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980" windowWidth="17490" windowHeight="8910" tabRatio="688" activeTab="0"/>
  </bookViews>
  <sheets>
    <sheet name="прил № 2" sheetId="1" r:id="rId1"/>
  </sheets>
  <definedNames>
    <definedName name="_xlnm.Print_Titles" localSheetId="0">'прил № 2'!$17:$18</definedName>
  </definedNames>
  <calcPr fullCalcOnLoad="1"/>
</workbook>
</file>

<file path=xl/sharedStrings.xml><?xml version="1.0" encoding="utf-8"?>
<sst xmlns="http://schemas.openxmlformats.org/spreadsheetml/2006/main" count="271" uniqueCount="264">
  <si>
    <t>выплата надбавок на уход детям-инвалидам до                                18 (восемнадцати)  лет, временно нуждающимся в посторонней помощи по заключению лечебного учреждения</t>
  </si>
  <si>
    <t>выплата надбавок на уход детям-инвалидам до                          18 (восемнадцати)  лет</t>
  </si>
  <si>
    <t>выплата повышений к пенсиям гражданам, не менее                4 (четырех) месяцев находившимся на военной службе в период с 22 июня 1941 года по 3 сентября 1945 года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</si>
  <si>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</si>
  <si>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</si>
  <si>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</si>
  <si>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</si>
  <si>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</si>
  <si>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</si>
  <si>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Код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</si>
  <si>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</si>
  <si>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</si>
  <si>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2019 год"</t>
  </si>
  <si>
    <t>Приднестровской Молдавской Республики</t>
  </si>
  <si>
    <t xml:space="preserve">Расходы бюджета Единого государственного фонда социального страхования Приднестровской Молдавской Республики на 2019 год </t>
  </si>
  <si>
    <t>Функц.</t>
  </si>
  <si>
    <t xml:space="preserve"> Группа расходов, подгруппа расходов, предметная статья, подстатья, элемент расходов</t>
  </si>
  <si>
    <t>раз дел</t>
  </si>
  <si>
    <t>под раз дел</t>
  </si>
  <si>
    <t>0100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</si>
  <si>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</si>
  <si>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</si>
  <si>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</si>
  <si>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</si>
  <si>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</si>
  <si>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</si>
  <si>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</si>
  <si>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</si>
  <si>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</si>
  <si>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</si>
  <si>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</si>
  <si>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</si>
  <si>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</si>
  <si>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</si>
  <si>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</si>
  <si>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</si>
  <si>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</si>
  <si>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110420</t>
  </si>
  <si>
    <t>командировки за пределы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</si>
  <si>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</si>
  <si>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</si>
  <si>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</si>
  <si>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</si>
  <si>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</si>
  <si>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</si>
  <si>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</si>
  <si>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</si>
  <si>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</si>
  <si>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</si>
  <si>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</si>
  <si>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</si>
  <si>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</si>
  <si>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111043</t>
  </si>
  <si>
    <t>государственная и местная символика и государственные знаки отличия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</si>
  <si>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</si>
  <si>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</si>
  <si>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</si>
  <si>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</si>
  <si>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111051</t>
  </si>
  <si>
    <t>информационно-вычислительные работы</t>
  </si>
  <si>
    <t>товары и услуги, не отнесенные к другим подстатьям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</si>
  <si>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</si>
  <si>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</si>
  <si>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</si>
  <si>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</si>
  <si>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</si>
  <si>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</si>
  <si>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</si>
  <si>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</si>
  <si>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</si>
  <si>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</si>
  <si>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</si>
  <si>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</si>
  <si>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</si>
  <si>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</si>
  <si>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</si>
  <si>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</si>
  <si>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</si>
  <si>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140800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</si>
  <si>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</si>
  <si>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</si>
  <si>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</si>
  <si>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</si>
  <si>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</si>
  <si>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</si>
  <si>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</si>
  <si>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</si>
  <si>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</si>
  <si>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</si>
  <si>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</si>
  <si>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</si>
  <si>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</si>
  <si>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</si>
  <si>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</si>
  <si>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</si>
  <si>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</si>
  <si>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</si>
  <si>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</si>
  <si>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</si>
  <si>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</si>
  <si>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</si>
  <si>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</si>
  <si>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</si>
  <si>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</si>
  <si>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</si>
  <si>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</si>
  <si>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</si>
  <si>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</si>
  <si>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</si>
  <si>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</si>
  <si>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</si>
  <si>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</si>
  <si>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</si>
  <si>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</si>
  <si>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здоровью инвалидам (I,II,III групп) и гражданам без установления инвалидности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</si>
  <si>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</si>
  <si>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</si>
  <si>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</si>
  <si>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</si>
  <si>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</si>
  <si>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</si>
  <si>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</si>
  <si>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</si>
  <si>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</si>
  <si>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</si>
  <si>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</si>
  <si>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</si>
  <si>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</si>
  <si>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</si>
  <si>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Молдавской Республике" 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</si>
  <si>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</si>
  <si>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</si>
  <si>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</si>
  <si>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</si>
  <si>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выплата трудовых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</si>
  <si>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160156</t>
  </si>
  <si>
    <t>выплата трудовых пенсий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</si>
  <si>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</si>
  <si>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</si>
  <si>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</si>
  <si>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</si>
  <si>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</si>
  <si>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</si>
  <si>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</si>
  <si>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</si>
  <si>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</si>
  <si>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 – членам семей военнослужащих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</si>
  <si>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</si>
  <si>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</si>
  <si>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</si>
  <si>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</t>
  </si>
  <si>
    <t>выплата получателям социальных пенсий по возрасту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</si>
  <si>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</si>
  <si>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</si>
  <si>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</si>
  <si>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</si>
  <si>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</si>
  <si>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</si>
  <si>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160310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</si>
  <si>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</si>
  <si>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</si>
  <si>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160315</t>
  </si>
  <si>
    <t>выплата вторых пенсии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</si>
  <si>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160316</t>
  </si>
  <si>
    <t>выплата вторых пенсий 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</si>
  <si>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</si>
  <si>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</si>
  <si>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</si>
  <si>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</si>
  <si>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</si>
  <si>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</si>
  <si>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 xml:space="preserve">Выплата дополнительных пенсий по указам Президента Приднестровской Молдавской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</si>
  <si>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</si>
  <si>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</si>
  <si>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</si>
  <si>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</si>
  <si>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</si>
  <si>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</si>
  <si>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160349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</si>
  <si>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</si>
  <si>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</si>
  <si>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</si>
  <si>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</si>
  <si>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</si>
  <si>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</si>
  <si>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</si>
  <si>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</si>
  <si>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</si>
  <si>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</si>
  <si>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</si>
  <si>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</si>
  <si>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</si>
  <si>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пенсиям лицам, награжденным знаком "Почетный донор ПМР" или аналогичным знаком СССР или МССР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</si>
  <si>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</si>
  <si>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160379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</si>
  <si>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</si>
  <si>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</si>
  <si>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</si>
  <si>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</si>
  <si>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</si>
  <si>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</si>
  <si>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</si>
  <si>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</si>
  <si>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</si>
  <si>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</si>
  <si>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</si>
  <si>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</si>
  <si>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</si>
  <si>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</si>
  <si>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</si>
  <si>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</si>
  <si>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</si>
  <si>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</si>
  <si>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</si>
  <si>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</si>
  <si>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</si>
  <si>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</si>
  <si>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</si>
  <si>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</si>
  <si>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</si>
  <si>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</si>
  <si>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</si>
  <si>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</si>
  <si>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</si>
  <si>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</si>
  <si>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</si>
  <si>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</si>
  <si>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160630</t>
  </si>
  <si>
    <t>выплата прочих компенсаций и доплат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</si>
  <si>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</si>
  <si>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</si>
  <si>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</si>
  <si>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</si>
  <si>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</si>
  <si>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</si>
  <si>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200000</t>
  </si>
  <si>
    <t>Капитальные вложения</t>
  </si>
  <si>
    <t xml:space="preserve">240000 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</si>
  <si>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</si>
  <si>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</si>
  <si>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</si>
  <si>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 xml:space="preserve">Расходы на ремонт зданий ЕГФСС </t>
  </si>
  <si>
    <t>300000</t>
  </si>
  <si>
    <t>Предоставление и возврат займов за счет бюджета</t>
  </si>
  <si>
    <t>310300</t>
  </si>
  <si>
    <t>Возврат прочих займов</t>
  </si>
  <si>
    <t>800000</t>
  </si>
  <si>
    <t>Итого расходов</t>
  </si>
  <si>
    <t>160640</t>
  </si>
  <si>
    <t>единовременные выплаты отдельным категориям получателей к знаменательным датам</t>
  </si>
  <si>
    <t>к Закону Приднестровской    Молдавской    Республики</t>
  </si>
  <si>
    <t>Сумма, руб.</t>
  </si>
  <si>
    <t xml:space="preserve"> Приложение № 2</t>
  </si>
  <si>
    <t>"О внесении изменений  в Закон</t>
  </si>
  <si>
    <t>Выплата получателям трудовых пенсий за счет средств Фонда</t>
  </si>
  <si>
    <t xml:space="preserve">выплата надбавок на уход пенсионерам, достигшим                         75-летнего возраста </t>
  </si>
  <si>
    <t>Содержание органов управления Фонда</t>
  </si>
  <si>
    <t>Выплата вторых пенсий в соответствии со статьей 6                   Закона ПМР "О государственном пенсионном обеспечении граждан в Приднестровской Молдавской 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</si>
  <si>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</si>
  <si>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повышений к пенсиям гражданам, родившимся по              31 декабря 1931 года</t>
  </si>
  <si>
    <t xml:space="preserve">выплата дополнительного материального обеспечения  гражданам, награжденным орденом Славы  II, III степеней </t>
  </si>
  <si>
    <t xml:space="preserve">выплата дополнительного материального обеспечения  гражданам, награжденным орденом Трудовой Славы II, III степеней 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</si>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</sst>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,##0.0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1" applyNumberFormat="0" applyAlignment="0" applyProtection="0"/>
    <xf numFmtId="0" fontId="10" fillId="19" borderId="2" applyNumberFormat="0" applyAlignment="0" applyProtection="0"/>
    <xf numFmtId="0" fontId="11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2" fillId="20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19" borderId="0" xfId="0" applyFont="1" applyFill="1" applyAlignment="1">
      <alignment vertical="center"/>
    </xf>
    <xf numFmtId="49" fontId="1" fillId="19" borderId="0" xfId="0" applyNumberFormat="1" applyFont="1" applyFill="1" applyAlignment="1">
      <alignment horizontal="left" vertical="top"/>
    </xf>
    <xf numFmtId="0" fontId="1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9" fontId="1" fillId="19" borderId="10" xfId="0" applyNumberFormat="1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 vertical="center" wrapText="1"/>
    </xf>
    <xf numFmtId="49" fontId="2" fillId="19" borderId="1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9" fontId="7" fillId="19" borderId="1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19" borderId="10" xfId="52" applyFont="1" applyFill="1" applyBorder="1" applyAlignment="1">
      <alignment horizontal="left" vertical="top" wrapText="1"/>
      <protection/>
    </xf>
    <xf numFmtId="0" fontId="1" fillId="19" borderId="0" xfId="0" applyFont="1" applyFill="1" applyBorder="1" applyAlignment="1">
      <alignment horizontal="right" vertical="center" wrapText="1"/>
    </xf>
    <xf numFmtId="49" fontId="1" fillId="19" borderId="10" xfId="0" applyNumberFormat="1" applyFont="1" applyFill="1" applyBorder="1" applyAlignment="1">
      <alignment horizontal="center" vertical="center" wrapText="1"/>
    </xf>
    <xf numFmtId="0" fontId="2" fillId="19" borderId="10" xfId="52" applyFont="1" applyFill="1" applyBorder="1" applyAlignment="1">
      <alignment horizontal="left" vertical="top" wrapText="1"/>
      <protection/>
    </xf>
    <xf numFmtId="49" fontId="2" fillId="19" borderId="10" xfId="52" applyNumberFormat="1" applyFont="1" applyFill="1" applyBorder="1" applyAlignment="1">
      <alignment horizontal="center" vertical="top"/>
      <protection/>
    </xf>
    <xf numFmtId="0" fontId="19" fillId="19" borderId="0" xfId="0" applyFont="1" applyFill="1" applyAlignment="1">
      <alignment horizontal="right"/>
    </xf>
    <xf numFmtId="0" fontId="0" fillId="19" borderId="0" xfId="0" applyFont="1" applyFill="1" applyAlignment="1">
      <alignment horizontal="right"/>
    </xf>
    <xf numFmtId="0" fontId="0" fillId="19" borderId="0" xfId="0" applyFont="1" applyFill="1" applyAlignment="1">
      <alignment/>
    </xf>
    <xf numFmtId="0" fontId="1" fillId="19" borderId="0" xfId="0" applyFont="1" applyFill="1" applyAlignment="1">
      <alignment/>
    </xf>
    <xf numFmtId="0" fontId="2" fillId="19" borderId="10" xfId="0" applyFont="1" applyFill="1" applyBorder="1" applyAlignment="1">
      <alignment horizontal="left" vertical="justify" wrapText="1"/>
    </xf>
    <xf numFmtId="0" fontId="1" fillId="19" borderId="0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right" vertical="center" wrapText="1"/>
    </xf>
    <xf numFmtId="49" fontId="1" fillId="19" borderId="10" xfId="0" applyNumberFormat="1" applyFont="1" applyFill="1" applyBorder="1" applyAlignment="1">
      <alignment horizontal="center" vertical="center" wrapText="1"/>
    </xf>
    <xf numFmtId="49" fontId="1" fillId="19" borderId="12" xfId="0" applyNumberFormat="1" applyFont="1" applyFill="1" applyBorder="1" applyAlignment="1">
      <alignment horizontal="center" vertical="top"/>
    </xf>
    <xf numFmtId="49" fontId="1" fillId="19" borderId="13" xfId="0" applyNumberFormat="1" applyFont="1" applyFill="1" applyBorder="1" applyAlignment="1">
      <alignment horizontal="center" vertical="top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6"/>
  <sheetViews>
    <sheetView tabSelected="1" view="pageBreakPreview" zoomScale="75" zoomScaleSheetLayoutView="75" zoomScalePageLayoutView="0" workbookViewId="0" topLeftCell="A1">
      <selection activeCell="B3" sqref="B3:E3"/>
    </sheetView>
  </sheetViews>
  <sheetFormatPr defaultColWidth="8.7109375" defaultRowHeight="15"/>
  <cols>
    <col min="1" max="1" width="4.00390625" style="8" customWidth="1"/>
    <col min="2" max="2" width="5.421875" style="8" customWidth="1"/>
    <col min="3" max="3" width="8.57421875" style="8" customWidth="1"/>
    <col min="4" max="4" width="58.421875" style="7" customWidth="1"/>
    <col min="5" max="5" width="15.140625" style="5" customWidth="1"/>
    <col min="6" max="16384" width="8.7109375" style="5" customWidth="1"/>
  </cols>
  <sheetData>
    <row r="1" spans="1:5" ht="15.75" customHeight="1">
      <c r="A1" s="3"/>
      <c r="B1" s="35" t="s">
        <v>252</v>
      </c>
      <c r="C1" s="35"/>
      <c r="D1" s="35"/>
      <c r="E1" s="35"/>
    </row>
    <row r="2" spans="1:5" ht="15.75" customHeight="1">
      <c r="A2" s="3"/>
      <c r="B2" s="35" t="s">
        <v>250</v>
      </c>
      <c r="C2" s="35"/>
      <c r="D2" s="35"/>
      <c r="E2" s="35"/>
    </row>
    <row r="3" spans="1:5" ht="15.75" customHeight="1">
      <c r="A3" s="3"/>
      <c r="B3" s="35" t="s">
        <v>253</v>
      </c>
      <c r="C3" s="35"/>
      <c r="D3" s="35"/>
      <c r="E3" s="35"/>
    </row>
    <row r="4" spans="1:5" ht="15.75" customHeight="1">
      <c r="A4" s="3"/>
      <c r="B4" s="35" t="s">
        <v>13</v>
      </c>
      <c r="C4" s="35"/>
      <c r="D4" s="35"/>
      <c r="E4" s="35"/>
    </row>
    <row r="5" spans="1:5" ht="15.75" customHeight="1">
      <c r="A5" s="3"/>
      <c r="B5" s="35" t="s">
        <v>10</v>
      </c>
      <c r="C5" s="35"/>
      <c r="D5" s="35"/>
      <c r="E5" s="35"/>
    </row>
    <row r="6" spans="1:5" ht="15.75" customHeight="1">
      <c r="A6" s="3"/>
      <c r="B6" s="35" t="s">
        <v>11</v>
      </c>
      <c r="C6" s="35"/>
      <c r="D6" s="35"/>
      <c r="E6" s="35"/>
    </row>
    <row r="7" spans="1:5" ht="15.75" customHeight="1">
      <c r="A7" s="3"/>
      <c r="B7" s="35" t="s">
        <v>12</v>
      </c>
      <c r="C7" s="35"/>
      <c r="D7" s="35"/>
      <c r="E7" s="35"/>
    </row>
    <row r="8" spans="1:5" ht="6.75" customHeight="1">
      <c r="A8" s="3"/>
      <c r="B8" s="25"/>
      <c r="C8" s="25"/>
      <c r="D8" s="29"/>
      <c r="E8" s="30"/>
    </row>
    <row r="9" spans="1:5" ht="18" customHeight="1">
      <c r="A9" s="3"/>
      <c r="B9" s="35" t="s">
        <v>252</v>
      </c>
      <c r="C9" s="35"/>
      <c r="D9" s="35"/>
      <c r="E9" s="35"/>
    </row>
    <row r="10" spans="1:5" ht="15.75" customHeight="1">
      <c r="A10" s="3"/>
      <c r="B10" s="35" t="s">
        <v>250</v>
      </c>
      <c r="C10" s="35"/>
      <c r="D10" s="35"/>
      <c r="E10" s="35"/>
    </row>
    <row r="11" spans="1:5" ht="15.75" customHeight="1">
      <c r="A11" s="3"/>
      <c r="B11" s="35" t="s">
        <v>10</v>
      </c>
      <c r="C11" s="35"/>
      <c r="D11" s="35"/>
      <c r="E11" s="35"/>
    </row>
    <row r="12" spans="1:5" ht="15.75" customHeight="1">
      <c r="A12" s="3"/>
      <c r="B12" s="35" t="s">
        <v>11</v>
      </c>
      <c r="C12" s="35"/>
      <c r="D12" s="35"/>
      <c r="E12" s="35"/>
    </row>
    <row r="13" spans="1:5" ht="15.75" customHeight="1">
      <c r="A13" s="3"/>
      <c r="B13" s="35" t="s">
        <v>12</v>
      </c>
      <c r="C13" s="35"/>
      <c r="D13" s="35"/>
      <c r="E13" s="35"/>
    </row>
    <row r="14" spans="1:5" ht="12" customHeight="1">
      <c r="A14" s="3"/>
      <c r="B14" s="25"/>
      <c r="C14" s="25"/>
      <c r="D14" s="25"/>
      <c r="E14" s="31"/>
    </row>
    <row r="15" spans="1:5" s="6" customFormat="1" ht="30" customHeight="1">
      <c r="A15" s="34" t="s">
        <v>14</v>
      </c>
      <c r="B15" s="34"/>
      <c r="C15" s="34"/>
      <c r="D15" s="34"/>
      <c r="E15" s="32"/>
    </row>
    <row r="16" spans="1:5" s="6" customFormat="1" ht="12.75" customHeight="1">
      <c r="A16" s="9"/>
      <c r="B16" s="10"/>
      <c r="C16" s="11"/>
      <c r="D16" s="10"/>
      <c r="E16" s="32"/>
    </row>
    <row r="17" spans="1:5" s="12" customFormat="1" ht="15" customHeight="1">
      <c r="A17" s="36" t="s">
        <v>15</v>
      </c>
      <c r="B17" s="36"/>
      <c r="C17" s="37" t="s">
        <v>9</v>
      </c>
      <c r="D17" s="39" t="s">
        <v>16</v>
      </c>
      <c r="E17" s="41" t="s">
        <v>251</v>
      </c>
    </row>
    <row r="18" spans="1:5" s="12" customFormat="1" ht="47.25">
      <c r="A18" s="26" t="s">
        <v>17</v>
      </c>
      <c r="B18" s="26" t="s">
        <v>18</v>
      </c>
      <c r="C18" s="38"/>
      <c r="D18" s="40"/>
      <c r="E18" s="42"/>
    </row>
    <row r="19" spans="1:5" s="12" customFormat="1" ht="15.75">
      <c r="A19" s="13" t="s">
        <v>19</v>
      </c>
      <c r="B19" s="13"/>
      <c r="C19" s="13"/>
      <c r="D19" s="1" t="s">
        <v>256</v>
      </c>
      <c r="E19" s="14">
        <f>E20</f>
        <v>34175435</v>
      </c>
    </row>
    <row r="20" spans="1:5" s="12" customFormat="1" ht="51" customHeight="1">
      <c r="A20" s="13"/>
      <c r="B20" s="13" t="s">
        <v>20</v>
      </c>
      <c r="C20" s="13"/>
      <c r="D20" s="1" t="s">
        <v>21</v>
      </c>
      <c r="E20" s="14">
        <f>E21+E239</f>
        <v>34175435</v>
      </c>
    </row>
    <row r="21" spans="1:5" s="6" customFormat="1" ht="15.75">
      <c r="A21" s="13"/>
      <c r="B21" s="13"/>
      <c r="C21" s="13">
        <v>100000</v>
      </c>
      <c r="D21" s="1" t="s">
        <v>22</v>
      </c>
      <c r="E21" s="14">
        <f>E22+E57</f>
        <v>32141446</v>
      </c>
    </row>
    <row r="22" spans="1:5" s="6" customFormat="1" ht="15.75">
      <c r="A22" s="13"/>
      <c r="B22" s="13"/>
      <c r="C22" s="13">
        <v>110000</v>
      </c>
      <c r="D22" s="1" t="s">
        <v>23</v>
      </c>
      <c r="E22" s="14">
        <f>E23+E30+E31+E34+E37+E38+E46</f>
        <v>32139093</v>
      </c>
    </row>
    <row r="23" spans="1:5" s="6" customFormat="1" ht="15.75">
      <c r="A23" s="13"/>
      <c r="B23" s="13"/>
      <c r="C23" s="13">
        <v>110100</v>
      </c>
      <c r="D23" s="1" t="s">
        <v>24</v>
      </c>
      <c r="E23" s="14">
        <f>SUM(E24:E29)</f>
        <v>21119694</v>
      </c>
    </row>
    <row r="24" spans="1:5" s="6" customFormat="1" ht="15.75">
      <c r="A24" s="13"/>
      <c r="B24" s="13"/>
      <c r="C24" s="13">
        <v>110110</v>
      </c>
      <c r="D24" s="1" t="s">
        <v>25</v>
      </c>
      <c r="E24" s="14">
        <v>12924003</v>
      </c>
    </row>
    <row r="25" spans="1:5" s="6" customFormat="1" ht="15.75">
      <c r="A25" s="13"/>
      <c r="B25" s="13"/>
      <c r="C25" s="13">
        <v>110120</v>
      </c>
      <c r="D25" s="1" t="s">
        <v>26</v>
      </c>
      <c r="E25" s="14">
        <v>1357895</v>
      </c>
    </row>
    <row r="26" spans="1:5" s="6" customFormat="1" ht="15.75">
      <c r="A26" s="13"/>
      <c r="B26" s="13"/>
      <c r="C26" s="13">
        <v>110130</v>
      </c>
      <c r="D26" s="1" t="s">
        <v>27</v>
      </c>
      <c r="E26" s="14">
        <v>3300379</v>
      </c>
    </row>
    <row r="27" spans="1:5" s="6" customFormat="1" ht="15.75">
      <c r="A27" s="13"/>
      <c r="B27" s="13"/>
      <c r="C27" s="13">
        <v>110170</v>
      </c>
      <c r="D27" s="1" t="s">
        <v>28</v>
      </c>
      <c r="E27" s="14">
        <v>2154015</v>
      </c>
    </row>
    <row r="28" spans="1:5" s="6" customFormat="1" ht="15.75">
      <c r="A28" s="13"/>
      <c r="B28" s="13"/>
      <c r="C28" s="13">
        <v>110180</v>
      </c>
      <c r="D28" s="1" t="s">
        <v>29</v>
      </c>
      <c r="E28" s="14">
        <v>1292400</v>
      </c>
    </row>
    <row r="29" spans="1:5" s="6" customFormat="1" ht="15.75">
      <c r="A29" s="13"/>
      <c r="B29" s="13"/>
      <c r="C29" s="13">
        <v>110190</v>
      </c>
      <c r="D29" s="1" t="s">
        <v>30</v>
      </c>
      <c r="E29" s="14">
        <v>91002</v>
      </c>
    </row>
    <row r="30" spans="1:5" s="6" customFormat="1" ht="31.5" customHeight="1">
      <c r="A30" s="13"/>
      <c r="B30" s="13"/>
      <c r="C30" s="13">
        <v>110200</v>
      </c>
      <c r="D30" s="1" t="s">
        <v>31</v>
      </c>
      <c r="E30" s="14">
        <v>4973534</v>
      </c>
    </row>
    <row r="31" spans="1:5" s="6" customFormat="1" ht="31.5">
      <c r="A31" s="13"/>
      <c r="B31" s="13"/>
      <c r="C31" s="13">
        <v>110300</v>
      </c>
      <c r="D31" s="1" t="s">
        <v>32</v>
      </c>
      <c r="E31" s="14">
        <f>E32+E33</f>
        <v>1526056</v>
      </c>
    </row>
    <row r="32" spans="1:5" s="6" customFormat="1" ht="15.75">
      <c r="A32" s="13"/>
      <c r="B32" s="13"/>
      <c r="C32" s="13">
        <v>110350</v>
      </c>
      <c r="D32" s="1" t="s">
        <v>33</v>
      </c>
      <c r="E32" s="14">
        <v>644062</v>
      </c>
    </row>
    <row r="33" spans="1:5" s="6" customFormat="1" ht="16.5" customHeight="1">
      <c r="A33" s="13"/>
      <c r="B33" s="13"/>
      <c r="C33" s="13">
        <v>110360</v>
      </c>
      <c r="D33" s="1" t="s">
        <v>34</v>
      </c>
      <c r="E33" s="14">
        <v>881994</v>
      </c>
    </row>
    <row r="34" spans="1:5" s="6" customFormat="1" ht="15.75">
      <c r="A34" s="13"/>
      <c r="B34" s="13"/>
      <c r="C34" s="13">
        <v>110400</v>
      </c>
      <c r="D34" s="1" t="s">
        <v>35</v>
      </c>
      <c r="E34" s="14">
        <f>E35+E36</f>
        <v>176399</v>
      </c>
    </row>
    <row r="35" spans="1:5" s="6" customFormat="1" ht="30" customHeight="1">
      <c r="A35" s="13"/>
      <c r="B35" s="13"/>
      <c r="C35" s="13">
        <v>110410</v>
      </c>
      <c r="D35" s="1" t="s">
        <v>36</v>
      </c>
      <c r="E35" s="14">
        <v>40245</v>
      </c>
    </row>
    <row r="36" spans="1:5" s="6" customFormat="1" ht="31.5">
      <c r="A36" s="13"/>
      <c r="B36" s="13"/>
      <c r="C36" s="13" t="s">
        <v>37</v>
      </c>
      <c r="D36" s="1" t="s">
        <v>38</v>
      </c>
      <c r="E36" s="14">
        <v>136154</v>
      </c>
    </row>
    <row r="37" spans="1:5" s="6" customFormat="1" ht="15.75">
      <c r="A37" s="13"/>
      <c r="B37" s="13"/>
      <c r="C37" s="13">
        <v>110600</v>
      </c>
      <c r="D37" s="1" t="s">
        <v>39</v>
      </c>
      <c r="E37" s="14">
        <v>942956</v>
      </c>
    </row>
    <row r="38" spans="1:5" s="6" customFormat="1" ht="15.75">
      <c r="A38" s="13"/>
      <c r="B38" s="13"/>
      <c r="C38" s="13">
        <v>110700</v>
      </c>
      <c r="D38" s="1" t="s">
        <v>40</v>
      </c>
      <c r="E38" s="4">
        <f>SUM(E39:E45)</f>
        <v>1128189</v>
      </c>
    </row>
    <row r="39" spans="1:5" s="6" customFormat="1" ht="15.75">
      <c r="A39" s="13"/>
      <c r="B39" s="13"/>
      <c r="C39" s="13">
        <v>110710</v>
      </c>
      <c r="D39" s="1" t="s">
        <v>41</v>
      </c>
      <c r="E39" s="14">
        <v>337657</v>
      </c>
    </row>
    <row r="40" spans="1:5" s="6" customFormat="1" ht="15.75">
      <c r="A40" s="13"/>
      <c r="B40" s="13"/>
      <c r="C40" s="13">
        <v>110720</v>
      </c>
      <c r="D40" s="1" t="s">
        <v>42</v>
      </c>
      <c r="E40" s="14">
        <v>303858</v>
      </c>
    </row>
    <row r="41" spans="1:5" s="6" customFormat="1" ht="15.75">
      <c r="A41" s="13"/>
      <c r="B41" s="13"/>
      <c r="C41" s="13">
        <v>110730</v>
      </c>
      <c r="D41" s="1" t="s">
        <v>43</v>
      </c>
      <c r="E41" s="14">
        <v>205432</v>
      </c>
    </row>
    <row r="42" spans="1:5" s="6" customFormat="1" ht="15.75">
      <c r="A42" s="13"/>
      <c r="B42" s="13"/>
      <c r="C42" s="13">
        <v>110740</v>
      </c>
      <c r="D42" s="1" t="s">
        <v>44</v>
      </c>
      <c r="E42" s="14">
        <v>28605</v>
      </c>
    </row>
    <row r="43" spans="1:5" s="6" customFormat="1" ht="15.75">
      <c r="A43" s="13"/>
      <c r="B43" s="13"/>
      <c r="C43" s="13">
        <v>110750</v>
      </c>
      <c r="D43" s="1" t="s">
        <v>45</v>
      </c>
      <c r="E43" s="14">
        <v>18552</v>
      </c>
    </row>
    <row r="44" spans="1:5" s="6" customFormat="1" ht="15.75">
      <c r="A44" s="13"/>
      <c r="B44" s="13"/>
      <c r="C44" s="13">
        <v>110760</v>
      </c>
      <c r="D44" s="1" t="s">
        <v>46</v>
      </c>
      <c r="E44" s="14">
        <v>221867</v>
      </c>
    </row>
    <row r="45" spans="1:5" s="6" customFormat="1" ht="15.75">
      <c r="A45" s="13"/>
      <c r="B45" s="13"/>
      <c r="C45" s="13">
        <v>110780</v>
      </c>
      <c r="D45" s="1" t="s">
        <v>47</v>
      </c>
      <c r="E45" s="14">
        <v>12218</v>
      </c>
    </row>
    <row r="46" spans="1:5" s="6" customFormat="1" ht="27.75" customHeight="1">
      <c r="A46" s="13"/>
      <c r="B46" s="13"/>
      <c r="C46" s="13">
        <v>111000</v>
      </c>
      <c r="D46" s="1" t="s">
        <v>48</v>
      </c>
      <c r="E46" s="14">
        <f>SUM(E47:E56)</f>
        <v>2272265</v>
      </c>
    </row>
    <row r="47" spans="1:5" s="6" customFormat="1" ht="20.25" customHeight="1">
      <c r="A47" s="13"/>
      <c r="B47" s="13"/>
      <c r="C47" s="13">
        <v>111020</v>
      </c>
      <c r="D47" s="1" t="s">
        <v>49</v>
      </c>
      <c r="E47" s="14">
        <v>125000</v>
      </c>
    </row>
    <row r="48" spans="1:5" s="6" customFormat="1" ht="15.75">
      <c r="A48" s="13"/>
      <c r="B48" s="13"/>
      <c r="C48" s="13">
        <v>111030</v>
      </c>
      <c r="D48" s="1" t="s">
        <v>50</v>
      </c>
      <c r="E48" s="14">
        <v>38257</v>
      </c>
    </row>
    <row r="49" spans="1:5" s="6" customFormat="1" ht="15.75">
      <c r="A49" s="13"/>
      <c r="B49" s="13"/>
      <c r="C49" s="13">
        <v>111042</v>
      </c>
      <c r="D49" s="1" t="s">
        <v>51</v>
      </c>
      <c r="E49" s="14">
        <v>39752</v>
      </c>
    </row>
    <row r="50" spans="1:5" s="6" customFormat="1" ht="31.5">
      <c r="A50" s="13"/>
      <c r="B50" s="13"/>
      <c r="C50" s="13" t="s">
        <v>52</v>
      </c>
      <c r="D50" s="1" t="s">
        <v>53</v>
      </c>
      <c r="E50" s="14">
        <v>900000</v>
      </c>
    </row>
    <row r="51" spans="1:5" s="6" customFormat="1" ht="15.75">
      <c r="A51" s="13"/>
      <c r="B51" s="13"/>
      <c r="C51" s="13">
        <v>111044</v>
      </c>
      <c r="D51" s="1" t="s">
        <v>54</v>
      </c>
      <c r="E51" s="14">
        <v>176399</v>
      </c>
    </row>
    <row r="52" spans="1:5" s="6" customFormat="1" ht="15.75">
      <c r="A52" s="13"/>
      <c r="B52" s="13"/>
      <c r="C52" s="13">
        <v>111045</v>
      </c>
      <c r="D52" s="1" t="s">
        <v>55</v>
      </c>
      <c r="E52" s="14">
        <v>501000</v>
      </c>
    </row>
    <row r="53" spans="1:5" s="6" customFormat="1" ht="15.75">
      <c r="A53" s="13"/>
      <c r="B53" s="13"/>
      <c r="C53" s="13">
        <v>111046</v>
      </c>
      <c r="D53" s="1" t="s">
        <v>56</v>
      </c>
      <c r="E53" s="14">
        <v>5238</v>
      </c>
    </row>
    <row r="54" spans="1:5" s="6" customFormat="1" ht="15.75">
      <c r="A54" s="13"/>
      <c r="B54" s="13"/>
      <c r="C54" s="13">
        <v>111050</v>
      </c>
      <c r="D54" s="1" t="s">
        <v>57</v>
      </c>
      <c r="E54" s="14">
        <v>210408</v>
      </c>
    </row>
    <row r="55" spans="1:5" s="6" customFormat="1" ht="15.75">
      <c r="A55" s="13"/>
      <c r="B55" s="13"/>
      <c r="C55" s="13" t="s">
        <v>58</v>
      </c>
      <c r="D55" s="1" t="s">
        <v>59</v>
      </c>
      <c r="E55" s="14">
        <v>100000</v>
      </c>
    </row>
    <row r="56" spans="1:5" s="6" customFormat="1" ht="18" customHeight="1">
      <c r="A56" s="13"/>
      <c r="B56" s="13"/>
      <c r="C56" s="13">
        <v>111070</v>
      </c>
      <c r="D56" s="1" t="s">
        <v>60</v>
      </c>
      <c r="E56" s="14">
        <v>176211</v>
      </c>
    </row>
    <row r="57" spans="1:5" s="6" customFormat="1" ht="15.75">
      <c r="A57" s="13"/>
      <c r="B57" s="13"/>
      <c r="C57" s="13">
        <v>130650</v>
      </c>
      <c r="D57" s="1" t="s">
        <v>61</v>
      </c>
      <c r="E57" s="14">
        <v>2353</v>
      </c>
    </row>
    <row r="58" spans="1:5" s="6" customFormat="1" ht="31.5">
      <c r="A58" s="13"/>
      <c r="B58" s="13"/>
      <c r="C58" s="13">
        <v>140000</v>
      </c>
      <c r="D58" s="1" t="s">
        <v>62</v>
      </c>
      <c r="E58" s="14">
        <f>E59+E69+E76+E75</f>
        <v>22100626</v>
      </c>
    </row>
    <row r="59" spans="1:5" s="6" customFormat="1" ht="15.75">
      <c r="A59" s="13"/>
      <c r="B59" s="13"/>
      <c r="C59" s="13">
        <v>140200</v>
      </c>
      <c r="D59" s="1" t="s">
        <v>63</v>
      </c>
      <c r="E59" s="14">
        <f>E60+E61+E64+E65+E66</f>
        <v>1494365</v>
      </c>
    </row>
    <row r="60" spans="1:5" s="6" customFormat="1" ht="15.75">
      <c r="A60" s="13"/>
      <c r="B60" s="13"/>
      <c r="C60" s="13">
        <v>140210</v>
      </c>
      <c r="D60" s="1" t="s">
        <v>64</v>
      </c>
      <c r="E60" s="14">
        <v>454709</v>
      </c>
    </row>
    <row r="61" spans="1:5" s="6" customFormat="1" ht="15.75">
      <c r="A61" s="13"/>
      <c r="B61" s="13"/>
      <c r="C61" s="13">
        <v>140220</v>
      </c>
      <c r="D61" s="1" t="s">
        <v>65</v>
      </c>
      <c r="E61" s="14">
        <f>SUM(E62:E63)</f>
        <v>208083</v>
      </c>
    </row>
    <row r="62" spans="1:5" s="6" customFormat="1" ht="31.5">
      <c r="A62" s="13"/>
      <c r="B62" s="13"/>
      <c r="C62" s="13">
        <v>140221</v>
      </c>
      <c r="D62" s="1" t="s">
        <v>66</v>
      </c>
      <c r="E62" s="14">
        <f>94574+61045</f>
        <v>155619</v>
      </c>
    </row>
    <row r="63" spans="1:5" s="6" customFormat="1" ht="15.75">
      <c r="A63" s="13"/>
      <c r="B63" s="13"/>
      <c r="C63" s="13">
        <v>140222</v>
      </c>
      <c r="D63" s="1" t="s">
        <v>67</v>
      </c>
      <c r="E63" s="14">
        <v>52464</v>
      </c>
    </row>
    <row r="64" spans="1:5" s="6" customFormat="1" ht="15.75">
      <c r="A64" s="13"/>
      <c r="B64" s="13"/>
      <c r="C64" s="13">
        <v>140230</v>
      </c>
      <c r="D64" s="1" t="s">
        <v>68</v>
      </c>
      <c r="E64" s="14">
        <f>344375+67240</f>
        <v>411615</v>
      </c>
    </row>
    <row r="65" spans="1:5" s="6" customFormat="1" ht="17.25" customHeight="1">
      <c r="A65" s="13"/>
      <c r="B65" s="13"/>
      <c r="C65" s="13">
        <v>140240</v>
      </c>
      <c r="D65" s="1" t="s">
        <v>69</v>
      </c>
      <c r="E65" s="14">
        <v>399658</v>
      </c>
    </row>
    <row r="66" spans="1:5" s="6" customFormat="1" ht="15.75">
      <c r="A66" s="13"/>
      <c r="B66" s="13"/>
      <c r="C66" s="13">
        <v>140250</v>
      </c>
      <c r="D66" s="1" t="s">
        <v>70</v>
      </c>
      <c r="E66" s="14">
        <f>SUM(E67:E68)</f>
        <v>20300</v>
      </c>
    </row>
    <row r="67" spans="1:5" s="6" customFormat="1" ht="15.75">
      <c r="A67" s="13"/>
      <c r="B67" s="13"/>
      <c r="C67" s="13">
        <v>140251</v>
      </c>
      <c r="D67" s="1" t="s">
        <v>71</v>
      </c>
      <c r="E67" s="14">
        <f>7950+5300</f>
        <v>13250</v>
      </c>
    </row>
    <row r="68" spans="1:5" s="6" customFormat="1" ht="15.75">
      <c r="A68" s="13"/>
      <c r="B68" s="13"/>
      <c r="C68" s="13">
        <v>140252</v>
      </c>
      <c r="D68" s="1" t="s">
        <v>72</v>
      </c>
      <c r="E68" s="14">
        <f>6850+200</f>
        <v>7050</v>
      </c>
    </row>
    <row r="69" spans="1:5" s="6" customFormat="1" ht="21.75" customHeight="1">
      <c r="A69" s="13"/>
      <c r="B69" s="13"/>
      <c r="C69" s="13">
        <v>140400</v>
      </c>
      <c r="D69" s="1" t="s">
        <v>73</v>
      </c>
      <c r="E69" s="14">
        <f>SUM(E70:E72)+E73</f>
        <v>20585261</v>
      </c>
    </row>
    <row r="70" spans="1:5" s="6" customFormat="1" ht="15.75">
      <c r="A70" s="13"/>
      <c r="B70" s="13"/>
      <c r="C70" s="13">
        <v>140410</v>
      </c>
      <c r="D70" s="1" t="s">
        <v>74</v>
      </c>
      <c r="E70" s="14">
        <f>20411584-72740</f>
        <v>20338844</v>
      </c>
    </row>
    <row r="71" spans="1:5" s="6" customFormat="1" ht="21" customHeight="1">
      <c r="A71" s="13"/>
      <c r="B71" s="13"/>
      <c r="C71" s="13">
        <v>140420</v>
      </c>
      <c r="D71" s="1" t="s">
        <v>75</v>
      </c>
      <c r="E71" s="14">
        <v>189181</v>
      </c>
    </row>
    <row r="72" spans="1:5" s="6" customFormat="1" ht="15.75">
      <c r="A72" s="13"/>
      <c r="B72" s="13"/>
      <c r="C72" s="13">
        <v>140440</v>
      </c>
      <c r="D72" s="1" t="s">
        <v>28</v>
      </c>
      <c r="E72" s="14">
        <v>19000</v>
      </c>
    </row>
    <row r="73" spans="1:5" s="6" customFormat="1" ht="14.25" customHeight="1">
      <c r="A73" s="13"/>
      <c r="B73" s="13"/>
      <c r="C73" s="13">
        <v>140450</v>
      </c>
      <c r="D73" s="1" t="s">
        <v>76</v>
      </c>
      <c r="E73" s="14">
        <f>E74</f>
        <v>38236</v>
      </c>
    </row>
    <row r="74" spans="1:5" s="6" customFormat="1" ht="25.5" customHeight="1">
      <c r="A74" s="13"/>
      <c r="B74" s="13"/>
      <c r="C74" s="13">
        <v>140451</v>
      </c>
      <c r="D74" s="1" t="s">
        <v>77</v>
      </c>
      <c r="E74" s="14">
        <v>38236</v>
      </c>
    </row>
    <row r="75" spans="1:5" s="6" customFormat="1" ht="15.75">
      <c r="A75" s="13"/>
      <c r="B75" s="13"/>
      <c r="C75" s="15" t="s">
        <v>78</v>
      </c>
      <c r="D75" s="2" t="s">
        <v>79</v>
      </c>
      <c r="E75" s="14">
        <v>0</v>
      </c>
    </row>
    <row r="76" spans="1:5" s="6" customFormat="1" ht="15.75">
      <c r="A76" s="13"/>
      <c r="B76" s="13"/>
      <c r="C76" s="13">
        <v>140900</v>
      </c>
      <c r="D76" s="1" t="s">
        <v>80</v>
      </c>
      <c r="E76" s="14">
        <v>21000</v>
      </c>
    </row>
    <row r="77" spans="1:5" s="6" customFormat="1" ht="59.25" customHeight="1">
      <c r="A77" s="13"/>
      <c r="B77" s="13"/>
      <c r="C77" s="13">
        <v>150000</v>
      </c>
      <c r="D77" s="1" t="s">
        <v>81</v>
      </c>
      <c r="E77" s="14">
        <f>E78+E95+E99</f>
        <v>296308625</v>
      </c>
    </row>
    <row r="78" spans="1:5" s="6" customFormat="1" ht="33" customHeight="1">
      <c r="A78" s="13"/>
      <c r="B78" s="13"/>
      <c r="C78" s="13">
        <v>151000</v>
      </c>
      <c r="D78" s="1" t="s">
        <v>82</v>
      </c>
      <c r="E78" s="14">
        <f>E79+E82+E85+E88+E91+E92</f>
        <v>168436049</v>
      </c>
    </row>
    <row r="79" spans="1:5" s="6" customFormat="1" ht="31.5">
      <c r="A79" s="13"/>
      <c r="B79" s="13"/>
      <c r="C79" s="13">
        <v>151100</v>
      </c>
      <c r="D79" s="1" t="s">
        <v>83</v>
      </c>
      <c r="E79" s="14">
        <f>E80+E81</f>
        <v>157717326</v>
      </c>
    </row>
    <row r="80" spans="1:5" s="6" customFormat="1" ht="40.5" customHeight="1">
      <c r="A80" s="13"/>
      <c r="B80" s="13"/>
      <c r="C80" s="13">
        <v>151110</v>
      </c>
      <c r="D80" s="1" t="s">
        <v>84</v>
      </c>
      <c r="E80" s="14">
        <v>103717326</v>
      </c>
    </row>
    <row r="81" spans="1:5" s="6" customFormat="1" ht="31.5">
      <c r="A81" s="13"/>
      <c r="B81" s="13"/>
      <c r="C81" s="13">
        <v>151120</v>
      </c>
      <c r="D81" s="1" t="s">
        <v>85</v>
      </c>
      <c r="E81" s="14">
        <v>54000000</v>
      </c>
    </row>
    <row r="82" spans="1:5" s="6" customFormat="1" ht="31.5">
      <c r="A82" s="13"/>
      <c r="B82" s="13"/>
      <c r="C82" s="13">
        <v>151200</v>
      </c>
      <c r="D82" s="1" t="s">
        <v>86</v>
      </c>
      <c r="E82" s="14">
        <f>E83+E84</f>
        <v>10316354</v>
      </c>
    </row>
    <row r="83" spans="1:5" s="6" customFormat="1" ht="15.75">
      <c r="A83" s="15"/>
      <c r="B83" s="15"/>
      <c r="C83" s="15">
        <v>151210</v>
      </c>
      <c r="D83" s="2" t="s">
        <v>87</v>
      </c>
      <c r="E83" s="4">
        <v>3500000</v>
      </c>
    </row>
    <row r="84" spans="1:5" s="6" customFormat="1" ht="15.75">
      <c r="A84" s="15"/>
      <c r="B84" s="15"/>
      <c r="C84" s="15">
        <v>151220</v>
      </c>
      <c r="D84" s="2" t="s">
        <v>88</v>
      </c>
      <c r="E84" s="4">
        <v>6816354</v>
      </c>
    </row>
    <row r="85" spans="1:5" s="6" customFormat="1" ht="15.75">
      <c r="A85" s="13"/>
      <c r="B85" s="13"/>
      <c r="C85" s="15">
        <v>151300</v>
      </c>
      <c r="D85" s="2" t="s">
        <v>89</v>
      </c>
      <c r="E85" s="14">
        <f>SUM(E86:E87)</f>
        <v>0</v>
      </c>
    </row>
    <row r="86" spans="1:5" s="6" customFormat="1" ht="15.75">
      <c r="A86" s="13"/>
      <c r="B86" s="13"/>
      <c r="C86" s="15">
        <v>151310</v>
      </c>
      <c r="D86" s="2" t="s">
        <v>90</v>
      </c>
      <c r="E86" s="4">
        <v>0</v>
      </c>
    </row>
    <row r="87" spans="1:5" s="6" customFormat="1" ht="27" customHeight="1">
      <c r="A87" s="13"/>
      <c r="B87" s="13"/>
      <c r="C87" s="15">
        <v>151320</v>
      </c>
      <c r="D87" s="2" t="s">
        <v>91</v>
      </c>
      <c r="E87" s="4">
        <v>0</v>
      </c>
    </row>
    <row r="88" spans="1:5" s="6" customFormat="1" ht="45" customHeight="1">
      <c r="A88" s="13"/>
      <c r="B88" s="13"/>
      <c r="C88" s="13">
        <v>151400</v>
      </c>
      <c r="D88" s="1" t="s">
        <v>92</v>
      </c>
      <c r="E88" s="14">
        <f>E89+E90</f>
        <v>182369</v>
      </c>
    </row>
    <row r="89" spans="1:5" s="6" customFormat="1" ht="31.5">
      <c r="A89" s="13"/>
      <c r="B89" s="13"/>
      <c r="C89" s="13">
        <v>151410</v>
      </c>
      <c r="D89" s="1" t="s">
        <v>93</v>
      </c>
      <c r="E89" s="14">
        <v>0</v>
      </c>
    </row>
    <row r="90" spans="1:5" s="6" customFormat="1" ht="31.5">
      <c r="A90" s="13"/>
      <c r="B90" s="13"/>
      <c r="C90" s="13">
        <v>151420</v>
      </c>
      <c r="D90" s="1" t="s">
        <v>94</v>
      </c>
      <c r="E90" s="14">
        <v>182369</v>
      </c>
    </row>
    <row r="91" spans="1:5" s="6" customFormat="1" ht="76.5" customHeight="1">
      <c r="A91" s="13"/>
      <c r="B91" s="13"/>
      <c r="C91" s="15">
        <v>151500</v>
      </c>
      <c r="D91" s="2" t="s">
        <v>95</v>
      </c>
      <c r="E91" s="14">
        <v>150000</v>
      </c>
    </row>
    <row r="92" spans="1:5" s="6" customFormat="1" ht="15.75">
      <c r="A92" s="15"/>
      <c r="B92" s="15"/>
      <c r="C92" s="15">
        <v>151600</v>
      </c>
      <c r="D92" s="2" t="s">
        <v>79</v>
      </c>
      <c r="E92" s="4">
        <f>E93</f>
        <v>70000</v>
      </c>
    </row>
    <row r="93" spans="1:5" s="6" customFormat="1" ht="15.75">
      <c r="A93" s="15"/>
      <c r="B93" s="15"/>
      <c r="C93" s="15">
        <v>151630</v>
      </c>
      <c r="D93" s="2" t="s">
        <v>96</v>
      </c>
      <c r="E93" s="4">
        <f>E94</f>
        <v>70000</v>
      </c>
    </row>
    <row r="94" spans="1:5" s="6" customFormat="1" ht="18.75" customHeight="1">
      <c r="A94" s="15"/>
      <c r="B94" s="15"/>
      <c r="C94" s="15">
        <v>151631</v>
      </c>
      <c r="D94" s="2" t="s">
        <v>97</v>
      </c>
      <c r="E94" s="4">
        <v>70000</v>
      </c>
    </row>
    <row r="95" spans="1:5" s="6" customFormat="1" ht="31.5" customHeight="1">
      <c r="A95" s="13"/>
      <c r="B95" s="13"/>
      <c r="C95" s="13">
        <v>152000</v>
      </c>
      <c r="D95" s="1" t="s">
        <v>98</v>
      </c>
      <c r="E95" s="14">
        <f>SUM(E96:E98)</f>
        <v>58036488</v>
      </c>
    </row>
    <row r="96" spans="1:5" s="6" customFormat="1" ht="33.75" customHeight="1">
      <c r="A96" s="13"/>
      <c r="B96" s="13"/>
      <c r="C96" s="13">
        <v>152100</v>
      </c>
      <c r="D96" s="1" t="s">
        <v>99</v>
      </c>
      <c r="E96" s="14">
        <v>5028480</v>
      </c>
    </row>
    <row r="97" spans="1:5" s="6" customFormat="1" ht="47.25">
      <c r="A97" s="13"/>
      <c r="B97" s="13"/>
      <c r="C97" s="13">
        <v>152200</v>
      </c>
      <c r="D97" s="1" t="s">
        <v>100</v>
      </c>
      <c r="E97" s="14">
        <v>9099600</v>
      </c>
    </row>
    <row r="98" spans="1:5" s="6" customFormat="1" ht="47.25">
      <c r="A98" s="13"/>
      <c r="B98" s="13"/>
      <c r="C98" s="13">
        <v>152300</v>
      </c>
      <c r="D98" s="1" t="s">
        <v>101</v>
      </c>
      <c r="E98" s="14">
        <v>43908408</v>
      </c>
    </row>
    <row r="99" spans="1:5" s="6" customFormat="1" ht="35.25" customHeight="1">
      <c r="A99" s="13"/>
      <c r="B99" s="13"/>
      <c r="C99" s="13">
        <v>153000</v>
      </c>
      <c r="D99" s="1" t="s">
        <v>102</v>
      </c>
      <c r="E99" s="14">
        <f>E100+E104+E105+E106+E107+E108+E117</f>
        <v>69836088</v>
      </c>
    </row>
    <row r="100" spans="1:5" s="6" customFormat="1" ht="31.5">
      <c r="A100" s="13"/>
      <c r="B100" s="13"/>
      <c r="C100" s="13">
        <v>153100</v>
      </c>
      <c r="D100" s="1" t="s">
        <v>103</v>
      </c>
      <c r="E100" s="14">
        <f>E101+E102+E103</f>
        <v>53599124</v>
      </c>
    </row>
    <row r="101" spans="1:5" s="6" customFormat="1" ht="15.75">
      <c r="A101" s="13"/>
      <c r="B101" s="13"/>
      <c r="C101" s="13">
        <v>153110</v>
      </c>
      <c r="D101" s="1" t="s">
        <v>104</v>
      </c>
      <c r="E101" s="14">
        <v>2509515</v>
      </c>
    </row>
    <row r="102" spans="1:5" s="6" customFormat="1" ht="31.5">
      <c r="A102" s="13"/>
      <c r="B102" s="13"/>
      <c r="C102" s="13">
        <v>153120</v>
      </c>
      <c r="D102" s="1" t="s">
        <v>105</v>
      </c>
      <c r="E102" s="14">
        <v>36569</v>
      </c>
    </row>
    <row r="103" spans="1:5" s="6" customFormat="1" ht="31.5">
      <c r="A103" s="13"/>
      <c r="B103" s="13"/>
      <c r="C103" s="13">
        <v>153130</v>
      </c>
      <c r="D103" s="1" t="s">
        <v>106</v>
      </c>
      <c r="E103" s="14">
        <v>51053040</v>
      </c>
    </row>
    <row r="104" spans="1:5" s="6" customFormat="1" ht="15.75">
      <c r="A104" s="13"/>
      <c r="B104" s="13"/>
      <c r="C104" s="13">
        <v>153200</v>
      </c>
      <c r="D104" s="1" t="s">
        <v>107</v>
      </c>
      <c r="E104" s="14">
        <v>372460</v>
      </c>
    </row>
    <row r="105" spans="1:5" s="6" customFormat="1" ht="31.5">
      <c r="A105" s="13"/>
      <c r="B105" s="13"/>
      <c r="C105" s="13">
        <v>153300</v>
      </c>
      <c r="D105" s="1" t="s">
        <v>108</v>
      </c>
      <c r="E105" s="14">
        <v>1018500</v>
      </c>
    </row>
    <row r="106" spans="1:5" s="6" customFormat="1" ht="31.5">
      <c r="A106" s="13"/>
      <c r="B106" s="13"/>
      <c r="C106" s="13">
        <v>153400</v>
      </c>
      <c r="D106" s="1" t="s">
        <v>109</v>
      </c>
      <c r="E106" s="14">
        <v>21146</v>
      </c>
    </row>
    <row r="107" spans="1:5" s="6" customFormat="1" ht="28.5" customHeight="1">
      <c r="A107" s="13"/>
      <c r="B107" s="13"/>
      <c r="C107" s="13">
        <v>153500</v>
      </c>
      <c r="D107" s="1" t="s">
        <v>110</v>
      </c>
      <c r="E107" s="4">
        <f>273336+529644</f>
        <v>802980</v>
      </c>
    </row>
    <row r="108" spans="1:5" s="6" customFormat="1" ht="63">
      <c r="A108" s="13"/>
      <c r="B108" s="13"/>
      <c r="C108" s="13">
        <v>153600</v>
      </c>
      <c r="D108" s="1" t="s">
        <v>111</v>
      </c>
      <c r="E108" s="14">
        <f>E109+E110+E111+E112+E113+E114+E115+E116</f>
        <v>7619878</v>
      </c>
    </row>
    <row r="109" spans="1:5" s="6" customFormat="1" ht="15.75">
      <c r="A109" s="13"/>
      <c r="B109" s="13"/>
      <c r="C109" s="13">
        <v>153610</v>
      </c>
      <c r="D109" s="1" t="s">
        <v>112</v>
      </c>
      <c r="E109" s="14">
        <v>32206</v>
      </c>
    </row>
    <row r="110" spans="1:5" s="6" customFormat="1" ht="63">
      <c r="A110" s="13"/>
      <c r="B110" s="13"/>
      <c r="C110" s="13">
        <v>153620</v>
      </c>
      <c r="D110" s="1" t="s">
        <v>113</v>
      </c>
      <c r="E110" s="14">
        <v>2626</v>
      </c>
    </row>
    <row r="111" spans="1:5" s="6" customFormat="1" ht="47.25">
      <c r="A111" s="13"/>
      <c r="B111" s="13"/>
      <c r="C111" s="13">
        <v>153630</v>
      </c>
      <c r="D111" s="1" t="s">
        <v>114</v>
      </c>
      <c r="E111" s="14">
        <f>6570121-20000</f>
        <v>6550121</v>
      </c>
    </row>
    <row r="112" spans="1:5" s="6" customFormat="1" ht="32.25" customHeight="1">
      <c r="A112" s="13"/>
      <c r="B112" s="13"/>
      <c r="C112" s="13">
        <v>153640</v>
      </c>
      <c r="D112" s="1" t="s">
        <v>115</v>
      </c>
      <c r="E112" s="14">
        <v>875850</v>
      </c>
    </row>
    <row r="113" spans="1:5" s="6" customFormat="1" ht="31.5">
      <c r="A113" s="15"/>
      <c r="B113" s="15"/>
      <c r="C113" s="15">
        <v>153650</v>
      </c>
      <c r="D113" s="2" t="s">
        <v>116</v>
      </c>
      <c r="E113" s="4">
        <f>7007+20000</f>
        <v>27007</v>
      </c>
    </row>
    <row r="114" spans="1:5" s="6" customFormat="1" ht="31.5">
      <c r="A114" s="15"/>
      <c r="B114" s="15"/>
      <c r="C114" s="15">
        <v>153670</v>
      </c>
      <c r="D114" s="2" t="s">
        <v>117</v>
      </c>
      <c r="E114" s="4">
        <v>3742</v>
      </c>
    </row>
    <row r="115" spans="1:5" s="6" customFormat="1" ht="21.75" customHeight="1">
      <c r="A115" s="15"/>
      <c r="B115" s="15"/>
      <c r="C115" s="15">
        <v>153680</v>
      </c>
      <c r="D115" s="2" t="s">
        <v>118</v>
      </c>
      <c r="E115" s="4">
        <v>45328</v>
      </c>
    </row>
    <row r="116" spans="1:5" s="6" customFormat="1" ht="15.75">
      <c r="A116" s="15"/>
      <c r="B116" s="15"/>
      <c r="C116" s="15">
        <v>153690</v>
      </c>
      <c r="D116" s="2" t="s">
        <v>119</v>
      </c>
      <c r="E116" s="4">
        <v>82998</v>
      </c>
    </row>
    <row r="117" spans="1:5" s="6" customFormat="1" ht="15.75">
      <c r="A117" s="15"/>
      <c r="B117" s="15"/>
      <c r="C117" s="15" t="s">
        <v>120</v>
      </c>
      <c r="D117" s="2" t="s">
        <v>121</v>
      </c>
      <c r="E117" s="4">
        <v>6402000</v>
      </c>
    </row>
    <row r="118" spans="1:5" s="6" customFormat="1" ht="27.75" customHeight="1">
      <c r="A118" s="13"/>
      <c r="B118" s="13"/>
      <c r="C118" s="13">
        <v>160000</v>
      </c>
      <c r="D118" s="1" t="s">
        <v>122</v>
      </c>
      <c r="E118" s="14">
        <f>E119+E132+E152+E193+E221+E226+E230+E233</f>
        <v>2112426967</v>
      </c>
    </row>
    <row r="119" spans="1:5" s="16" customFormat="1" ht="31.5">
      <c r="A119" s="13"/>
      <c r="B119" s="13"/>
      <c r="C119" s="15">
        <v>160100</v>
      </c>
      <c r="D119" s="2" t="s">
        <v>254</v>
      </c>
      <c r="E119" s="14">
        <f>E120+E121+E124+E125+E126</f>
        <v>1860410390</v>
      </c>
    </row>
    <row r="120" spans="1:5" s="6" customFormat="1" ht="20.25" customHeight="1">
      <c r="A120" s="13"/>
      <c r="B120" s="13"/>
      <c r="C120" s="15">
        <v>160110</v>
      </c>
      <c r="D120" s="2" t="s">
        <v>123</v>
      </c>
      <c r="E120" s="14">
        <v>1493176862</v>
      </c>
    </row>
    <row r="121" spans="1:5" s="6" customFormat="1" ht="27" customHeight="1">
      <c r="A121" s="13"/>
      <c r="B121" s="13"/>
      <c r="C121" s="15">
        <v>160120</v>
      </c>
      <c r="D121" s="2" t="s">
        <v>124</v>
      </c>
      <c r="E121" s="14">
        <f>E122+E123</f>
        <v>213851508</v>
      </c>
    </row>
    <row r="122" spans="1:5" s="6" customFormat="1" ht="31.5">
      <c r="A122" s="13"/>
      <c r="B122" s="13"/>
      <c r="C122" s="15">
        <v>160121</v>
      </c>
      <c r="D122" s="2" t="s">
        <v>125</v>
      </c>
      <c r="E122" s="14">
        <v>208845156</v>
      </c>
    </row>
    <row r="123" spans="1:5" s="6" customFormat="1" ht="47.25">
      <c r="A123" s="13"/>
      <c r="B123" s="13"/>
      <c r="C123" s="15">
        <v>160122</v>
      </c>
      <c r="D123" s="2" t="s">
        <v>126</v>
      </c>
      <c r="E123" s="14">
        <v>5006352</v>
      </c>
    </row>
    <row r="124" spans="1:5" s="6" customFormat="1" ht="31.5">
      <c r="A124" s="13"/>
      <c r="B124" s="13"/>
      <c r="C124" s="15">
        <v>160130</v>
      </c>
      <c r="D124" s="2" t="s">
        <v>127</v>
      </c>
      <c r="E124" s="14">
        <v>144172968</v>
      </c>
    </row>
    <row r="125" spans="1:5" s="6" customFormat="1" ht="23.25" customHeight="1">
      <c r="A125" s="13"/>
      <c r="B125" s="13"/>
      <c r="C125" s="15">
        <v>160140</v>
      </c>
      <c r="D125" s="2" t="s">
        <v>128</v>
      </c>
      <c r="E125" s="14">
        <v>1363488</v>
      </c>
    </row>
    <row r="126" spans="1:5" s="6" customFormat="1" ht="61.5" customHeight="1">
      <c r="A126" s="13"/>
      <c r="B126" s="13"/>
      <c r="C126" s="15">
        <v>160150</v>
      </c>
      <c r="D126" s="2" t="s">
        <v>129</v>
      </c>
      <c r="E126" s="14">
        <f>E127+E128+E129+E130+E131</f>
        <v>7845564</v>
      </c>
    </row>
    <row r="127" spans="1:5" s="6" customFormat="1" ht="61.5" customHeight="1">
      <c r="A127" s="13"/>
      <c r="B127" s="13"/>
      <c r="C127" s="15">
        <v>160152</v>
      </c>
      <c r="D127" s="2" t="s">
        <v>130</v>
      </c>
      <c r="E127" s="14">
        <v>535884</v>
      </c>
    </row>
    <row r="128" spans="1:5" s="6" customFormat="1" ht="47.25">
      <c r="A128" s="13"/>
      <c r="B128" s="13"/>
      <c r="C128" s="15">
        <v>160153</v>
      </c>
      <c r="D128" s="2" t="s">
        <v>131</v>
      </c>
      <c r="E128" s="14">
        <v>19872</v>
      </c>
    </row>
    <row r="129" spans="1:5" s="6" customFormat="1" ht="51.75" customHeight="1">
      <c r="A129" s="13"/>
      <c r="B129" s="13"/>
      <c r="C129" s="15">
        <v>160154</v>
      </c>
      <c r="D129" s="2" t="s">
        <v>132</v>
      </c>
      <c r="E129" s="14">
        <v>3143484</v>
      </c>
    </row>
    <row r="130" spans="1:5" s="6" customFormat="1" ht="178.5" customHeight="1">
      <c r="A130" s="13"/>
      <c r="B130" s="13"/>
      <c r="C130" s="15" t="s">
        <v>133</v>
      </c>
      <c r="D130" s="2" t="s">
        <v>134</v>
      </c>
      <c r="E130" s="14">
        <v>3698568</v>
      </c>
    </row>
    <row r="131" spans="1:5" s="6" customFormat="1" ht="219.75" customHeight="1">
      <c r="A131" s="13"/>
      <c r="B131" s="13"/>
      <c r="C131" s="15" t="s">
        <v>135</v>
      </c>
      <c r="D131" s="33" t="s">
        <v>136</v>
      </c>
      <c r="E131" s="14">
        <v>447756</v>
      </c>
    </row>
    <row r="132" spans="1:5" s="17" customFormat="1" ht="39" customHeight="1">
      <c r="A132" s="13"/>
      <c r="B132" s="13"/>
      <c r="C132" s="15">
        <v>160200</v>
      </c>
      <c r="D132" s="2" t="s">
        <v>137</v>
      </c>
      <c r="E132" s="14">
        <f>E133+E135+E140+E145</f>
        <v>43136508</v>
      </c>
    </row>
    <row r="133" spans="1:5" s="18" customFormat="1" ht="42.75" customHeight="1">
      <c r="A133" s="13"/>
      <c r="B133" s="13"/>
      <c r="C133" s="13">
        <v>160210</v>
      </c>
      <c r="D133" s="1" t="s">
        <v>138</v>
      </c>
      <c r="E133" s="14">
        <f>E134</f>
        <v>2672220</v>
      </c>
    </row>
    <row r="134" spans="1:5" s="18" customFormat="1" ht="63">
      <c r="A134" s="13"/>
      <c r="B134" s="13"/>
      <c r="C134" s="13">
        <v>160211</v>
      </c>
      <c r="D134" s="1" t="s">
        <v>139</v>
      </c>
      <c r="E134" s="14">
        <v>2672220</v>
      </c>
    </row>
    <row r="135" spans="1:5" s="18" customFormat="1" ht="47.25">
      <c r="A135" s="13"/>
      <c r="B135" s="13"/>
      <c r="C135" s="13">
        <v>160220</v>
      </c>
      <c r="D135" s="1" t="s">
        <v>140</v>
      </c>
      <c r="E135" s="14">
        <f>E136+E137+E138+E139</f>
        <v>6746796</v>
      </c>
    </row>
    <row r="136" spans="1:5" s="18" customFormat="1" ht="51.75" customHeight="1">
      <c r="A136" s="13"/>
      <c r="B136" s="13"/>
      <c r="C136" s="13">
        <v>160221</v>
      </c>
      <c r="D136" s="1" t="s">
        <v>141</v>
      </c>
      <c r="E136" s="14">
        <v>1422648</v>
      </c>
    </row>
    <row r="137" spans="1:5" s="18" customFormat="1" ht="63.75" customHeight="1">
      <c r="A137" s="13"/>
      <c r="B137" s="13"/>
      <c r="C137" s="13">
        <v>160222</v>
      </c>
      <c r="D137" s="1" t="s">
        <v>142</v>
      </c>
      <c r="E137" s="14">
        <v>1798836</v>
      </c>
    </row>
    <row r="138" spans="1:5" s="18" customFormat="1" ht="57" customHeight="1">
      <c r="A138" s="13"/>
      <c r="B138" s="13"/>
      <c r="C138" s="13">
        <v>160223</v>
      </c>
      <c r="D138" s="1" t="s">
        <v>143</v>
      </c>
      <c r="E138" s="14">
        <v>1530564</v>
      </c>
    </row>
    <row r="139" spans="1:5" s="18" customFormat="1" ht="47.25">
      <c r="A139" s="13"/>
      <c r="B139" s="13"/>
      <c r="C139" s="13">
        <v>160224</v>
      </c>
      <c r="D139" s="1" t="s">
        <v>144</v>
      </c>
      <c r="E139" s="14">
        <v>1994748</v>
      </c>
    </row>
    <row r="140" spans="1:5" s="18" customFormat="1" ht="47.25">
      <c r="A140" s="13"/>
      <c r="B140" s="13"/>
      <c r="C140" s="13">
        <v>160230</v>
      </c>
      <c r="D140" s="1" t="s">
        <v>145</v>
      </c>
      <c r="E140" s="14">
        <f>E141+E142+E143+E144</f>
        <v>2985912</v>
      </c>
    </row>
    <row r="141" spans="1:5" s="18" customFormat="1" ht="36" customHeight="1">
      <c r="A141" s="13"/>
      <c r="B141" s="13"/>
      <c r="C141" s="13">
        <v>160231</v>
      </c>
      <c r="D141" s="1" t="s">
        <v>146</v>
      </c>
      <c r="E141" s="14">
        <v>334320</v>
      </c>
    </row>
    <row r="142" spans="1:5" s="18" customFormat="1" ht="76.5" customHeight="1">
      <c r="A142" s="13"/>
      <c r="B142" s="13"/>
      <c r="C142" s="13">
        <v>160232</v>
      </c>
      <c r="D142" s="1" t="s">
        <v>147</v>
      </c>
      <c r="E142" s="14">
        <v>2307348</v>
      </c>
    </row>
    <row r="143" spans="1:5" s="18" customFormat="1" ht="81" customHeight="1">
      <c r="A143" s="13"/>
      <c r="B143" s="13"/>
      <c r="C143" s="13">
        <v>160233</v>
      </c>
      <c r="D143" s="1" t="s">
        <v>148</v>
      </c>
      <c r="E143" s="14">
        <v>182856</v>
      </c>
    </row>
    <row r="144" spans="1:5" s="18" customFormat="1" ht="74.25" customHeight="1">
      <c r="A144" s="13"/>
      <c r="B144" s="13"/>
      <c r="C144" s="13">
        <v>160234</v>
      </c>
      <c r="D144" s="1" t="s">
        <v>149</v>
      </c>
      <c r="E144" s="14">
        <v>161388</v>
      </c>
    </row>
    <row r="145" spans="1:5" s="18" customFormat="1" ht="15.75">
      <c r="A145" s="13"/>
      <c r="B145" s="13"/>
      <c r="C145" s="13">
        <v>160240</v>
      </c>
      <c r="D145" s="1" t="s">
        <v>150</v>
      </c>
      <c r="E145" s="14">
        <f>E146+E147+E148+E149+E150+E151</f>
        <v>30731580</v>
      </c>
    </row>
    <row r="146" spans="1:5" s="18" customFormat="1" ht="19.5" customHeight="1">
      <c r="A146" s="13"/>
      <c r="B146" s="13"/>
      <c r="C146" s="13">
        <v>160241</v>
      </c>
      <c r="D146" s="1" t="s">
        <v>151</v>
      </c>
      <c r="E146" s="14">
        <v>257400</v>
      </c>
    </row>
    <row r="147" spans="1:5" s="18" customFormat="1" ht="61.5" customHeight="1">
      <c r="A147" s="13"/>
      <c r="B147" s="13"/>
      <c r="C147" s="13">
        <v>160242</v>
      </c>
      <c r="D147" s="1" t="s">
        <v>152</v>
      </c>
      <c r="E147" s="14">
        <v>7920</v>
      </c>
    </row>
    <row r="148" spans="1:5" s="18" customFormat="1" ht="31.5">
      <c r="A148" s="13"/>
      <c r="B148" s="13"/>
      <c r="C148" s="13">
        <v>160243</v>
      </c>
      <c r="D148" s="1" t="s">
        <v>153</v>
      </c>
      <c r="E148" s="14">
        <v>2746260</v>
      </c>
    </row>
    <row r="149" spans="1:5" s="18" customFormat="1" ht="31.5">
      <c r="A149" s="13"/>
      <c r="B149" s="13"/>
      <c r="C149" s="13">
        <v>160244</v>
      </c>
      <c r="D149" s="1" t="s">
        <v>154</v>
      </c>
      <c r="E149" s="14">
        <v>14018400</v>
      </c>
    </row>
    <row r="150" spans="1:5" s="18" customFormat="1" ht="31.5">
      <c r="A150" s="13"/>
      <c r="B150" s="13"/>
      <c r="C150" s="13">
        <v>160245</v>
      </c>
      <c r="D150" s="1" t="s">
        <v>155</v>
      </c>
      <c r="E150" s="14">
        <v>10692000</v>
      </c>
    </row>
    <row r="151" spans="1:5" s="18" customFormat="1" ht="31.5">
      <c r="A151" s="13"/>
      <c r="B151" s="13"/>
      <c r="C151" s="13">
        <v>160246</v>
      </c>
      <c r="D151" s="1" t="s">
        <v>156</v>
      </c>
      <c r="E151" s="14">
        <v>3009600</v>
      </c>
    </row>
    <row r="152" spans="1:5" s="16" customFormat="1" ht="47.25">
      <c r="A152" s="13"/>
      <c r="B152" s="13"/>
      <c r="C152" s="13">
        <v>160300</v>
      </c>
      <c r="D152" s="1" t="s">
        <v>157</v>
      </c>
      <c r="E152" s="14">
        <f>E153+E159+E165+E166+E175</f>
        <v>118941944</v>
      </c>
    </row>
    <row r="153" spans="1:5" s="6" customFormat="1" ht="51.75" customHeight="1">
      <c r="A153" s="13"/>
      <c r="B153" s="13"/>
      <c r="C153" s="13" t="s">
        <v>158</v>
      </c>
      <c r="D153" s="1" t="s">
        <v>257</v>
      </c>
      <c r="E153" s="14">
        <f>E154+E155+E156+E157+E158</f>
        <v>5900000</v>
      </c>
    </row>
    <row r="154" spans="1:5" s="6" customFormat="1" ht="66.75" customHeight="1">
      <c r="A154" s="13"/>
      <c r="B154" s="13"/>
      <c r="C154" s="13">
        <v>160312</v>
      </c>
      <c r="D154" s="1" t="s">
        <v>258</v>
      </c>
      <c r="E154" s="14">
        <v>293376</v>
      </c>
    </row>
    <row r="155" spans="1:5" s="6" customFormat="1" ht="47.25">
      <c r="A155" s="13"/>
      <c r="B155" s="13"/>
      <c r="C155" s="13">
        <v>160313</v>
      </c>
      <c r="D155" s="1" t="s">
        <v>159</v>
      </c>
      <c r="E155" s="14">
        <v>22568</v>
      </c>
    </row>
    <row r="156" spans="1:5" s="6" customFormat="1" ht="48.75" customHeight="1">
      <c r="A156" s="13"/>
      <c r="B156" s="13"/>
      <c r="C156" s="13">
        <v>160314</v>
      </c>
      <c r="D156" s="1" t="s">
        <v>160</v>
      </c>
      <c r="E156" s="14">
        <v>2070696</v>
      </c>
    </row>
    <row r="157" spans="1:5" s="6" customFormat="1" ht="176.25" customHeight="1">
      <c r="A157" s="13"/>
      <c r="B157" s="13"/>
      <c r="C157" s="15" t="s">
        <v>161</v>
      </c>
      <c r="D157" s="2" t="s">
        <v>162</v>
      </c>
      <c r="E157" s="14">
        <v>3291456</v>
      </c>
    </row>
    <row r="158" spans="1:5" s="6" customFormat="1" ht="215.25" customHeight="1">
      <c r="A158" s="13"/>
      <c r="B158" s="13"/>
      <c r="C158" s="15" t="s">
        <v>163</v>
      </c>
      <c r="D158" s="2" t="s">
        <v>164</v>
      </c>
      <c r="E158" s="14">
        <v>221904</v>
      </c>
    </row>
    <row r="159" spans="1:5" s="6" customFormat="1" ht="15.75">
      <c r="A159" s="13"/>
      <c r="B159" s="13"/>
      <c r="C159" s="13">
        <v>160320</v>
      </c>
      <c r="D159" s="1" t="s">
        <v>165</v>
      </c>
      <c r="E159" s="14">
        <f>E160+E161+E162+E163+E164</f>
        <v>4625280</v>
      </c>
    </row>
    <row r="160" spans="1:5" s="6" customFormat="1" ht="84.75" customHeight="1">
      <c r="A160" s="13"/>
      <c r="B160" s="13"/>
      <c r="C160" s="13">
        <v>160321</v>
      </c>
      <c r="D160" s="1" t="s">
        <v>166</v>
      </c>
      <c r="E160" s="14">
        <v>1473120</v>
      </c>
    </row>
    <row r="161" spans="1:5" s="6" customFormat="1" ht="58.5" customHeight="1">
      <c r="A161" s="13"/>
      <c r="B161" s="13"/>
      <c r="C161" s="13">
        <v>160322</v>
      </c>
      <c r="D161" s="1" t="s">
        <v>167</v>
      </c>
      <c r="E161" s="14">
        <v>1496880</v>
      </c>
    </row>
    <row r="162" spans="1:5" s="6" customFormat="1" ht="66" customHeight="1">
      <c r="A162" s="13"/>
      <c r="B162" s="13"/>
      <c r="C162" s="13">
        <v>160323</v>
      </c>
      <c r="D162" s="1" t="s">
        <v>168</v>
      </c>
      <c r="E162" s="14">
        <v>1544400</v>
      </c>
    </row>
    <row r="163" spans="1:5" s="6" customFormat="1" ht="84.75" customHeight="1">
      <c r="A163" s="13"/>
      <c r="B163" s="13"/>
      <c r="C163" s="13">
        <v>160324</v>
      </c>
      <c r="D163" s="1" t="s">
        <v>169</v>
      </c>
      <c r="E163" s="14">
        <v>23760</v>
      </c>
    </row>
    <row r="164" spans="1:5" s="6" customFormat="1" ht="82.5" customHeight="1">
      <c r="A164" s="13"/>
      <c r="B164" s="13"/>
      <c r="C164" s="13">
        <v>160325</v>
      </c>
      <c r="D164" s="1" t="s">
        <v>170</v>
      </c>
      <c r="E164" s="14">
        <v>87120</v>
      </c>
    </row>
    <row r="165" spans="1:5" s="19" customFormat="1" ht="36" customHeight="1">
      <c r="A165" s="13"/>
      <c r="B165" s="13"/>
      <c r="C165" s="13">
        <v>160330</v>
      </c>
      <c r="D165" s="1" t="s">
        <v>171</v>
      </c>
      <c r="E165" s="14">
        <v>118800</v>
      </c>
    </row>
    <row r="166" spans="1:5" s="16" customFormat="1" ht="15.75">
      <c r="A166" s="13"/>
      <c r="B166" s="13"/>
      <c r="C166" s="13">
        <v>160340</v>
      </c>
      <c r="D166" s="1" t="s">
        <v>172</v>
      </c>
      <c r="E166" s="14">
        <f>E167+E168+E169+E170+E171+E172+E173+E174</f>
        <v>71607060</v>
      </c>
    </row>
    <row r="167" spans="1:5" s="6" customFormat="1" ht="47.25">
      <c r="A167" s="13"/>
      <c r="B167" s="13"/>
      <c r="C167" s="13">
        <v>160341</v>
      </c>
      <c r="D167" s="1" t="s">
        <v>173</v>
      </c>
      <c r="E167" s="14">
        <v>3043944</v>
      </c>
    </row>
    <row r="168" spans="1:5" s="6" customFormat="1" ht="31.5">
      <c r="A168" s="13"/>
      <c r="B168" s="13"/>
      <c r="C168" s="13">
        <v>160342</v>
      </c>
      <c r="D168" s="1" t="s">
        <v>255</v>
      </c>
      <c r="E168" s="14">
        <v>47678004</v>
      </c>
    </row>
    <row r="169" spans="1:5" s="6" customFormat="1" ht="31.5">
      <c r="A169" s="13"/>
      <c r="B169" s="13"/>
      <c r="C169" s="13">
        <v>160343</v>
      </c>
      <c r="D169" s="1" t="s">
        <v>174</v>
      </c>
      <c r="E169" s="14">
        <v>50652</v>
      </c>
    </row>
    <row r="170" spans="1:5" s="6" customFormat="1" ht="15.75">
      <c r="A170" s="13"/>
      <c r="B170" s="13"/>
      <c r="C170" s="13">
        <v>160344</v>
      </c>
      <c r="D170" s="1" t="s">
        <v>175</v>
      </c>
      <c r="E170" s="14">
        <v>16401600</v>
      </c>
    </row>
    <row r="171" spans="1:5" s="6" customFormat="1" ht="47.25">
      <c r="A171" s="13"/>
      <c r="B171" s="13"/>
      <c r="C171" s="13">
        <v>160345</v>
      </c>
      <c r="D171" s="1" t="s">
        <v>176</v>
      </c>
      <c r="E171" s="14">
        <v>60300</v>
      </c>
    </row>
    <row r="172" spans="1:5" s="6" customFormat="1" ht="55.5" customHeight="1">
      <c r="A172" s="13"/>
      <c r="B172" s="13"/>
      <c r="C172" s="13">
        <v>160346</v>
      </c>
      <c r="D172" s="1" t="s">
        <v>0</v>
      </c>
      <c r="E172" s="14">
        <v>1543680</v>
      </c>
    </row>
    <row r="173" spans="1:5" s="6" customFormat="1" ht="47.25">
      <c r="A173" s="13"/>
      <c r="B173" s="13"/>
      <c r="C173" s="13">
        <v>160347</v>
      </c>
      <c r="D173" s="1" t="s">
        <v>177</v>
      </c>
      <c r="E173" s="14">
        <v>344520</v>
      </c>
    </row>
    <row r="174" spans="1:5" s="6" customFormat="1" ht="31.5">
      <c r="A174" s="13"/>
      <c r="B174" s="13"/>
      <c r="C174" s="13" t="s">
        <v>178</v>
      </c>
      <c r="D174" s="1" t="s">
        <v>1</v>
      </c>
      <c r="E174" s="14">
        <v>2484360</v>
      </c>
    </row>
    <row r="175" spans="1:5" s="16" customFormat="1" ht="15.75">
      <c r="A175" s="13"/>
      <c r="B175" s="13"/>
      <c r="C175" s="13">
        <v>160360</v>
      </c>
      <c r="D175" s="1" t="s">
        <v>179</v>
      </c>
      <c r="E175" s="14">
        <f>E176+E177+E178+E179+E180+E181+E182+E183+E184+E185+E186+E187+E188+E189+E190+E191+E192</f>
        <v>36690804</v>
      </c>
    </row>
    <row r="176" spans="1:5" s="6" customFormat="1" ht="46.5" customHeight="1">
      <c r="A176" s="13"/>
      <c r="B176" s="13"/>
      <c r="C176" s="13">
        <v>160361</v>
      </c>
      <c r="D176" s="1" t="s">
        <v>180</v>
      </c>
      <c r="E176" s="14">
        <v>379890</v>
      </c>
    </row>
    <row r="177" spans="1:5" s="6" customFormat="1" ht="47.25">
      <c r="A177" s="13"/>
      <c r="B177" s="13"/>
      <c r="C177" s="13">
        <v>160362</v>
      </c>
      <c r="D177" s="1" t="s">
        <v>181</v>
      </c>
      <c r="E177" s="14">
        <v>24867720</v>
      </c>
    </row>
    <row r="178" spans="1:5" s="6" customFormat="1" ht="80.25" customHeight="1">
      <c r="A178" s="13"/>
      <c r="B178" s="13"/>
      <c r="C178" s="13">
        <v>160363</v>
      </c>
      <c r="D178" s="1" t="s">
        <v>182</v>
      </c>
      <c r="E178" s="14">
        <v>1748700</v>
      </c>
    </row>
    <row r="179" spans="1:5" s="6" customFormat="1" ht="60.75" customHeight="1">
      <c r="A179" s="13"/>
      <c r="B179" s="13"/>
      <c r="C179" s="13">
        <v>160364</v>
      </c>
      <c r="D179" s="1" t="s">
        <v>183</v>
      </c>
      <c r="E179" s="14">
        <v>331650</v>
      </c>
    </row>
    <row r="180" spans="1:5" s="6" customFormat="1" ht="47.25">
      <c r="A180" s="13"/>
      <c r="B180" s="13"/>
      <c r="C180" s="13">
        <v>160365</v>
      </c>
      <c r="D180" s="1" t="s">
        <v>184</v>
      </c>
      <c r="E180" s="14">
        <v>36180</v>
      </c>
    </row>
    <row r="181" spans="1:5" s="6" customFormat="1" ht="50.25" customHeight="1">
      <c r="A181" s="13"/>
      <c r="B181" s="13"/>
      <c r="C181" s="13">
        <v>160366</v>
      </c>
      <c r="D181" s="1" t="s">
        <v>2</v>
      </c>
      <c r="E181" s="14">
        <v>108540</v>
      </c>
    </row>
    <row r="182" spans="1:5" s="6" customFormat="1" ht="59.25" customHeight="1">
      <c r="A182" s="13"/>
      <c r="B182" s="13"/>
      <c r="C182" s="13">
        <v>160367</v>
      </c>
      <c r="D182" s="1" t="s">
        <v>185</v>
      </c>
      <c r="E182" s="14">
        <v>3024648</v>
      </c>
    </row>
    <row r="183" spans="1:5" s="6" customFormat="1" ht="81.75" customHeight="1">
      <c r="A183" s="13"/>
      <c r="B183" s="13"/>
      <c r="C183" s="13">
        <v>160368</v>
      </c>
      <c r="D183" s="1" t="s">
        <v>186</v>
      </c>
      <c r="E183" s="14">
        <v>1476144</v>
      </c>
    </row>
    <row r="184" spans="1:5" s="6" customFormat="1" ht="84.75" customHeight="1">
      <c r="A184" s="13"/>
      <c r="B184" s="13"/>
      <c r="C184" s="13">
        <v>160369</v>
      </c>
      <c r="D184" s="1" t="s">
        <v>187</v>
      </c>
      <c r="E184" s="14">
        <v>123012</v>
      </c>
    </row>
    <row r="185" spans="1:5" s="6" customFormat="1" ht="49.5" customHeight="1">
      <c r="A185" s="13"/>
      <c r="B185" s="13"/>
      <c r="C185" s="13">
        <v>160370</v>
      </c>
      <c r="D185" s="1" t="s">
        <v>188</v>
      </c>
      <c r="E185" s="14">
        <v>1447200</v>
      </c>
    </row>
    <row r="186" spans="1:5" s="6" customFormat="1" ht="83.25" customHeight="1">
      <c r="A186" s="13"/>
      <c r="B186" s="13"/>
      <c r="C186" s="13">
        <v>160371</v>
      </c>
      <c r="D186" s="1" t="s">
        <v>189</v>
      </c>
      <c r="E186" s="14">
        <v>88044</v>
      </c>
    </row>
    <row r="187" spans="1:5" s="6" customFormat="1" ht="31.5">
      <c r="A187" s="13"/>
      <c r="B187" s="13"/>
      <c r="C187" s="13">
        <v>160372</v>
      </c>
      <c r="D187" s="1" t="s">
        <v>259</v>
      </c>
      <c r="E187" s="14">
        <v>2122560</v>
      </c>
    </row>
    <row r="188" spans="1:5" s="6" customFormat="1" ht="53.25" customHeight="1">
      <c r="A188" s="13"/>
      <c r="B188" s="13"/>
      <c r="C188" s="13">
        <v>160373</v>
      </c>
      <c r="D188" s="1" t="s">
        <v>190</v>
      </c>
      <c r="E188" s="14">
        <v>168840</v>
      </c>
    </row>
    <row r="189" spans="1:5" s="6" customFormat="1" ht="68.25" customHeight="1">
      <c r="A189" s="13"/>
      <c r="B189" s="13"/>
      <c r="C189" s="13">
        <v>160374</v>
      </c>
      <c r="D189" s="1" t="s">
        <v>191</v>
      </c>
      <c r="E189" s="14">
        <v>72360</v>
      </c>
    </row>
    <row r="190" spans="1:5" s="6" customFormat="1" ht="47.25">
      <c r="A190" s="13"/>
      <c r="B190" s="13"/>
      <c r="C190" s="13">
        <v>160375</v>
      </c>
      <c r="D190" s="1" t="s">
        <v>192</v>
      </c>
      <c r="E190" s="14">
        <v>483060</v>
      </c>
    </row>
    <row r="191" spans="1:5" s="6" customFormat="1" ht="51.75" customHeight="1">
      <c r="A191" s="13"/>
      <c r="B191" s="13"/>
      <c r="C191" s="13">
        <v>160378</v>
      </c>
      <c r="D191" s="1" t="s">
        <v>193</v>
      </c>
      <c r="E191" s="14">
        <v>164016</v>
      </c>
    </row>
    <row r="192" spans="1:5" s="6" customFormat="1" ht="65.25" customHeight="1">
      <c r="A192" s="13"/>
      <c r="B192" s="13"/>
      <c r="C192" s="13" t="s">
        <v>194</v>
      </c>
      <c r="D192" s="1" t="s">
        <v>195</v>
      </c>
      <c r="E192" s="14">
        <v>48240</v>
      </c>
    </row>
    <row r="193" spans="1:5" s="16" customFormat="1" ht="108.75" customHeight="1">
      <c r="A193" s="13"/>
      <c r="B193" s="13"/>
      <c r="C193" s="13">
        <v>160400</v>
      </c>
      <c r="D193" s="1" t="s">
        <v>196</v>
      </c>
      <c r="E193" s="14">
        <f>E194+E215</f>
        <v>30619356</v>
      </c>
    </row>
    <row r="194" spans="1:5" s="16" customFormat="1" ht="49.5" customHeight="1">
      <c r="A194" s="13"/>
      <c r="B194" s="13"/>
      <c r="C194" s="13">
        <v>160410</v>
      </c>
      <c r="D194" s="1" t="s">
        <v>197</v>
      </c>
      <c r="E194" s="14">
        <f>SUM(E195:E214)</f>
        <v>29445672</v>
      </c>
    </row>
    <row r="195" spans="1:5" s="6" customFormat="1" ht="31.5">
      <c r="A195" s="13"/>
      <c r="B195" s="13"/>
      <c r="C195" s="13">
        <v>160412</v>
      </c>
      <c r="D195" s="1" t="s">
        <v>198</v>
      </c>
      <c r="E195" s="14">
        <v>20880</v>
      </c>
    </row>
    <row r="196" spans="1:5" s="6" customFormat="1" ht="47.25">
      <c r="A196" s="13"/>
      <c r="B196" s="13"/>
      <c r="C196" s="13">
        <v>160414</v>
      </c>
      <c r="D196" s="1" t="s">
        <v>199</v>
      </c>
      <c r="E196" s="14">
        <v>31320</v>
      </c>
    </row>
    <row r="197" spans="1:5" s="6" customFormat="1" ht="33.75" customHeight="1">
      <c r="A197" s="13"/>
      <c r="B197" s="13"/>
      <c r="C197" s="13">
        <v>160415</v>
      </c>
      <c r="D197" s="1" t="s">
        <v>200</v>
      </c>
      <c r="E197" s="14">
        <v>647280</v>
      </c>
    </row>
    <row r="198" spans="1:5" s="6" customFormat="1" ht="51.75" customHeight="1">
      <c r="A198" s="13"/>
      <c r="B198" s="13"/>
      <c r="C198" s="13">
        <v>160420</v>
      </c>
      <c r="D198" s="1" t="s">
        <v>201</v>
      </c>
      <c r="E198" s="14">
        <v>661200</v>
      </c>
    </row>
    <row r="199" spans="1:5" s="6" customFormat="1" ht="34.5" customHeight="1">
      <c r="A199" s="13"/>
      <c r="B199" s="13"/>
      <c r="C199" s="13">
        <v>160421</v>
      </c>
      <c r="D199" s="1" t="s">
        <v>202</v>
      </c>
      <c r="E199" s="14">
        <v>264480</v>
      </c>
    </row>
    <row r="200" spans="1:5" s="6" customFormat="1" ht="32.25" customHeight="1">
      <c r="A200" s="13"/>
      <c r="B200" s="13"/>
      <c r="C200" s="13">
        <v>160422</v>
      </c>
      <c r="D200" s="1" t="s">
        <v>203</v>
      </c>
      <c r="E200" s="14">
        <v>3619200</v>
      </c>
    </row>
    <row r="201" spans="1:5" s="6" customFormat="1" ht="50.25" customHeight="1">
      <c r="A201" s="13"/>
      <c r="B201" s="13"/>
      <c r="C201" s="13">
        <v>160423</v>
      </c>
      <c r="D201" s="1" t="s">
        <v>204</v>
      </c>
      <c r="E201" s="14">
        <v>3166800</v>
      </c>
    </row>
    <row r="202" spans="1:5" s="6" customFormat="1" ht="42" customHeight="1">
      <c r="A202" s="13"/>
      <c r="B202" s="13"/>
      <c r="C202" s="13">
        <v>160424</v>
      </c>
      <c r="D202" s="1" t="s">
        <v>260</v>
      </c>
      <c r="E202" s="14">
        <v>167040</v>
      </c>
    </row>
    <row r="203" spans="1:5" s="6" customFormat="1" ht="47.25">
      <c r="A203" s="13"/>
      <c r="B203" s="13"/>
      <c r="C203" s="13">
        <v>160425</v>
      </c>
      <c r="D203" s="1" t="s">
        <v>261</v>
      </c>
      <c r="E203" s="14">
        <v>4196880</v>
      </c>
    </row>
    <row r="204" spans="1:5" s="6" customFormat="1" ht="51" customHeight="1">
      <c r="A204" s="13"/>
      <c r="B204" s="13"/>
      <c r="C204" s="13">
        <v>160426</v>
      </c>
      <c r="D204" s="1" t="s">
        <v>205</v>
      </c>
      <c r="E204" s="14">
        <v>13446720</v>
      </c>
    </row>
    <row r="205" spans="1:5" s="6" customFormat="1" ht="36.75" customHeight="1">
      <c r="A205" s="13"/>
      <c r="B205" s="13"/>
      <c r="C205" s="13">
        <v>160427</v>
      </c>
      <c r="D205" s="1" t="s">
        <v>206</v>
      </c>
      <c r="E205" s="14">
        <v>111360</v>
      </c>
    </row>
    <row r="206" spans="1:5" s="6" customFormat="1" ht="47.25">
      <c r="A206" s="13"/>
      <c r="B206" s="13"/>
      <c r="C206" s="13">
        <v>160428</v>
      </c>
      <c r="D206" s="1" t="s">
        <v>207</v>
      </c>
      <c r="E206" s="14">
        <v>1948800</v>
      </c>
    </row>
    <row r="207" spans="1:5" s="6" customFormat="1" ht="35.25" customHeight="1">
      <c r="A207" s="13"/>
      <c r="B207" s="13"/>
      <c r="C207" s="13">
        <v>160429</v>
      </c>
      <c r="D207" s="1" t="s">
        <v>208</v>
      </c>
      <c r="E207" s="14">
        <v>104400</v>
      </c>
    </row>
    <row r="208" spans="1:5" s="6" customFormat="1" ht="41.25" customHeight="1">
      <c r="A208" s="13"/>
      <c r="B208" s="13"/>
      <c r="C208" s="13">
        <v>160430</v>
      </c>
      <c r="D208" s="1" t="s">
        <v>209</v>
      </c>
      <c r="E208" s="14">
        <v>76560</v>
      </c>
    </row>
    <row r="209" spans="1:5" s="6" customFormat="1" ht="35.25" customHeight="1">
      <c r="A209" s="13"/>
      <c r="B209" s="13"/>
      <c r="C209" s="13">
        <v>160431</v>
      </c>
      <c r="D209" s="1" t="s">
        <v>210</v>
      </c>
      <c r="E209" s="14">
        <v>264480</v>
      </c>
    </row>
    <row r="210" spans="1:5" s="6" customFormat="1" ht="47.25">
      <c r="A210" s="13"/>
      <c r="B210" s="13"/>
      <c r="C210" s="13">
        <v>160432</v>
      </c>
      <c r="D210" s="1" t="s">
        <v>211</v>
      </c>
      <c r="E210" s="14">
        <v>388020</v>
      </c>
    </row>
    <row r="211" spans="1:5" s="6" customFormat="1" ht="47.25">
      <c r="A211" s="13"/>
      <c r="B211" s="13"/>
      <c r="C211" s="13">
        <v>160440</v>
      </c>
      <c r="D211" s="1" t="s">
        <v>212</v>
      </c>
      <c r="E211" s="14">
        <v>151380</v>
      </c>
    </row>
    <row r="212" spans="1:5" s="6" customFormat="1" ht="36" customHeight="1">
      <c r="A212" s="13"/>
      <c r="B212" s="13"/>
      <c r="C212" s="13">
        <v>160442</v>
      </c>
      <c r="D212" s="1" t="s">
        <v>213</v>
      </c>
      <c r="E212" s="14">
        <v>114840</v>
      </c>
    </row>
    <row r="213" spans="1:5" s="6" customFormat="1" ht="48.75" customHeight="1">
      <c r="A213" s="13"/>
      <c r="B213" s="13"/>
      <c r="C213" s="13">
        <v>160444</v>
      </c>
      <c r="D213" s="1" t="s">
        <v>262</v>
      </c>
      <c r="E213" s="14">
        <v>41760</v>
      </c>
    </row>
    <row r="214" spans="1:5" s="6" customFormat="1" ht="47.25">
      <c r="A214" s="13"/>
      <c r="B214" s="13"/>
      <c r="C214" s="13">
        <v>160445</v>
      </c>
      <c r="D214" s="1" t="s">
        <v>263</v>
      </c>
      <c r="E214" s="14">
        <v>22272</v>
      </c>
    </row>
    <row r="215" spans="1:5" s="16" customFormat="1" ht="57.75" customHeight="1">
      <c r="A215" s="13"/>
      <c r="B215" s="13"/>
      <c r="C215" s="13">
        <v>160450</v>
      </c>
      <c r="D215" s="1" t="s">
        <v>214</v>
      </c>
      <c r="E215" s="14">
        <f>E216+E217+E218+E219</f>
        <v>1173684</v>
      </c>
    </row>
    <row r="216" spans="1:5" s="6" customFormat="1" ht="47.25">
      <c r="A216" s="13"/>
      <c r="B216" s="13"/>
      <c r="C216" s="13">
        <v>160451</v>
      </c>
      <c r="D216" s="1" t="s">
        <v>215</v>
      </c>
      <c r="E216" s="14">
        <v>50172</v>
      </c>
    </row>
    <row r="217" spans="1:5" s="6" customFormat="1" ht="47.25">
      <c r="A217" s="13"/>
      <c r="B217" s="13"/>
      <c r="C217" s="13">
        <v>160452</v>
      </c>
      <c r="D217" s="1" t="s">
        <v>216</v>
      </c>
      <c r="E217" s="14">
        <v>108060</v>
      </c>
    </row>
    <row r="218" spans="1:5" s="6" customFormat="1" ht="47.25">
      <c r="A218" s="13"/>
      <c r="B218" s="13"/>
      <c r="C218" s="13">
        <v>160453</v>
      </c>
      <c r="D218" s="1" t="s">
        <v>217</v>
      </c>
      <c r="E218" s="14">
        <v>19296</v>
      </c>
    </row>
    <row r="219" spans="1:5" s="6" customFormat="1" ht="47.25">
      <c r="A219" s="13"/>
      <c r="B219" s="13"/>
      <c r="C219" s="13">
        <v>160454</v>
      </c>
      <c r="D219" s="1" t="s">
        <v>218</v>
      </c>
      <c r="E219" s="14">
        <v>996156</v>
      </c>
    </row>
    <row r="220" spans="1:5" s="6" customFormat="1" ht="58.5" customHeight="1">
      <c r="A220" s="13"/>
      <c r="B220" s="13"/>
      <c r="C220" s="13">
        <v>160455</v>
      </c>
      <c r="D220" s="1" t="s">
        <v>219</v>
      </c>
      <c r="E220" s="14">
        <v>0</v>
      </c>
    </row>
    <row r="221" spans="1:5" s="16" customFormat="1" ht="15.75">
      <c r="A221" s="13"/>
      <c r="B221" s="13"/>
      <c r="C221" s="13">
        <v>160500</v>
      </c>
      <c r="D221" s="1" t="s">
        <v>220</v>
      </c>
      <c r="E221" s="14">
        <f>E222+E223</f>
        <v>18606921</v>
      </c>
    </row>
    <row r="222" spans="1:5" s="6" customFormat="1" ht="34.5" customHeight="1">
      <c r="A222" s="15"/>
      <c r="B222" s="15"/>
      <c r="C222" s="15">
        <v>160510</v>
      </c>
      <c r="D222" s="2" t="s">
        <v>221</v>
      </c>
      <c r="E222" s="4">
        <v>17909889</v>
      </c>
    </row>
    <row r="223" spans="1:5" s="6" customFormat="1" ht="31.5">
      <c r="A223" s="13"/>
      <c r="B223" s="13"/>
      <c r="C223" s="13">
        <v>160530</v>
      </c>
      <c r="D223" s="1" t="s">
        <v>222</v>
      </c>
      <c r="E223" s="14">
        <f>E224+E225</f>
        <v>697032</v>
      </c>
    </row>
    <row r="224" spans="1:5" s="6" customFormat="1" ht="47.25">
      <c r="A224" s="13"/>
      <c r="B224" s="13"/>
      <c r="C224" s="13">
        <v>160531</v>
      </c>
      <c r="D224" s="1" t="s">
        <v>223</v>
      </c>
      <c r="E224" s="14">
        <v>485316</v>
      </c>
    </row>
    <row r="225" spans="1:5" s="6" customFormat="1" ht="31.5">
      <c r="A225" s="13"/>
      <c r="B225" s="13"/>
      <c r="C225" s="13">
        <v>160532</v>
      </c>
      <c r="D225" s="1" t="s">
        <v>224</v>
      </c>
      <c r="E225" s="14">
        <v>211716</v>
      </c>
    </row>
    <row r="226" spans="1:5" s="16" customFormat="1" ht="31.5">
      <c r="A226" s="13"/>
      <c r="B226" s="13"/>
      <c r="C226" s="13">
        <v>160600</v>
      </c>
      <c r="D226" s="1" t="s">
        <v>225</v>
      </c>
      <c r="E226" s="14">
        <f>E227+E228+E229</f>
        <v>34846400</v>
      </c>
    </row>
    <row r="227" spans="1:5" s="6" customFormat="1" ht="29.25" customHeight="1">
      <c r="A227" s="13"/>
      <c r="B227" s="13"/>
      <c r="C227" s="13">
        <v>160610</v>
      </c>
      <c r="D227" s="1" t="s">
        <v>226</v>
      </c>
      <c r="E227" s="14">
        <v>0</v>
      </c>
    </row>
    <row r="228" spans="1:5" s="6" customFormat="1" ht="15.75">
      <c r="A228" s="13"/>
      <c r="B228" s="13"/>
      <c r="C228" s="13" t="s">
        <v>227</v>
      </c>
      <c r="D228" s="1" t="s">
        <v>228</v>
      </c>
      <c r="E228" s="14">
        <v>34820400</v>
      </c>
    </row>
    <row r="229" spans="1:5" s="6" customFormat="1" ht="31.5">
      <c r="A229" s="13"/>
      <c r="B229" s="13"/>
      <c r="C229" s="13" t="s">
        <v>248</v>
      </c>
      <c r="D229" s="27" t="s">
        <v>249</v>
      </c>
      <c r="E229" s="14">
        <v>26000</v>
      </c>
    </row>
    <row r="230" spans="1:5" s="16" customFormat="1" ht="60.75" customHeight="1">
      <c r="A230" s="13"/>
      <c r="B230" s="13"/>
      <c r="C230" s="13">
        <v>160700</v>
      </c>
      <c r="D230" s="1" t="s">
        <v>229</v>
      </c>
      <c r="E230" s="14">
        <f>E231+E232</f>
        <v>116742</v>
      </c>
    </row>
    <row r="231" spans="1:5" s="6" customFormat="1" ht="62.25" customHeight="1">
      <c r="A231" s="13"/>
      <c r="B231" s="13"/>
      <c r="C231" s="13">
        <v>160710</v>
      </c>
      <c r="D231" s="1" t="s">
        <v>230</v>
      </c>
      <c r="E231" s="14">
        <v>112320</v>
      </c>
    </row>
    <row r="232" spans="1:5" s="6" customFormat="1" ht="32.25" customHeight="1">
      <c r="A232" s="13"/>
      <c r="B232" s="13"/>
      <c r="C232" s="13">
        <v>160730</v>
      </c>
      <c r="D232" s="1" t="s">
        <v>231</v>
      </c>
      <c r="E232" s="14">
        <v>4422</v>
      </c>
    </row>
    <row r="233" spans="1:5" s="16" customFormat="1" ht="15.75">
      <c r="A233" s="13"/>
      <c r="B233" s="13"/>
      <c r="C233" s="15">
        <v>160800</v>
      </c>
      <c r="D233" s="2" t="s">
        <v>232</v>
      </c>
      <c r="E233" s="14">
        <f>E234+E235</f>
        <v>5748706</v>
      </c>
    </row>
    <row r="234" spans="1:5" s="21" customFormat="1" ht="31.5">
      <c r="A234" s="20"/>
      <c r="B234" s="20"/>
      <c r="C234" s="15">
        <v>160810</v>
      </c>
      <c r="D234" s="2" t="s">
        <v>233</v>
      </c>
      <c r="E234" s="4">
        <v>5209150</v>
      </c>
    </row>
    <row r="235" spans="1:5" s="6" customFormat="1" ht="63">
      <c r="A235" s="13"/>
      <c r="B235" s="13"/>
      <c r="C235" s="13">
        <v>160830</v>
      </c>
      <c r="D235" s="1" t="s">
        <v>234</v>
      </c>
      <c r="E235" s="14">
        <v>539556</v>
      </c>
    </row>
    <row r="236" spans="1:5" s="6" customFormat="1" ht="31.5">
      <c r="A236" s="13"/>
      <c r="B236" s="13"/>
      <c r="C236" s="28" t="s">
        <v>3</v>
      </c>
      <c r="D236" s="24" t="s">
        <v>4</v>
      </c>
      <c r="E236" s="14">
        <f>E237+E238</f>
        <v>135528700</v>
      </c>
    </row>
    <row r="237" spans="1:5" s="6" customFormat="1" ht="47.25">
      <c r="A237" s="13"/>
      <c r="B237" s="13"/>
      <c r="C237" s="28" t="s">
        <v>5</v>
      </c>
      <c r="D237" s="24" t="s">
        <v>6</v>
      </c>
      <c r="E237" s="14">
        <v>135488700</v>
      </c>
    </row>
    <row r="238" spans="1:5" s="6" customFormat="1" ht="35.25" customHeight="1">
      <c r="A238" s="13"/>
      <c r="B238" s="13"/>
      <c r="C238" s="28" t="s">
        <v>7</v>
      </c>
      <c r="D238" s="24" t="s">
        <v>8</v>
      </c>
      <c r="E238" s="14">
        <v>40000</v>
      </c>
    </row>
    <row r="239" spans="1:5" s="6" customFormat="1" ht="15.75">
      <c r="A239" s="13"/>
      <c r="B239" s="13"/>
      <c r="C239" s="15" t="s">
        <v>235</v>
      </c>
      <c r="D239" s="2" t="s">
        <v>236</v>
      </c>
      <c r="E239" s="4">
        <f>E240+E243</f>
        <v>2033989</v>
      </c>
    </row>
    <row r="240" spans="1:5" s="6" customFormat="1" ht="15.75">
      <c r="A240" s="13"/>
      <c r="B240" s="13"/>
      <c r="C240" s="15" t="s">
        <v>237</v>
      </c>
      <c r="D240" s="2" t="s">
        <v>238</v>
      </c>
      <c r="E240" s="4">
        <f>E241</f>
        <v>1763989</v>
      </c>
    </row>
    <row r="241" spans="1:5" s="6" customFormat="1" ht="35.25" customHeight="1">
      <c r="A241" s="13"/>
      <c r="B241" s="13"/>
      <c r="C241" s="15">
        <v>240100</v>
      </c>
      <c r="D241" s="2" t="s">
        <v>239</v>
      </c>
      <c r="E241" s="4">
        <f>E242</f>
        <v>1763989</v>
      </c>
    </row>
    <row r="242" spans="1:5" s="6" customFormat="1" ht="47.25">
      <c r="A242" s="13"/>
      <c r="B242" s="13"/>
      <c r="C242" s="15">
        <v>240120</v>
      </c>
      <c r="D242" s="2" t="s">
        <v>240</v>
      </c>
      <c r="E242" s="4">
        <v>1763989</v>
      </c>
    </row>
    <row r="243" spans="1:5" s="6" customFormat="1" ht="15.75">
      <c r="A243" s="13"/>
      <c r="B243" s="13"/>
      <c r="C243" s="15"/>
      <c r="D243" s="2" t="s">
        <v>241</v>
      </c>
      <c r="E243" s="4">
        <v>270000</v>
      </c>
    </row>
    <row r="244" spans="1:5" s="6" customFormat="1" ht="15.75" customHeight="1">
      <c r="A244" s="13"/>
      <c r="B244" s="13"/>
      <c r="C244" s="15" t="s">
        <v>242</v>
      </c>
      <c r="D244" s="22" t="s">
        <v>243</v>
      </c>
      <c r="E244" s="4">
        <f>E245</f>
        <v>0</v>
      </c>
    </row>
    <row r="245" spans="1:5" s="6" customFormat="1" ht="15.75">
      <c r="A245" s="13"/>
      <c r="B245" s="13"/>
      <c r="C245" s="15" t="s">
        <v>244</v>
      </c>
      <c r="D245" s="23" t="s">
        <v>245</v>
      </c>
      <c r="E245" s="4">
        <v>0</v>
      </c>
    </row>
    <row r="246" spans="1:5" s="6" customFormat="1" ht="15.75">
      <c r="A246" s="13"/>
      <c r="B246" s="13"/>
      <c r="C246" s="13" t="s">
        <v>246</v>
      </c>
      <c r="D246" s="1" t="s">
        <v>247</v>
      </c>
      <c r="E246" s="14">
        <f>E19+E58+E77+E118+E244+E236</f>
        <v>2600540353</v>
      </c>
    </row>
  </sheetData>
  <sheetProtection/>
  <mergeCells count="17">
    <mergeCell ref="B5:E5"/>
    <mergeCell ref="B6:E6"/>
    <mergeCell ref="B7:E7"/>
    <mergeCell ref="B1:E1"/>
    <mergeCell ref="B2:E2"/>
    <mergeCell ref="B3:E3"/>
    <mergeCell ref="B4:E4"/>
    <mergeCell ref="A15:D15"/>
    <mergeCell ref="B9:E9"/>
    <mergeCell ref="B10:E10"/>
    <mergeCell ref="A17:B17"/>
    <mergeCell ref="C17:C18"/>
    <mergeCell ref="D17:D18"/>
    <mergeCell ref="E17:E18"/>
    <mergeCell ref="B11:E1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2019-05-30T06:25:49Z</cp:lastPrinted>
  <dcterms:created xsi:type="dcterms:W3CDTF">2006-09-16T00:00:00Z</dcterms:created>
  <dcterms:modified xsi:type="dcterms:W3CDTF">2019-05-30T06:26:04Z</dcterms:modified>
  <cp:category/>
  <cp:version/>
  <cp:contentType/>
  <cp:contentStatus/>
</cp:coreProperties>
</file>