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00" activeTab="0"/>
  </bookViews>
  <sheets>
    <sheet name="Приложение № 1 (118)" sheetId="1" r:id="rId1"/>
  </sheets>
  <definedNames>
    <definedName name="_xlnm.Print_Area" localSheetId="0">'Приложение № 1 (118)'!$A$1:$E$36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<sst xmlns="http://schemas.openxmlformats.org/spreadsheetml/2006/main" count="65" uniqueCount="65">
  <si>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</si>
  <si>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</si>
  <si>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</si>
  <si>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</si>
  <si>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</si>
  <si>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</si>
  <si>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</si>
  <si>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</si>
  <si>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</si>
  <si>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</si>
  <si>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</si>
  <si>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</si>
  <si>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</si>
  <si>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</si>
  <si>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</si>
  <si>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</si>
  <si>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не имеющие целевого назначения</t>
  </si>
  <si>
    <t>имеющие целевое назначение</t>
  </si>
  <si>
    <t>за счет доходов, имеющих целевое назначение</t>
  </si>
  <si>
    <t>за счет доходов, не имеющих целевого назначения, из них:</t>
  </si>
  <si>
    <t>Предельные расходы, из них:</t>
  </si>
  <si>
    <t>Предельный дефицит</t>
  </si>
  <si>
    <t>Дефицит</t>
  </si>
  <si>
    <t>% к расходам, подлежащим финансированию</t>
  </si>
  <si>
    <t>Основные характеристики консолидированного бюджета на 2021 год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</si>
  <si>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</si>
  <si>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Расходы, подлежащие финансированию:</t>
  </si>
  <si>
    <t>Доходы: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</si>
  <si>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</si>
  <si>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6.1.</t>
  </si>
  <si>
    <t>6.2.</t>
  </si>
  <si>
    <t>по кредитам (займам)</t>
  </si>
  <si>
    <t xml:space="preserve"> к  Закону Приднестровской Молдавской Республики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</si>
  <si>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</si>
  <si>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</si>
  <si>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</si>
  <si>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</si>
  <si>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Источники покрытия предельного дефицита:</t>
  </si>
  <si>
    <t>Приложение № 1</t>
  </si>
  <si>
    <t>средства целевых бюджетных фондов, направленных  согласно Закону Приднестровской Молдавской Республики 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</si>
  <si>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</si>
  <si>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</si>
  <si>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</si>
  <si>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</si>
  <si>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</si>
  <si>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</si>
  <si>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</si>
  <si>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</si>
  <si>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</si>
  <si>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</si>
  <si>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</si>
  <si>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</si>
  <si>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</si>
  <si>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6.2.2.5.</t>
  </si>
  <si>
    <t>6.2.2.6.</t>
  </si>
  <si>
    <t>6.2.2.7.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</si>
  <si>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</si>
  <si>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</si>
  <si>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 xml:space="preserve">действующая редакция </t>
  </si>
  <si>
    <t xml:space="preserve">предлагаемая редакция </t>
  </si>
  <si>
    <t>отклонения</t>
  </si>
  <si>
    <t xml:space="preserve">не имеющие целевого назначения </t>
  </si>
  <si>
    <t>не имеющие целевого назначения (на счетах местного бюджета)</t>
  </si>
  <si>
    <t>6.2.1.1</t>
  </si>
  <si>
    <t>6.2.1.2</t>
  </si>
</sst>
</file>

<file path=xl/styles.xml><?xml version="1.0" encoding="utf-8"?>
<styleSheet xmlns="http://schemas.openxmlformats.org/spreadsheetml/2006/main">
  <numFmts count="52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3" fillId="0" borderId="0" xfId="0" applyNumberFormat="1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3" fontId="40" fillId="0" borderId="0" xfId="0" applyNumberFormat="1" applyFont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207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90" zoomScaleNormal="90" zoomScaleSheetLayoutView="90" workbookViewId="0" topLeftCell="A1">
      <pane xSplit="2" ySplit="7" topLeftCell="C17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28" sqref="A28"/>
    </sheetView>
  </sheetViews>
  <sheetFormatPr defaultColWidth="9.140625" defaultRowHeight="12.75"/>
  <cols>
    <col min="1" max="1" width="7.28125" style="11" bestFit="1" customWidth="1"/>
    <col min="2" max="2" width="76.00390625" style="9" customWidth="1"/>
    <col min="3" max="5" width="19.421875" style="1" bestFit="1" customWidth="1"/>
    <col min="6" max="6" width="9.140625" style="1" customWidth="1"/>
    <col min="7" max="7" width="15.421875" style="1" bestFit="1" customWidth="1"/>
    <col min="8" max="16384" width="9.140625" style="1" customWidth="1"/>
  </cols>
  <sheetData>
    <row r="1" spans="1:5" ht="15.75" customHeight="1">
      <c r="A1" s="8"/>
      <c r="C1" s="10"/>
      <c r="D1" s="10"/>
      <c r="E1" s="10" t="s">
        <v>38</v>
      </c>
    </row>
    <row r="2" spans="1:5" ht="15.75" customHeight="1">
      <c r="A2" s="8"/>
      <c r="B2" s="28" t="s">
        <v>32</v>
      </c>
      <c r="C2" s="28"/>
      <c r="D2" s="28"/>
      <c r="E2" s="28"/>
    </row>
    <row r="3" spans="1:5" ht="15.75" customHeight="1">
      <c r="A3" s="8"/>
      <c r="B3" s="28" t="s">
        <v>0</v>
      </c>
      <c r="C3" s="28"/>
      <c r="D3" s="28"/>
      <c r="E3" s="28"/>
    </row>
    <row r="4" ht="6" customHeight="1">
      <c r="A4" s="8"/>
    </row>
    <row r="5" spans="1:3" ht="15.75" customHeight="1">
      <c r="A5" s="26" t="s">
        <v>24</v>
      </c>
      <c r="B5" s="26"/>
      <c r="C5" s="26"/>
    </row>
    <row r="6" spans="1:3" ht="16.5" thickBot="1">
      <c r="A6" s="27"/>
      <c r="B6" s="27"/>
      <c r="C6" s="27"/>
    </row>
    <row r="7" spans="1:5" ht="31.5">
      <c r="A7" s="12" t="s">
        <v>1</v>
      </c>
      <c r="B7" s="16" t="s">
        <v>3</v>
      </c>
      <c r="C7" s="16" t="s">
        <v>58</v>
      </c>
      <c r="D7" s="16" t="s">
        <v>59</v>
      </c>
      <c r="E7" s="17" t="s">
        <v>60</v>
      </c>
    </row>
    <row r="8" spans="1:5" s="4" customFormat="1" ht="15.75">
      <c r="A8" s="22" t="s">
        <v>4</v>
      </c>
      <c r="B8" s="2" t="s">
        <v>27</v>
      </c>
      <c r="C8" s="18">
        <f>SUM(C9:C10)</f>
        <v>3037972459</v>
      </c>
      <c r="D8" s="18">
        <f>SUM(D9:D10)</f>
        <v>3063913514</v>
      </c>
      <c r="E8" s="5">
        <f>D8-C8</f>
        <v>25941055</v>
      </c>
    </row>
    <row r="9" spans="1:5" ht="15.75">
      <c r="A9" s="6" t="s">
        <v>5</v>
      </c>
      <c r="B9" s="3" t="s">
        <v>17</v>
      </c>
      <c r="C9" s="19">
        <f>847373274+4799749+10327977</f>
        <v>862501000</v>
      </c>
      <c r="D9" s="19">
        <f>847373274+4799749+10327977</f>
        <v>862501000</v>
      </c>
      <c r="E9" s="5">
        <f aca="true" t="shared" si="0" ref="E9:E22">D9-C9</f>
        <v>0</v>
      </c>
    </row>
    <row r="10" spans="1:5" s="4" customFormat="1" ht="15.75">
      <c r="A10" s="6" t="s">
        <v>6</v>
      </c>
      <c r="B10" s="3" t="s">
        <v>16</v>
      </c>
      <c r="C10" s="19">
        <f>2190599185-4799749-10327977</f>
        <v>2175471459</v>
      </c>
      <c r="D10" s="19">
        <f>2190599185-4799749-10327977+25941055</f>
        <v>2201412514</v>
      </c>
      <c r="E10" s="5">
        <f t="shared" si="0"/>
        <v>25941055</v>
      </c>
    </row>
    <row r="11" spans="1:5" s="4" customFormat="1" ht="15.75">
      <c r="A11" s="22" t="s">
        <v>7</v>
      </c>
      <c r="B11" s="2" t="s">
        <v>20</v>
      </c>
      <c r="C11" s="18">
        <f>SUM(C13+C24)</f>
        <v>5371689505</v>
      </c>
      <c r="D11" s="18">
        <f>SUM(D13+D24)</f>
        <v>5420923210</v>
      </c>
      <c r="E11" s="5">
        <f t="shared" si="0"/>
        <v>49233705</v>
      </c>
    </row>
    <row r="12" spans="1:5" ht="127.5" customHeight="1">
      <c r="A12" s="6" t="s">
        <v>15</v>
      </c>
      <c r="B12" s="3" t="s">
        <v>25</v>
      </c>
      <c r="C12" s="19">
        <f>478310987+1759</f>
        <v>478312746</v>
      </c>
      <c r="D12" s="19">
        <f>478310987+1759</f>
        <v>478312746</v>
      </c>
      <c r="E12" s="5">
        <f t="shared" si="0"/>
        <v>0</v>
      </c>
    </row>
    <row r="13" spans="1:5" s="4" customFormat="1" ht="15.75">
      <c r="A13" s="22" t="s">
        <v>8</v>
      </c>
      <c r="B13" s="2" t="s">
        <v>26</v>
      </c>
      <c r="C13" s="18">
        <f>SUM(C14:C15)</f>
        <v>5135236417</v>
      </c>
      <c r="D13" s="18">
        <f>SUM(D14:D15)</f>
        <v>5184470122</v>
      </c>
      <c r="E13" s="5">
        <f t="shared" si="0"/>
        <v>49233705</v>
      </c>
    </row>
    <row r="14" spans="1:5" ht="15.75">
      <c r="A14" s="6" t="s">
        <v>9</v>
      </c>
      <c r="B14" s="3" t="s">
        <v>18</v>
      </c>
      <c r="C14" s="19">
        <f>C9+C29</f>
        <v>886919438</v>
      </c>
      <c r="D14" s="19">
        <f>D9+D29</f>
        <v>886919438</v>
      </c>
      <c r="E14" s="5">
        <f t="shared" si="0"/>
        <v>0</v>
      </c>
    </row>
    <row r="15" spans="1:5" s="4" customFormat="1" ht="15.75">
      <c r="A15" s="6" t="s">
        <v>10</v>
      </c>
      <c r="B15" s="3" t="s">
        <v>19</v>
      </c>
      <c r="C15" s="19">
        <f>C10+C26+C23</f>
        <v>4248316979</v>
      </c>
      <c r="D15" s="19">
        <f>D10+D26+D23</f>
        <v>4297550684</v>
      </c>
      <c r="E15" s="5">
        <f t="shared" si="0"/>
        <v>49233705</v>
      </c>
    </row>
    <row r="16" spans="1:5" ht="100.5" customHeight="1">
      <c r="A16" s="6" t="s">
        <v>11</v>
      </c>
      <c r="B16" s="3" t="s">
        <v>28</v>
      </c>
      <c r="C16" s="19">
        <f>241857899+1759</f>
        <v>241859658</v>
      </c>
      <c r="D16" s="19">
        <f>241857899+1759</f>
        <v>241859658</v>
      </c>
      <c r="E16" s="5">
        <f t="shared" si="0"/>
        <v>0</v>
      </c>
    </row>
    <row r="17" spans="1:5" s="4" customFormat="1" ht="15.75">
      <c r="A17" s="22" t="s">
        <v>12</v>
      </c>
      <c r="B17" s="2" t="s">
        <v>21</v>
      </c>
      <c r="C17" s="18">
        <f>C11-C8</f>
        <v>2333717046</v>
      </c>
      <c r="D17" s="18">
        <f>D11-D8</f>
        <v>2357009696</v>
      </c>
      <c r="E17" s="5">
        <f t="shared" si="0"/>
        <v>23292650</v>
      </c>
    </row>
    <row r="18" spans="1:5" ht="15.75">
      <c r="A18" s="22"/>
      <c r="B18" s="3" t="s">
        <v>2</v>
      </c>
      <c r="C18" s="20">
        <f>C17/C11*100</f>
        <v>43.44474943735602</v>
      </c>
      <c r="D18" s="20">
        <f>D17/D11*100</f>
        <v>43.47985766800781</v>
      </c>
      <c r="E18" s="5">
        <f t="shared" si="0"/>
        <v>0.0351082306517867</v>
      </c>
    </row>
    <row r="19" spans="1:5" s="4" customFormat="1" ht="15.75">
      <c r="A19" s="22" t="s">
        <v>13</v>
      </c>
      <c r="B19" s="2" t="s">
        <v>22</v>
      </c>
      <c r="C19" s="18">
        <f>C13-C8</f>
        <v>2097263958</v>
      </c>
      <c r="D19" s="18">
        <f>D13-D8</f>
        <v>2120556608</v>
      </c>
      <c r="E19" s="5">
        <f t="shared" si="0"/>
        <v>23292650</v>
      </c>
    </row>
    <row r="20" spans="1:5" ht="15.75">
      <c r="A20" s="22"/>
      <c r="B20" s="3" t="s">
        <v>23</v>
      </c>
      <c r="C20" s="20">
        <f>C19/C13*100</f>
        <v>40.8406505113784</v>
      </c>
      <c r="D20" s="20">
        <f>D19/D13*100</f>
        <v>40.902089472973145</v>
      </c>
      <c r="E20" s="5">
        <f t="shared" si="0"/>
        <v>0.06143896159474593</v>
      </c>
    </row>
    <row r="21" spans="1:5" s="4" customFormat="1" ht="15.75">
      <c r="A21" s="22" t="s">
        <v>14</v>
      </c>
      <c r="B21" s="21" t="s">
        <v>37</v>
      </c>
      <c r="C21" s="18">
        <f>SUM(C22+C25)</f>
        <v>2333717046</v>
      </c>
      <c r="D21" s="18">
        <f>SUM(D22+D25)</f>
        <v>2357009696</v>
      </c>
      <c r="E21" s="5">
        <f t="shared" si="0"/>
        <v>23292650</v>
      </c>
    </row>
    <row r="22" spans="1:5" ht="15.75">
      <c r="A22" s="13" t="s">
        <v>29</v>
      </c>
      <c r="B22" s="2" t="s">
        <v>34</v>
      </c>
      <c r="C22" s="18">
        <f>SUM(C23:C24)</f>
        <v>2280760526</v>
      </c>
      <c r="D22" s="18">
        <f>SUM(D23:D24)</f>
        <v>2294428059</v>
      </c>
      <c r="E22" s="5">
        <f t="shared" si="0"/>
        <v>13667533</v>
      </c>
    </row>
    <row r="23" spans="1:5" ht="15.75">
      <c r="A23" s="15" t="s">
        <v>41</v>
      </c>
      <c r="B23" s="3" t="s">
        <v>31</v>
      </c>
      <c r="C23" s="19">
        <f>2021444467+7732963+15130008</f>
        <v>2044307438</v>
      </c>
      <c r="D23" s="19">
        <f>2021444467+7732963+15130008+13667533</f>
        <v>2057974971</v>
      </c>
      <c r="E23" s="5">
        <f>D23-C23</f>
        <v>13667533</v>
      </c>
    </row>
    <row r="24" spans="1:5" ht="15.75">
      <c r="A24" s="15" t="s">
        <v>42</v>
      </c>
      <c r="B24" s="3" t="s">
        <v>33</v>
      </c>
      <c r="C24" s="19">
        <f>C12-C16</f>
        <v>236453088</v>
      </c>
      <c r="D24" s="19">
        <f>D12-D16</f>
        <v>236453088</v>
      </c>
      <c r="E24" s="5">
        <f aca="true" t="shared" si="1" ref="E24:E36">D24-C24</f>
        <v>0</v>
      </c>
    </row>
    <row r="25" spans="1:5" ht="15.75">
      <c r="A25" s="13" t="s">
        <v>30</v>
      </c>
      <c r="B25" s="2" t="s">
        <v>35</v>
      </c>
      <c r="C25" s="2">
        <f>C26+C29</f>
        <v>52956520</v>
      </c>
      <c r="D25" s="2">
        <f>D26+D29</f>
        <v>62581637</v>
      </c>
      <c r="E25" s="5">
        <f t="shared" si="1"/>
        <v>9625117</v>
      </c>
    </row>
    <row r="26" spans="1:5" ht="15.75">
      <c r="A26" s="14" t="s">
        <v>43</v>
      </c>
      <c r="B26" s="2" t="s">
        <v>61</v>
      </c>
      <c r="C26" s="2">
        <f>C27+C28</f>
        <v>28538082</v>
      </c>
      <c r="D26" s="2">
        <f>D27+D28</f>
        <v>38163199</v>
      </c>
      <c r="E26" s="5">
        <f t="shared" si="1"/>
        <v>9625117</v>
      </c>
    </row>
    <row r="27" spans="1:5" ht="31.5">
      <c r="A27" s="14" t="s">
        <v>63</v>
      </c>
      <c r="B27" s="2" t="s">
        <v>57</v>
      </c>
      <c r="C27" s="2">
        <v>28538082</v>
      </c>
      <c r="D27" s="2">
        <v>28538082</v>
      </c>
      <c r="E27" s="5">
        <f t="shared" si="1"/>
        <v>0</v>
      </c>
    </row>
    <row r="28" spans="1:5" ht="15.75">
      <c r="A28" s="14" t="s">
        <v>64</v>
      </c>
      <c r="B28" s="2" t="s">
        <v>62</v>
      </c>
      <c r="C28" s="2"/>
      <c r="D28" s="2">
        <v>9625117</v>
      </c>
      <c r="E28" s="5">
        <f t="shared" si="1"/>
        <v>9625117</v>
      </c>
    </row>
    <row r="29" spans="1:5" ht="15.75">
      <c r="A29" s="14" t="s">
        <v>44</v>
      </c>
      <c r="B29" s="2" t="s">
        <v>36</v>
      </c>
      <c r="C29" s="2">
        <f>SUM(C30:C36)</f>
        <v>24418438</v>
      </c>
      <c r="D29" s="2">
        <f>SUM(D30:D36)</f>
        <v>24418438</v>
      </c>
      <c r="E29" s="5">
        <f t="shared" si="1"/>
        <v>0</v>
      </c>
    </row>
    <row r="30" spans="1:5" ht="15.75">
      <c r="A30" s="15" t="s">
        <v>45</v>
      </c>
      <c r="B30" s="3" t="s">
        <v>50</v>
      </c>
      <c r="C30" s="19">
        <v>6959473</v>
      </c>
      <c r="D30" s="19">
        <v>6959473</v>
      </c>
      <c r="E30" s="5">
        <f t="shared" si="1"/>
        <v>0</v>
      </c>
    </row>
    <row r="31" spans="1:5" ht="15.75">
      <c r="A31" s="15" t="s">
        <v>46</v>
      </c>
      <c r="B31" s="3" t="s">
        <v>51</v>
      </c>
      <c r="C31" s="19">
        <v>4492529</v>
      </c>
      <c r="D31" s="19">
        <v>4492529</v>
      </c>
      <c r="E31" s="5">
        <f t="shared" si="1"/>
        <v>0</v>
      </c>
    </row>
    <row r="32" spans="1:5" ht="15.75">
      <c r="A32" s="15" t="s">
        <v>47</v>
      </c>
      <c r="B32" s="3" t="s">
        <v>56</v>
      </c>
      <c r="C32" s="19">
        <v>194715</v>
      </c>
      <c r="D32" s="19">
        <v>194715</v>
      </c>
      <c r="E32" s="5">
        <f t="shared" si="1"/>
        <v>0</v>
      </c>
    </row>
    <row r="33" spans="1:5" ht="47.25">
      <c r="A33" s="15" t="s">
        <v>48</v>
      </c>
      <c r="B33" s="3" t="s">
        <v>49</v>
      </c>
      <c r="C33" s="19">
        <v>2395153</v>
      </c>
      <c r="D33" s="19">
        <v>2395153</v>
      </c>
      <c r="E33" s="5">
        <f t="shared" si="1"/>
        <v>0</v>
      </c>
    </row>
    <row r="34" spans="1:5" ht="130.5" customHeight="1">
      <c r="A34" s="15" t="s">
        <v>53</v>
      </c>
      <c r="B34" s="3" t="s">
        <v>39</v>
      </c>
      <c r="C34" s="19">
        <v>10217351</v>
      </c>
      <c r="D34" s="19">
        <v>10217351</v>
      </c>
      <c r="E34" s="5">
        <f t="shared" si="1"/>
        <v>0</v>
      </c>
    </row>
    <row r="35" spans="1:5" ht="60" customHeight="1">
      <c r="A35" s="15" t="s">
        <v>54</v>
      </c>
      <c r="B35" s="3" t="s">
        <v>40</v>
      </c>
      <c r="C35" s="19">
        <v>33093</v>
      </c>
      <c r="D35" s="19">
        <v>33093</v>
      </c>
      <c r="E35" s="5">
        <f t="shared" si="1"/>
        <v>0</v>
      </c>
    </row>
    <row r="36" spans="1:5" ht="77.25" customHeight="1" thickBot="1">
      <c r="A36" s="23" t="s">
        <v>55</v>
      </c>
      <c r="B36" s="7" t="s">
        <v>52</v>
      </c>
      <c r="C36" s="24">
        <v>126124</v>
      </c>
      <c r="D36" s="24">
        <v>126124</v>
      </c>
      <c r="E36" s="25">
        <f t="shared" si="1"/>
        <v>0</v>
      </c>
    </row>
  </sheetData>
  <sheetProtection/>
  <mergeCells count="4">
    <mergeCell ref="A5:C5"/>
    <mergeCell ref="A6:C6"/>
    <mergeCell ref="B2:E2"/>
    <mergeCell ref="B3:E3"/>
  </mergeCells>
  <printOptions horizontalCentered="1"/>
  <pageMargins left="1.1811023622047245" right="0.3937007874015748" top="0.3937007874015748" bottom="0.3937007874015748" header="0.2362204724409449" footer="0"/>
  <pageSetup firstPageNumber="144" useFirstPageNumber="1" fitToHeight="1" fitToWidth="1" horizontalDpi="600" verticalDpi="600" orientation="portrait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2021-05-25T06:14:40Z</cp:lastPrinted>
  <dcterms:created xsi:type="dcterms:W3CDTF">1996-10-08T23:32:33Z</dcterms:created>
  <dcterms:modified xsi:type="dcterms:W3CDTF">2021-05-25T06:14:55Z</dcterms:modified>
  <cp:category/>
  <cp:version/>
  <cp:contentType/>
  <cp:contentStatus/>
</cp:coreProperties>
</file>