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19168" windowHeight="9374"/>
  </bookViews>
  <sheets>
    <sheet name="Приложение №2.10 (365)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7" i="3" l="1"/>
  <c r="C34" i="3" l="1"/>
  <c r="C29" i="3"/>
  <c r="C31" i="3" l="1"/>
  <c r="C36" i="3"/>
  <c r="C27" i="3"/>
  <c r="C24" i="3" s="1"/>
  <c r="C22" i="3" s="1"/>
  <c r="C20" i="3" s="1"/>
  <c r="C19" i="3" s="1"/>
  <c r="C15" i="3" s="1"/>
</calcChain>
</file>

<file path=xl/sharedStrings.xml><?xml version="1.0" encoding="utf-8"?>
<sst xmlns="http://schemas.openxmlformats.org/spreadsheetml/2006/main" count="58" uniqueCount="51">
  <si>
    <t>1</t>
  </si>
  <si>
    <t>2</t>
  </si>
  <si>
    <t>№ п/п</t>
  </si>
  <si>
    <t>"О республиканском бюджете на 2021 год"</t>
  </si>
  <si>
    <t>Целевой сбор на поддержку мелиоративного комплекса</t>
  </si>
  <si>
    <t xml:space="preserve">Осуществление поддержки мелиоративного комплекса на проведение ремонтных и пусконаладочных работ в рамках подготовки оборудования и гидротехнических сооружений к поливному сезону 2021 года </t>
  </si>
  <si>
    <t>ДОХОДЫ ВСЕГО, в том числе:</t>
  </si>
  <si>
    <t>РАСХОДЫ ВСЕГО, в том числе:</t>
  </si>
  <si>
    <t>Покрытие убытков государственных предприятий мелиоративного комплекса, связанных с установлением тарифа на услуги на уровне, не обеспечивающем покрытие экономически обоснованных затрат и получение обоснованной прибыли (рентабельности)</t>
  </si>
  <si>
    <t>Наименование</t>
  </si>
  <si>
    <t xml:space="preserve"> к Закону Приднестровской Молдавской Республики</t>
  </si>
  <si>
    <t>1.1</t>
  </si>
  <si>
    <t>1.2</t>
  </si>
  <si>
    <t>Приложение № 2.10</t>
  </si>
  <si>
    <t>2.1</t>
  </si>
  <si>
    <t>2.1.1</t>
  </si>
  <si>
    <t>2.1.2</t>
  </si>
  <si>
    <t>2.2</t>
  </si>
  <si>
    <t>2.3</t>
  </si>
  <si>
    <t>Осуществление поддержки мелиоративного комплекса, всего</t>
  </si>
  <si>
    <t xml:space="preserve">Основные характеристики, источники формирования и направления расходования                                                Фонда развития мелиоративного комплекса </t>
  </si>
  <si>
    <t>Приднестровской Молдавской Республики на 2021 год*</t>
  </si>
  <si>
    <t xml:space="preserve">Сумма, рублей </t>
  </si>
  <si>
    <t xml:space="preserve"> в том числе: </t>
  </si>
  <si>
    <t>Ремонт объектов государственной мелиоративной системы, находящихся на балансе ГУП «РОС», всего</t>
  </si>
  <si>
    <t>в том числе:</t>
  </si>
  <si>
    <t>а)</t>
  </si>
  <si>
    <t>ГНС «Чобручи» Слободзейского филиала, всего</t>
  </si>
  <si>
    <t>1)</t>
  </si>
  <si>
    <t>демонтаж трубопровода протяженностью 6000 метров от Суклейской насосной плавучей станции, для ремонта ГНС «Чобручи»</t>
  </si>
  <si>
    <t>2)</t>
  </si>
  <si>
    <t xml:space="preserve">монтаж напорного трубопровода диаметром 1200 мм на ГНС «Чобручи», в том числе разработка проектно-сметной документации </t>
  </si>
  <si>
    <t>б)</t>
  </si>
  <si>
    <t>ГНС «Ташлык» Григориопольского филиала</t>
  </si>
  <si>
    <t>в)</t>
  </si>
  <si>
    <t>ПНС-3 Григориопольского филиала</t>
  </si>
  <si>
    <t>г)</t>
  </si>
  <si>
    <t>Приобретение оборудования для ремонта объектов государственной мелиоративной системы, находящихся на балансе ГУП «РОС», всего</t>
  </si>
  <si>
    <t>* В таблице применяются следующие сокращения:</t>
  </si>
  <si>
    <t>ГУП «РОС» – государственное унитарное предприятие «Республиканские оросительные системы»;</t>
  </si>
  <si>
    <t>ГНС – головная насосная станция;</t>
  </si>
  <si>
    <t>ПНС – подающая насосная станция;</t>
  </si>
  <si>
    <t>НСП – насосная станция перекачивающая</t>
  </si>
  <si>
    <t>НСП-5, НСП-6, НСП-7, НСП-8 Рыбницкого филиала и
ПНС-8 Северо-Дубоссарского оросительного массива</t>
  </si>
  <si>
    <t>Отчисления от единого таможенного платежа в размере 3,45%</t>
  </si>
  <si>
    <t>к Закону Приднестровской Молдавской Республики</t>
  </si>
  <si>
    <t xml:space="preserve">"О внесении изменений </t>
  </si>
  <si>
    <t xml:space="preserve">в Закон Приднестровской Молдавской Республики </t>
  </si>
  <si>
    <t>С – станция</t>
  </si>
  <si>
    <t>НСПП – насосная станция перекачивающая и осущетсвляющая полив</t>
  </si>
  <si>
    <t>Приложение № 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</si>
</sst>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_-;\-* #,##0_-;_-* &quot;-&quot;??_-;_-@_-"/>
  </numFmts>
  <fonts count="5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4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wrapText="1"/>
    </xf>
    <xf numFmtId="0" fontId="3" fillId="3" borderId="1" xfId="0" applyFont="1" applyFill="1" applyBorder="1" applyAlignment="1">
      <alignment horizontal="left" vertical="center" wrapText="1"/>
    </xf>
    <xf numFmtId="0" fontId="1" fillId="0" borderId="0" xfId="0" applyFont="1" applyBorder="1"/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2" fillId="0" borderId="5" xfId="0" applyFont="1" applyBorder="1" applyAlignment="1">
      <alignment horizontal="left" wrapText="1"/>
    </xf>
    <xf numFmtId="49" fontId="2" fillId="0" borderId="7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3" fontId="1" fillId="0" borderId="0" xfId="0" applyNumberFormat="1" applyFont="1" applyAlignment="1">
      <alignment horizontal="right"/>
    </xf>
    <xf numFmtId="0" fontId="1" fillId="0" borderId="1" xfId="0" applyFont="1" applyBorder="1" applyAlignment="1">
      <alignment horizontal="left" vertical="distributed" wrapText="1"/>
    </xf>
    <xf numFmtId="0" fontId="1" fillId="0" borderId="0" xfId="0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/>
    </xf>
    <xf numFmtId="49" fontId="1" fillId="2" borderId="2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wrapText="1"/>
    </xf>
    <xf numFmtId="49" fontId="2" fillId="0" borderId="13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horizontal="left" wrapText="1"/>
    </xf>
    <xf numFmtId="0" fontId="1" fillId="0" borderId="1" xfId="0" applyFont="1" applyBorder="1"/>
    <xf numFmtId="0" fontId="3" fillId="0" borderId="1" xfId="0" applyFont="1" applyBorder="1" applyAlignment="1">
      <alignment vertical="top" wrapText="1"/>
    </xf>
    <xf numFmtId="0" fontId="1" fillId="0" borderId="1" xfId="0" applyFont="1" applyBorder="1" applyAlignment="1">
      <alignment vertical="center" wrapText="1"/>
    </xf>
    <xf numFmtId="49" fontId="1" fillId="2" borderId="16" xfId="0" applyNumberFormat="1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justify" vertical="center"/>
    </xf>
    <xf numFmtId="164" fontId="2" fillId="0" borderId="6" xfId="1" applyNumberFormat="1" applyFont="1" applyBorder="1" applyAlignment="1">
      <alignment horizontal="right" vertical="center" wrapText="1"/>
    </xf>
    <xf numFmtId="164" fontId="1" fillId="0" borderId="3" xfId="1" applyNumberFormat="1" applyFont="1" applyBorder="1" applyAlignment="1">
      <alignment horizontal="right" vertical="center" wrapText="1"/>
    </xf>
    <xf numFmtId="164" fontId="1" fillId="0" borderId="12" xfId="1" applyNumberFormat="1" applyFont="1" applyBorder="1" applyAlignment="1">
      <alignment horizontal="right" vertical="center"/>
    </xf>
    <xf numFmtId="164" fontId="2" fillId="0" borderId="15" xfId="1" applyNumberFormat="1" applyFont="1" applyBorder="1" applyAlignment="1">
      <alignment horizontal="right" vertical="center" wrapText="1"/>
    </xf>
    <xf numFmtId="164" fontId="3" fillId="2" borderId="3" xfId="1" applyNumberFormat="1" applyFont="1" applyFill="1" applyBorder="1" applyAlignment="1">
      <alignment horizontal="right" vertical="center" wrapText="1"/>
    </xf>
    <xf numFmtId="164" fontId="3" fillId="0" borderId="3" xfId="1" applyNumberFormat="1" applyFont="1" applyBorder="1" applyAlignment="1">
      <alignment horizontal="right" vertical="center"/>
    </xf>
    <xf numFmtId="164" fontId="1" fillId="0" borderId="3" xfId="1" applyNumberFormat="1" applyFont="1" applyBorder="1" applyAlignment="1">
      <alignment horizontal="right" vertical="center"/>
    </xf>
    <xf numFmtId="164" fontId="3" fillId="2" borderId="18" xfId="1" applyNumberFormat="1" applyFont="1" applyFill="1" applyBorder="1" applyAlignment="1">
      <alignment horizontal="right" vertical="center" wrapText="1"/>
    </xf>
    <xf numFmtId="0" fontId="1" fillId="0" borderId="1" xfId="0" applyFont="1" applyBorder="1" applyAlignment="1">
      <alignment horizontal="left" vertical="distributed"/>
    </xf>
    <xf numFmtId="0" fontId="3" fillId="0" borderId="0" xfId="0" applyFont="1" applyAlignment="1">
      <alignment horizontal="right" vertical="center"/>
    </xf>
    <xf numFmtId="0" fontId="2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right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3"/>
  <sheetViews>
    <sheetView tabSelected="1" view="pageBreakPreview" zoomScale="50" zoomScaleNormal="100" zoomScaleSheetLayoutView="50" workbookViewId="0">
      <pane xSplit="3" ySplit="14" topLeftCell="D15" activePane="bottomRight" state="frozenSplit"/>
      <selection pane="topRight" activeCell="B1" sqref="B1"/>
      <selection pane="bottomLeft" activeCell="A21" sqref="A21"/>
      <selection pane="bottomRight" activeCell="C1" sqref="C1"/>
    </sheetView>
  </sheetViews>
  <sheetFormatPr defaultColWidth="9.125" defaultRowHeight="15.65" x14ac:dyDescent="0.25"/>
  <cols>
    <col min="1" max="1" width="7" style="23" bestFit="1" customWidth="1"/>
    <col min="2" max="2" width="75.125" style="1" customWidth="1"/>
    <col min="3" max="3" width="13" style="2" customWidth="1"/>
    <col min="4" max="16384" width="9.125" style="1"/>
  </cols>
  <sheetData>
    <row r="1" spans="1:3" x14ac:dyDescent="0.25">
      <c r="C1" s="44" t="s">
        <v>50</v>
      </c>
    </row>
    <row r="2" spans="1:3" x14ac:dyDescent="0.25">
      <c r="C2" s="44" t="s">
        <v>45</v>
      </c>
    </row>
    <row r="3" spans="1:3" x14ac:dyDescent="0.25">
      <c r="C3" s="2" t="s">
        <v>46</v>
      </c>
    </row>
    <row r="4" spans="1:3" x14ac:dyDescent="0.25">
      <c r="C4" s="2" t="s">
        <v>47</v>
      </c>
    </row>
    <row r="5" spans="1:3" x14ac:dyDescent="0.25">
      <c r="C5" s="44" t="s">
        <v>3</v>
      </c>
    </row>
    <row r="6" spans="1:3" ht="8.85" customHeight="1" x14ac:dyDescent="0.25"/>
    <row r="7" spans="1:3" x14ac:dyDescent="0.25">
      <c r="A7" s="17"/>
      <c r="B7" s="8"/>
      <c r="C7" s="9" t="s">
        <v>13</v>
      </c>
    </row>
    <row r="8" spans="1:3" x14ac:dyDescent="0.25">
      <c r="A8" s="17"/>
      <c r="B8" s="8"/>
      <c r="C8" s="9" t="s">
        <v>10</v>
      </c>
    </row>
    <row r="9" spans="1:3" x14ac:dyDescent="0.25">
      <c r="A9" s="46" t="s">
        <v>3</v>
      </c>
      <c r="B9" s="46"/>
      <c r="C9" s="46"/>
    </row>
    <row r="10" spans="1:3" ht="4.0999999999999996" customHeight="1" x14ac:dyDescent="0.25">
      <c r="A10" s="17"/>
      <c r="B10" s="8"/>
      <c r="C10" s="9"/>
    </row>
    <row r="11" spans="1:3" ht="34.65" customHeight="1" x14ac:dyDescent="0.25">
      <c r="A11" s="45" t="s">
        <v>20</v>
      </c>
      <c r="B11" s="45"/>
      <c r="C11" s="45"/>
    </row>
    <row r="12" spans="1:3" ht="17.350000000000001" customHeight="1" x14ac:dyDescent="0.25">
      <c r="A12" s="24"/>
      <c r="B12" s="24" t="s">
        <v>21</v>
      </c>
      <c r="C12" s="24"/>
    </row>
    <row r="13" spans="1:3" ht="9.5500000000000007" customHeight="1" thickBot="1" x14ac:dyDescent="0.3">
      <c r="A13" s="18"/>
      <c r="B13" s="10"/>
      <c r="C13" s="9"/>
    </row>
    <row r="14" spans="1:3" ht="31.95" thickBot="1" x14ac:dyDescent="0.3">
      <c r="A14" s="12" t="s">
        <v>2</v>
      </c>
      <c r="B14" s="13" t="s">
        <v>9</v>
      </c>
      <c r="C14" s="14" t="s">
        <v>22</v>
      </c>
    </row>
    <row r="15" spans="1:3" x14ac:dyDescent="0.25">
      <c r="A15" s="19" t="s">
        <v>0</v>
      </c>
      <c r="B15" s="11" t="s">
        <v>6</v>
      </c>
      <c r="C15" s="35">
        <f>C16+C17</f>
        <v>39922250</v>
      </c>
    </row>
    <row r="16" spans="1:3" x14ac:dyDescent="0.25">
      <c r="A16" s="20" t="s">
        <v>11</v>
      </c>
      <c r="B16" s="3" t="s">
        <v>4</v>
      </c>
      <c r="C16" s="36">
        <v>11108000</v>
      </c>
    </row>
    <row r="17" spans="1:3" x14ac:dyDescent="0.25">
      <c r="A17" s="20" t="s">
        <v>12</v>
      </c>
      <c r="B17" s="7" t="s">
        <v>44</v>
      </c>
      <c r="C17" s="36">
        <f>23373088+5441162</f>
        <v>28814250</v>
      </c>
    </row>
    <row r="18" spans="1:3" ht="6.8" customHeight="1" thickBot="1" x14ac:dyDescent="0.3">
      <c r="A18" s="25"/>
      <c r="B18" s="26"/>
      <c r="C18" s="37"/>
    </row>
    <row r="19" spans="1:3" x14ac:dyDescent="0.25">
      <c r="A19" s="27" t="s">
        <v>1</v>
      </c>
      <c r="B19" s="28" t="s">
        <v>7</v>
      </c>
      <c r="C19" s="38">
        <f>C20+C35+C36</f>
        <v>34481088</v>
      </c>
    </row>
    <row r="20" spans="1:3" x14ac:dyDescent="0.25">
      <c r="A20" s="20" t="s">
        <v>14</v>
      </c>
      <c r="B20" s="4" t="s">
        <v>19</v>
      </c>
      <c r="C20" s="39">
        <f>C22+C31</f>
        <v>13236848</v>
      </c>
    </row>
    <row r="21" spans="1:3" x14ac:dyDescent="0.25">
      <c r="A21" s="20"/>
      <c r="B21" s="4" t="s">
        <v>23</v>
      </c>
      <c r="C21" s="39"/>
    </row>
    <row r="22" spans="1:3" ht="31.25" x14ac:dyDescent="0.25">
      <c r="A22" s="21" t="s">
        <v>15</v>
      </c>
      <c r="B22" s="6" t="s">
        <v>24</v>
      </c>
      <c r="C22" s="40">
        <f>SUM(C24+C28+C29+C30)</f>
        <v>9336848</v>
      </c>
    </row>
    <row r="23" spans="1:3" x14ac:dyDescent="0.25">
      <c r="A23" s="21"/>
      <c r="B23" s="6" t="s">
        <v>25</v>
      </c>
      <c r="C23" s="40"/>
    </row>
    <row r="24" spans="1:3" x14ac:dyDescent="0.25">
      <c r="A24" s="21" t="s">
        <v>26</v>
      </c>
      <c r="B24" s="6" t="s">
        <v>27</v>
      </c>
      <c r="C24" s="41">
        <f>SUM(C26:C27)</f>
        <v>6200000</v>
      </c>
    </row>
    <row r="25" spans="1:3" x14ac:dyDescent="0.25">
      <c r="A25" s="21"/>
      <c r="B25" s="6" t="s">
        <v>25</v>
      </c>
      <c r="C25" s="41"/>
    </row>
    <row r="26" spans="1:3" ht="31.25" x14ac:dyDescent="0.25">
      <c r="A26" s="21" t="s">
        <v>28</v>
      </c>
      <c r="B26" s="6" t="s">
        <v>29</v>
      </c>
      <c r="C26" s="41">
        <v>2408565</v>
      </c>
    </row>
    <row r="27" spans="1:3" ht="31.25" x14ac:dyDescent="0.25">
      <c r="A27" s="21" t="s">
        <v>30</v>
      </c>
      <c r="B27" s="6" t="s">
        <v>31</v>
      </c>
      <c r="C27" s="41">
        <f>6200000-2408565</f>
        <v>3791435</v>
      </c>
    </row>
    <row r="28" spans="1:3" x14ac:dyDescent="0.25">
      <c r="A28" s="21" t="s">
        <v>32</v>
      </c>
      <c r="B28" s="6" t="s">
        <v>33</v>
      </c>
      <c r="C28" s="40">
        <v>1000000</v>
      </c>
    </row>
    <row r="29" spans="1:3" x14ac:dyDescent="0.25">
      <c r="A29" s="21" t="s">
        <v>34</v>
      </c>
      <c r="B29" s="29" t="s">
        <v>35</v>
      </c>
      <c r="C29" s="41">
        <f>670000+228848</f>
        <v>898848</v>
      </c>
    </row>
    <row r="30" spans="1:3" ht="31.25" x14ac:dyDescent="0.25">
      <c r="A30" s="21" t="s">
        <v>36</v>
      </c>
      <c r="B30" s="30" t="s">
        <v>43</v>
      </c>
      <c r="C30" s="41">
        <v>1238000</v>
      </c>
    </row>
    <row r="31" spans="1:3" ht="31.25" x14ac:dyDescent="0.25">
      <c r="A31" s="21" t="s">
        <v>16</v>
      </c>
      <c r="B31" s="43" t="s">
        <v>37</v>
      </c>
      <c r="C31" s="40">
        <f>SUM(C33:C34)</f>
        <v>3900000</v>
      </c>
    </row>
    <row r="32" spans="1:3" x14ac:dyDescent="0.25">
      <c r="A32" s="21"/>
      <c r="B32" s="16" t="s">
        <v>25</v>
      </c>
      <c r="C32" s="40"/>
    </row>
    <row r="33" spans="1:3" x14ac:dyDescent="0.25">
      <c r="A33" s="21" t="s">
        <v>26</v>
      </c>
      <c r="B33" s="31" t="s">
        <v>33</v>
      </c>
      <c r="C33" s="40">
        <v>1200000</v>
      </c>
    </row>
    <row r="34" spans="1:3" x14ac:dyDescent="0.25">
      <c r="A34" s="21" t="s">
        <v>32</v>
      </c>
      <c r="B34" s="31" t="s">
        <v>35</v>
      </c>
      <c r="C34" s="40">
        <f>800000+1900000</f>
        <v>2700000</v>
      </c>
    </row>
    <row r="35" spans="1:3" ht="62.5" x14ac:dyDescent="0.25">
      <c r="A35" s="22" t="s">
        <v>17</v>
      </c>
      <c r="B35" s="5" t="s">
        <v>5</v>
      </c>
      <c r="C35" s="39">
        <v>2000000</v>
      </c>
    </row>
    <row r="36" spans="1:3" ht="63.2" thickBot="1" x14ac:dyDescent="0.3">
      <c r="A36" s="32" t="s">
        <v>18</v>
      </c>
      <c r="B36" s="33" t="s">
        <v>8</v>
      </c>
      <c r="C36" s="42">
        <f>19458568-214328</f>
        <v>19244240</v>
      </c>
    </row>
    <row r="37" spans="1:3" x14ac:dyDescent="0.25">
      <c r="B37" s="1" t="s">
        <v>38</v>
      </c>
      <c r="C37" s="15"/>
    </row>
    <row r="38" spans="1:3" ht="31.25" x14ac:dyDescent="0.25">
      <c r="B38" s="34" t="s">
        <v>39</v>
      </c>
    </row>
    <row r="39" spans="1:3" x14ac:dyDescent="0.25">
      <c r="B39" s="34" t="s">
        <v>48</v>
      </c>
    </row>
    <row r="40" spans="1:3" x14ac:dyDescent="0.25">
      <c r="B40" s="34" t="s">
        <v>40</v>
      </c>
    </row>
    <row r="41" spans="1:3" x14ac:dyDescent="0.25">
      <c r="B41" s="34" t="s">
        <v>41</v>
      </c>
      <c r="C41" s="15"/>
    </row>
    <row r="42" spans="1:3" x14ac:dyDescent="0.25">
      <c r="B42" s="34" t="s">
        <v>42</v>
      </c>
    </row>
    <row r="43" spans="1:3" x14ac:dyDescent="0.25">
      <c r="B43" s="1" t="s">
        <v>49</v>
      </c>
    </row>
  </sheetData>
  <mergeCells count="2">
    <mergeCell ref="A11:C11"/>
    <mergeCell ref="A9:C9"/>
  </mergeCells>
  <printOptions horizontalCentered="1"/>
  <pageMargins left="0.6692913385826772" right="0.39370078740157483" top="0.59055118110236227" bottom="0.39370078740157483" header="0" footer="0"/>
  <pageSetup paperSize="9" scale="87" firstPageNumber="177" orientation="portrait" useFirstPageNumber="1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 №2.10 (365)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2021-11-25T06:51:23Z</dcterms:modified>
</cp:coreProperties>
</file>