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tabRatio="688" activeTab="0"/>
  </bookViews>
  <sheets>
    <sheet name="прил.№1" sheetId="1" r:id="rId1"/>
  </sheets>
  <definedNames>
    <definedName name="_xlnm.Print_Titles" localSheetId="0">'прил.№1'!$17:$18</definedName>
    <definedName name="_xlnm.Print_Area" localSheetId="0">'прил.№1'!$A$1:$C$73</definedName>
  </definedNames>
  <calcPr fullCalcOnLoad="1" refMode="R1C1"/>
</workbook>
</file>

<file path=xl/sharedStrings.xml><?xml version="1.0" encoding="utf-8"?>
<sst xmlns="http://schemas.openxmlformats.org/spreadsheetml/2006/main" count="70" uniqueCount="66">
  <si>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</si>
  <si>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</si>
  <si>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</si>
  <si>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</si>
  <si>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</si>
  <si>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</si>
  <si>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</si>
  <si>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</si>
  <si>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</si>
  <si>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</si>
  <si>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</si>
  <si>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</si>
  <si>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</si>
  <si>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</si>
  <si>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</si>
  <si>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</si>
  <si>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</si>
  <si>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</si>
  <si>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</si>
  <si>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</si>
  <si>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</si>
  <si>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</si>
  <si>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</si>
  <si>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</si>
  <si>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</si>
  <si>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</si>
  <si>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</si>
  <si>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</si>
  <si>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</si>
  <si>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</si>
  <si>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</si>
  <si>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</si>
  <si>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</si>
  <si>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</si>
  <si>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</si>
  <si>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</si>
  <si>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</si>
  <si>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Отчисления обязательных страховых взносов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</si>
  <si>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</si>
  <si>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</si>
  <si>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</si>
  <si>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 xml:space="preserve">Сумма штрафов, подлежащая зачислению в Фонд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</si>
  <si>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</si>
  <si>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</si>
  <si>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</si>
  <si>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</si>
  <si>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</si>
  <si>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</si>
  <si>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</si>
  <si>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Целевые средства республиканского бюджета для выплаты компенсаций за лиц, погибших в результате боевых действий по защите Приднестровской Молдавской Республики, не являющихся гражданами Приднестровской Молдавской Республики</t>
  </si>
  <si>
    <t xml:space="preserve">Доходы бюджета Единого государственного фонда социального страхования Приднестровской Молдавской Республики на 2024 год </t>
  </si>
  <si>
    <t>Единый социальный налог православных религиозных организаций Тираспольско-Дубоссарской епархии, Русской православной старообрядческой церкви, а также для католических церквей</t>
  </si>
  <si>
    <t>Отчисления обязательных страховых взносов, установленных для частных нотариусов</t>
  </si>
  <si>
    <t>Отчисления обязательных страховых взносов, установленных для адвокатов</t>
  </si>
  <si>
    <t>на 2024 год"</t>
  </si>
  <si>
    <t>Отчисления обязательных страховых взносов, установленных для индивидуальных предпринимателей, применяющих патентную систему налогообложения</t>
  </si>
  <si>
    <t>Целевые средства республиканского бюджета для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</si>
  <si>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 xml:space="preserve">Прочие неналоговые доходы </t>
  </si>
  <si>
    <t xml:space="preserve"> "О бюджете Единого государственного фонда социального</t>
  </si>
  <si>
    <t xml:space="preserve">страхования Приднестровской Молдавской Республики  </t>
  </si>
  <si>
    <t xml:space="preserve">"О внесении изменений в Закон Приднестровской Молдавской Республики </t>
  </si>
  <si>
    <t>Приложение № 1</t>
  </si>
  <si>
    <t>Сумма, руб.</t>
  </si>
  <si>
    <r>
      <rPr>
        <sz val="12"/>
        <rFont val="Times New Roman"/>
        <family val="1"/>
      </rPr>
      <t>к   Закону Придне</t>
    </r>
    <r>
      <rPr>
        <sz val="12"/>
        <color indexed="8"/>
        <rFont val="Times New Roman"/>
        <family val="1"/>
      </rPr>
      <t>стровской Молдавской Республики</t>
    </r>
  </si>
  <si>
    <t>".</t>
  </si>
  <si>
    <t>к Закону Приднестровской Молдавской Республики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</si>
</sst>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0.0%"/>
    <numFmt numFmtId="176" formatCode="#,##0.0"/>
    <numFmt numFmtId="177" formatCode="#,##0_ ;\-#,##0\ 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2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3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3" fontId="23" fillId="33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3" fontId="23" fillId="33" borderId="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3" xfId="47"/>
    <cellStyle name="Денежный 3" xfId="48"/>
    <cellStyle name="Денежный 3 2" xfId="49"/>
    <cellStyle name="Денежный 3 3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2 2 2" xfId="73"/>
    <cellStyle name="Финансовый 2 2 3" xfId="74"/>
    <cellStyle name="Финансовый 2 3" xfId="75"/>
    <cellStyle name="Финансовый 2 3 2" xfId="76"/>
    <cellStyle name="Финансовый 2 3 3" xfId="77"/>
    <cellStyle name="Финансовый 2 4" xfId="78"/>
    <cellStyle name="Финансовый 2 5" xfId="79"/>
    <cellStyle name="Финансовый 3" xfId="80"/>
    <cellStyle name="Финансовый 3 2" xfId="81"/>
    <cellStyle name="Финансовый 3 3" xfId="82"/>
    <cellStyle name="Финансовый 4" xfId="83"/>
    <cellStyle name="Финансовый 4 2" xfId="84"/>
    <cellStyle name="Финансовый 4 3" xfId="85"/>
    <cellStyle name="Хороший" xfId="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view="pageBreakPreview" zoomScale="80" zoomScaleNormal="75" zoomScaleSheetLayoutView="80" zoomScalePageLayoutView="0" workbookViewId="0" topLeftCell="A1">
      <selection activeCell="B9" sqref="B9:C9"/>
    </sheetView>
  </sheetViews>
  <sheetFormatPr defaultColWidth="9.140625" defaultRowHeight="15"/>
  <cols>
    <col min="1" max="1" width="12.57421875" style="6" customWidth="1"/>
    <col min="2" max="2" width="72.7109375" style="6" customWidth="1"/>
    <col min="3" max="3" width="17.28125" style="11" customWidth="1"/>
    <col min="4" max="4" width="30.140625" style="6" customWidth="1"/>
    <col min="5" max="5" width="9.57421875" style="6" bestFit="1" customWidth="1"/>
    <col min="6" max="16384" width="9.140625" style="6" customWidth="1"/>
  </cols>
  <sheetData>
    <row r="1" spans="1:3" ht="15.75" customHeight="1">
      <c r="A1" s="19"/>
      <c r="B1" s="22" t="s">
        <v>61</v>
      </c>
      <c r="C1" s="22"/>
    </row>
    <row r="2" spans="1:3" ht="15">
      <c r="A2" s="19"/>
      <c r="B2" s="22" t="s">
        <v>65</v>
      </c>
      <c r="C2" s="22"/>
    </row>
    <row r="3" spans="1:3" ht="15">
      <c r="A3" s="19"/>
      <c r="B3" s="23" t="s">
        <v>60</v>
      </c>
      <c r="C3" s="23"/>
    </row>
    <row r="4" spans="1:3" ht="15">
      <c r="A4" s="19"/>
      <c r="B4" s="24" t="s">
        <v>58</v>
      </c>
      <c r="C4" s="24"/>
    </row>
    <row r="5" spans="1:3" ht="15">
      <c r="A5" s="19"/>
      <c r="B5" s="24" t="s">
        <v>59</v>
      </c>
      <c r="C5" s="24"/>
    </row>
    <row r="6" spans="1:3" ht="15">
      <c r="A6" s="19"/>
      <c r="B6" s="24" t="s">
        <v>54</v>
      </c>
      <c r="C6" s="24"/>
    </row>
    <row r="7" spans="1:3" ht="15">
      <c r="A7" s="19"/>
      <c r="B7" s="15"/>
      <c r="C7" s="20"/>
    </row>
    <row r="8" spans="1:3" ht="15">
      <c r="A8" s="19"/>
      <c r="B8" s="26" t="s">
        <v>61</v>
      </c>
      <c r="C8" s="26"/>
    </row>
    <row r="9" spans="1:8" ht="15">
      <c r="A9" s="19"/>
      <c r="B9" s="25" t="s">
        <v>63</v>
      </c>
      <c r="C9" s="25"/>
      <c r="E9" s="12"/>
      <c r="F9" s="22"/>
      <c r="G9" s="22"/>
      <c r="H9" s="22"/>
    </row>
    <row r="10" spans="1:8" ht="15.75" customHeight="1">
      <c r="A10" s="19"/>
      <c r="B10" s="25" t="s">
        <v>58</v>
      </c>
      <c r="C10" s="25"/>
      <c r="E10" s="24"/>
      <c r="F10" s="24"/>
      <c r="G10" s="24"/>
      <c r="H10" s="24"/>
    </row>
    <row r="11" spans="1:8" ht="15">
      <c r="A11" s="19"/>
      <c r="B11" s="25" t="s">
        <v>59</v>
      </c>
      <c r="C11" s="25"/>
      <c r="E11" s="23"/>
      <c r="F11" s="23"/>
      <c r="G11" s="23"/>
      <c r="H11" s="23"/>
    </row>
    <row r="12" spans="1:8" ht="15">
      <c r="A12" s="19"/>
      <c r="B12" s="25" t="s">
        <v>54</v>
      </c>
      <c r="C12" s="25"/>
      <c r="E12" s="24"/>
      <c r="F12" s="24"/>
      <c r="G12" s="24"/>
      <c r="H12" s="24"/>
    </row>
    <row r="13" spans="1:2" ht="15.75" customHeight="1">
      <c r="A13" s="14"/>
      <c r="B13" s="14"/>
    </row>
    <row r="14" spans="1:12" s="10" customFormat="1" ht="15">
      <c r="A14" s="13"/>
      <c r="B14" s="13"/>
      <c r="C14" s="21"/>
      <c r="K14" s="14"/>
      <c r="L14" s="14"/>
    </row>
    <row r="15" spans="1:4" ht="37.5" customHeight="1">
      <c r="A15" s="30" t="s">
        <v>50</v>
      </c>
      <c r="B15" s="30"/>
      <c r="C15" s="24"/>
      <c r="D15" s="24"/>
    </row>
    <row r="16" spans="1:4" ht="15">
      <c r="A16" s="7"/>
      <c r="B16" s="8"/>
      <c r="C16" s="24"/>
      <c r="D16" s="24"/>
    </row>
    <row r="17" spans="1:4" ht="18.75" customHeight="1">
      <c r="A17" s="28" t="s">
        <v>0</v>
      </c>
      <c r="B17" s="28" t="s">
        <v>1</v>
      </c>
      <c r="C17" s="27" t="s">
        <v>62</v>
      </c>
      <c r="D17" s="16"/>
    </row>
    <row r="18" spans="1:4" ht="22.5" customHeight="1">
      <c r="A18" s="29"/>
      <c r="B18" s="29"/>
      <c r="C18" s="27"/>
      <c r="D18" s="17"/>
    </row>
    <row r="19" spans="1:4" s="9" customFormat="1" ht="15">
      <c r="A19" s="3">
        <v>6100000</v>
      </c>
      <c r="B19" s="2" t="s">
        <v>2</v>
      </c>
      <c r="C19" s="1">
        <f>C20+C34+C42+C45</f>
        <v>1940602422</v>
      </c>
      <c r="D19" s="18"/>
    </row>
    <row r="20" spans="1:4" s="9" customFormat="1" ht="15">
      <c r="A20" s="3">
        <v>6110000</v>
      </c>
      <c r="B20" s="2" t="s">
        <v>3</v>
      </c>
      <c r="C20" s="4">
        <f>C21+C22+C23+C24+C25+C26+C27+C28+C29+C30+C31+C32+C33</f>
        <v>1620529835</v>
      </c>
      <c r="D20" s="18"/>
    </row>
    <row r="21" spans="1:3" s="9" customFormat="1" ht="46.5">
      <c r="A21" s="3">
        <v>6110101</v>
      </c>
      <c r="B21" s="2" t="s">
        <v>34</v>
      </c>
      <c r="C21" s="4">
        <v>55416</v>
      </c>
    </row>
    <row r="22" spans="1:3" s="9" customFormat="1" ht="34.5" customHeight="1">
      <c r="A22" s="3">
        <v>6110102</v>
      </c>
      <c r="B22" s="2" t="s">
        <v>4</v>
      </c>
      <c r="C22" s="4">
        <v>193117</v>
      </c>
    </row>
    <row r="23" spans="1:3" s="9" customFormat="1" ht="30.75">
      <c r="A23" s="3">
        <v>6110103</v>
      </c>
      <c r="B23" s="2" t="s">
        <v>5</v>
      </c>
      <c r="C23" s="4">
        <v>23105475</v>
      </c>
    </row>
    <row r="24" spans="1:3" s="9" customFormat="1" ht="30.75">
      <c r="A24" s="3">
        <v>6110104</v>
      </c>
      <c r="B24" s="2" t="s">
        <v>42</v>
      </c>
      <c r="C24" s="4">
        <v>22241851</v>
      </c>
    </row>
    <row r="25" spans="1:3" s="9" customFormat="1" ht="34.5" customHeight="1">
      <c r="A25" s="3">
        <v>6110105</v>
      </c>
      <c r="B25" s="2" t="s">
        <v>6</v>
      </c>
      <c r="C25" s="4">
        <v>2097262</v>
      </c>
    </row>
    <row r="26" spans="1:3" s="9" customFormat="1" ht="46.5">
      <c r="A26" s="3">
        <v>6110106</v>
      </c>
      <c r="B26" s="2" t="s">
        <v>35</v>
      </c>
      <c r="C26" s="4">
        <v>1403</v>
      </c>
    </row>
    <row r="27" spans="1:3" s="9" customFormat="1" ht="50.25" customHeight="1">
      <c r="A27" s="3">
        <v>6110107</v>
      </c>
      <c r="B27" s="2" t="s">
        <v>51</v>
      </c>
      <c r="C27" s="4">
        <v>168344</v>
      </c>
    </row>
    <row r="28" spans="1:3" s="9" customFormat="1" ht="15">
      <c r="A28" s="3">
        <v>6110108</v>
      </c>
      <c r="B28" s="2" t="s">
        <v>7</v>
      </c>
      <c r="C28" s="4">
        <v>1393719392</v>
      </c>
    </row>
    <row r="29" spans="1:3" s="9" customFormat="1" ht="15">
      <c r="A29" s="3">
        <v>6110109</v>
      </c>
      <c r="B29" s="2" t="s">
        <v>36</v>
      </c>
      <c r="C29" s="4">
        <v>964563</v>
      </c>
    </row>
    <row r="30" spans="1:3" s="9" customFormat="1" ht="30.75">
      <c r="A30" s="3">
        <v>6110110</v>
      </c>
      <c r="B30" s="2" t="s">
        <v>8</v>
      </c>
      <c r="C30" s="4">
        <v>1263913</v>
      </c>
    </row>
    <row r="31" spans="1:3" s="9" customFormat="1" ht="15">
      <c r="A31" s="3">
        <v>6110111</v>
      </c>
      <c r="B31" s="2" t="s">
        <v>43</v>
      </c>
      <c r="C31" s="4">
        <v>477346</v>
      </c>
    </row>
    <row r="32" spans="1:3" s="9" customFormat="1" ht="30.75">
      <c r="A32" s="3">
        <v>6110112</v>
      </c>
      <c r="B32" s="2" t="s">
        <v>44</v>
      </c>
      <c r="C32" s="4">
        <v>15615958</v>
      </c>
    </row>
    <row r="33" spans="1:3" s="9" customFormat="1" ht="30.75">
      <c r="A33" s="3">
        <v>6110500</v>
      </c>
      <c r="B33" s="2" t="s">
        <v>9</v>
      </c>
      <c r="C33" s="1">
        <f>120625795+40000000</f>
        <v>160625795</v>
      </c>
    </row>
    <row r="34" spans="1:3" s="9" customFormat="1" ht="15">
      <c r="A34" s="3">
        <v>6130000</v>
      </c>
      <c r="B34" s="2" t="s">
        <v>37</v>
      </c>
      <c r="C34" s="4">
        <f>SUM(C35:C41)</f>
        <v>205558397</v>
      </c>
    </row>
    <row r="35" spans="1:3" s="9" customFormat="1" ht="46.5">
      <c r="A35" s="3">
        <v>6130100</v>
      </c>
      <c r="B35" s="2" t="s">
        <v>10</v>
      </c>
      <c r="C35" s="4">
        <v>188510191</v>
      </c>
    </row>
    <row r="36" spans="1:3" s="9" customFormat="1" ht="30.75">
      <c r="A36" s="3">
        <v>6130300</v>
      </c>
      <c r="B36" s="2" t="s">
        <v>53</v>
      </c>
      <c r="C36" s="4">
        <v>227248</v>
      </c>
    </row>
    <row r="37" spans="1:3" s="9" customFormat="1" ht="30.75">
      <c r="A37" s="3">
        <v>6130400</v>
      </c>
      <c r="B37" s="2" t="s">
        <v>52</v>
      </c>
      <c r="C37" s="4">
        <v>83174</v>
      </c>
    </row>
    <row r="38" spans="1:3" s="9" customFormat="1" ht="30.75">
      <c r="A38" s="3">
        <v>6130500</v>
      </c>
      <c r="B38" s="2" t="s">
        <v>45</v>
      </c>
      <c r="C38" s="4">
        <v>130453</v>
      </c>
    </row>
    <row r="39" spans="1:3" s="9" customFormat="1" ht="46.5">
      <c r="A39" s="3">
        <v>6130600</v>
      </c>
      <c r="B39" s="2" t="s">
        <v>55</v>
      </c>
      <c r="C39" s="4">
        <v>3289814</v>
      </c>
    </row>
    <row r="40" spans="1:3" s="9" customFormat="1" ht="46.5">
      <c r="A40" s="3">
        <v>6130700</v>
      </c>
      <c r="B40" s="2" t="s">
        <v>46</v>
      </c>
      <c r="C40" s="4">
        <v>4921743</v>
      </c>
    </row>
    <row r="41" spans="1:3" s="9" customFormat="1" ht="46.5">
      <c r="A41" s="3">
        <v>6130800</v>
      </c>
      <c r="B41" s="2" t="s">
        <v>47</v>
      </c>
      <c r="C41" s="4">
        <v>8395774</v>
      </c>
    </row>
    <row r="42" spans="1:3" s="9" customFormat="1" ht="15">
      <c r="A42" s="3">
        <v>6140000</v>
      </c>
      <c r="B42" s="2" t="s">
        <v>11</v>
      </c>
      <c r="C42" s="4">
        <f>SUM(C43:C44)</f>
        <v>113794281</v>
      </c>
    </row>
    <row r="43" spans="1:3" s="9" customFormat="1" ht="30.75">
      <c r="A43" s="3">
        <v>6140100</v>
      </c>
      <c r="B43" s="2" t="s">
        <v>12</v>
      </c>
      <c r="C43" s="4">
        <v>91517510</v>
      </c>
    </row>
    <row r="44" spans="1:3" s="9" customFormat="1" ht="33.75" customHeight="1">
      <c r="A44" s="3">
        <v>6140200</v>
      </c>
      <c r="B44" s="2" t="s">
        <v>13</v>
      </c>
      <c r="C44" s="4">
        <v>22276771</v>
      </c>
    </row>
    <row r="45" spans="1:3" s="9" customFormat="1" ht="15">
      <c r="A45" s="3">
        <v>6150000</v>
      </c>
      <c r="B45" s="2" t="s">
        <v>41</v>
      </c>
      <c r="C45" s="4">
        <f>C46+C47+C48</f>
        <v>719909</v>
      </c>
    </row>
    <row r="46" spans="1:3" s="9" customFormat="1" ht="30.75">
      <c r="A46" s="3">
        <v>6150100</v>
      </c>
      <c r="B46" s="2" t="s">
        <v>38</v>
      </c>
      <c r="C46" s="4">
        <v>639010</v>
      </c>
    </row>
    <row r="47" spans="1:3" s="9" customFormat="1" ht="30.75">
      <c r="A47" s="3">
        <v>6150200</v>
      </c>
      <c r="B47" s="2" t="s">
        <v>39</v>
      </c>
      <c r="C47" s="4">
        <v>71183</v>
      </c>
    </row>
    <row r="48" spans="1:3" s="9" customFormat="1" ht="15">
      <c r="A48" s="3">
        <v>6150300</v>
      </c>
      <c r="B48" s="2" t="s">
        <v>40</v>
      </c>
      <c r="C48" s="4">
        <v>9716</v>
      </c>
    </row>
    <row r="49" spans="1:3" s="9" customFormat="1" ht="15">
      <c r="A49" s="3">
        <v>6200000</v>
      </c>
      <c r="B49" s="2" t="s">
        <v>14</v>
      </c>
      <c r="C49" s="1">
        <f>C50+C56+C59+C60</f>
        <v>5867260</v>
      </c>
    </row>
    <row r="50" spans="1:3" s="9" customFormat="1" ht="15">
      <c r="A50" s="3">
        <v>6220000</v>
      </c>
      <c r="B50" s="2" t="s">
        <v>15</v>
      </c>
      <c r="C50" s="1">
        <f>C51+C52+C53</f>
        <v>4397260</v>
      </c>
    </row>
    <row r="51" spans="1:3" s="9" customFormat="1" ht="15">
      <c r="A51" s="3">
        <v>6220300</v>
      </c>
      <c r="B51" s="2" t="s">
        <v>28</v>
      </c>
      <c r="C51" s="1">
        <v>3760</v>
      </c>
    </row>
    <row r="52" spans="1:3" s="9" customFormat="1" ht="15">
      <c r="A52" s="3">
        <v>6220400</v>
      </c>
      <c r="B52" s="2" t="s">
        <v>16</v>
      </c>
      <c r="C52" s="1">
        <v>3291500</v>
      </c>
    </row>
    <row r="53" spans="1:3" s="9" customFormat="1" ht="30.75">
      <c r="A53" s="3">
        <v>6220500</v>
      </c>
      <c r="B53" s="2" t="s">
        <v>33</v>
      </c>
      <c r="C53" s="1">
        <f>C54+C55</f>
        <v>1102000</v>
      </c>
    </row>
    <row r="54" spans="1:3" s="9" customFormat="1" ht="15">
      <c r="A54" s="3">
        <v>6220530</v>
      </c>
      <c r="B54" s="2" t="s">
        <v>29</v>
      </c>
      <c r="C54" s="1">
        <v>1100000</v>
      </c>
    </row>
    <row r="55" spans="1:3" s="9" customFormat="1" ht="30.75">
      <c r="A55" s="3">
        <v>6220540</v>
      </c>
      <c r="B55" s="2" t="s">
        <v>30</v>
      </c>
      <c r="C55" s="1">
        <v>2000</v>
      </c>
    </row>
    <row r="56" spans="1:3" s="9" customFormat="1" ht="78">
      <c r="A56" s="3">
        <v>6230000</v>
      </c>
      <c r="B56" s="2" t="s">
        <v>17</v>
      </c>
      <c r="C56" s="1">
        <f>C57+C58</f>
        <v>1350000</v>
      </c>
    </row>
    <row r="57" spans="1:3" s="9" customFormat="1" ht="50.25" customHeight="1">
      <c r="A57" s="3">
        <v>6230100</v>
      </c>
      <c r="B57" s="2" t="s">
        <v>18</v>
      </c>
      <c r="C57" s="1">
        <v>1200000</v>
      </c>
    </row>
    <row r="58" spans="1:3" s="9" customFormat="1" ht="78">
      <c r="A58" s="3">
        <v>6230200</v>
      </c>
      <c r="B58" s="2" t="s">
        <v>19</v>
      </c>
      <c r="C58" s="1">
        <v>150000</v>
      </c>
    </row>
    <row r="59" spans="1:3" s="9" customFormat="1" ht="15">
      <c r="A59" s="3">
        <v>6240000</v>
      </c>
      <c r="B59" s="2" t="s">
        <v>57</v>
      </c>
      <c r="C59" s="1">
        <v>65000</v>
      </c>
    </row>
    <row r="60" spans="1:3" s="9" customFormat="1" ht="46.5">
      <c r="A60" s="3">
        <v>6250000</v>
      </c>
      <c r="B60" s="2" t="s">
        <v>20</v>
      </c>
      <c r="C60" s="1">
        <v>55000</v>
      </c>
    </row>
    <row r="61" spans="1:3" s="9" customFormat="1" ht="30.75">
      <c r="A61" s="3">
        <v>6300000</v>
      </c>
      <c r="B61" s="2" t="s">
        <v>32</v>
      </c>
      <c r="C61" s="1">
        <f>C62</f>
        <v>325765676</v>
      </c>
    </row>
    <row r="62" spans="1:3" s="9" customFormat="1" ht="15">
      <c r="A62" s="3">
        <v>6340000</v>
      </c>
      <c r="B62" s="2" t="s">
        <v>21</v>
      </c>
      <c r="C62" s="1">
        <f>SUM(C63:C71)</f>
        <v>325765676</v>
      </c>
    </row>
    <row r="63" spans="1:3" s="9" customFormat="1" ht="78">
      <c r="A63" s="3">
        <v>6340100</v>
      </c>
      <c r="B63" s="2" t="s">
        <v>56</v>
      </c>
      <c r="C63" s="1">
        <f>165631665+28688+12232043</f>
        <v>177892396</v>
      </c>
    </row>
    <row r="64" spans="1:3" s="9" customFormat="1" ht="62.25">
      <c r="A64" s="3">
        <v>6340200</v>
      </c>
      <c r="B64" s="2" t="s">
        <v>49</v>
      </c>
      <c r="C64" s="1">
        <f>88939-3+7920</f>
        <v>96856</v>
      </c>
    </row>
    <row r="65" spans="1:3" s="9" customFormat="1" ht="62.25">
      <c r="A65" s="3">
        <v>6340500</v>
      </c>
      <c r="B65" s="2" t="s">
        <v>22</v>
      </c>
      <c r="C65" s="1">
        <f>66210214-86585+4599024</f>
        <v>70722653</v>
      </c>
    </row>
    <row r="66" spans="1:3" s="9" customFormat="1" ht="35.25" customHeight="1">
      <c r="A66" s="3">
        <v>6340600</v>
      </c>
      <c r="B66" s="2" t="s">
        <v>23</v>
      </c>
      <c r="C66" s="1">
        <f>963210+91025</f>
        <v>1054235</v>
      </c>
    </row>
    <row r="67" spans="1:3" s="9" customFormat="1" ht="46.5">
      <c r="A67" s="3">
        <v>6340700</v>
      </c>
      <c r="B67" s="2" t="s">
        <v>24</v>
      </c>
      <c r="C67" s="1">
        <f>5614145-955+530099</f>
        <v>6143289</v>
      </c>
    </row>
    <row r="68" spans="1:3" s="9" customFormat="1" ht="30.75">
      <c r="A68" s="3">
        <v>6340800</v>
      </c>
      <c r="B68" s="2" t="s">
        <v>25</v>
      </c>
      <c r="C68" s="1">
        <v>331563</v>
      </c>
    </row>
    <row r="69" spans="1:3" s="9" customFormat="1" ht="46.5">
      <c r="A69" s="3">
        <v>6340900</v>
      </c>
      <c r="B69" s="2" t="s">
        <v>26</v>
      </c>
      <c r="C69" s="1">
        <f>12416+1173</f>
        <v>13589</v>
      </c>
    </row>
    <row r="70" spans="1:3" s="9" customFormat="1" ht="35.25" customHeight="1">
      <c r="A70" s="3">
        <v>6340950</v>
      </c>
      <c r="B70" s="2" t="s">
        <v>27</v>
      </c>
      <c r="C70" s="1">
        <v>296784</v>
      </c>
    </row>
    <row r="71" spans="1:3" s="9" customFormat="1" ht="30.75">
      <c r="A71" s="3">
        <v>6340960</v>
      </c>
      <c r="B71" s="2" t="s">
        <v>31</v>
      </c>
      <c r="C71" s="1">
        <f>67310993-40603-13-53759+1997693</f>
        <v>69214311</v>
      </c>
    </row>
    <row r="72" spans="1:3" s="9" customFormat="1" ht="15">
      <c r="A72" s="3"/>
      <c r="B72" s="2" t="s">
        <v>48</v>
      </c>
      <c r="C72" s="1">
        <f>C19+C49+C61</f>
        <v>2272235358</v>
      </c>
    </row>
    <row r="73" spans="1:4" ht="15">
      <c r="A73" s="10"/>
      <c r="B73" s="10"/>
      <c r="D73" s="10" t="s">
        <v>64</v>
      </c>
    </row>
    <row r="74" spans="1:2" ht="15">
      <c r="A74" s="5"/>
      <c r="B74" s="5"/>
    </row>
    <row r="75" spans="1:2" ht="15">
      <c r="A75" s="10"/>
      <c r="B75" s="10"/>
    </row>
    <row r="76" spans="1:2" ht="15">
      <c r="A76" s="10"/>
      <c r="B76" s="10"/>
    </row>
    <row r="77" spans="1:2" ht="15">
      <c r="A77" s="10"/>
      <c r="B77" s="10"/>
    </row>
    <row r="78" spans="1:2" ht="15">
      <c r="A78" s="10"/>
      <c r="B78" s="10"/>
    </row>
    <row r="79" spans="1:2" ht="15">
      <c r="A79" s="10"/>
      <c r="B79" s="10"/>
    </row>
    <row r="80" spans="1:2" ht="15">
      <c r="A80" s="10"/>
      <c r="B80" s="10"/>
    </row>
    <row r="81" spans="1:2" ht="15">
      <c r="A81" s="10"/>
      <c r="B81" s="10"/>
    </row>
    <row r="82" spans="1:2" ht="15">
      <c r="A82" s="10"/>
      <c r="B82" s="10"/>
    </row>
    <row r="83" spans="1:2" ht="15">
      <c r="A83" s="10"/>
      <c r="B83" s="10"/>
    </row>
    <row r="84" spans="1:2" ht="15">
      <c r="A84" s="10"/>
      <c r="B84" s="10"/>
    </row>
    <row r="85" spans="1:2" ht="15">
      <c r="A85" s="10"/>
      <c r="B85" s="10"/>
    </row>
  </sheetData>
  <sheetProtection/>
  <mergeCells count="21">
    <mergeCell ref="C17:C18"/>
    <mergeCell ref="A17:A18"/>
    <mergeCell ref="B17:B18"/>
    <mergeCell ref="A15:B15"/>
    <mergeCell ref="C16:D16"/>
    <mergeCell ref="C15:D15"/>
    <mergeCell ref="E10:H10"/>
    <mergeCell ref="B11:C11"/>
    <mergeCell ref="E11:H11"/>
    <mergeCell ref="B12:C12"/>
    <mergeCell ref="E12:H12"/>
    <mergeCell ref="F9:H9"/>
    <mergeCell ref="B10:C10"/>
    <mergeCell ref="B1:C1"/>
    <mergeCell ref="B2:C2"/>
    <mergeCell ref="B3:C3"/>
    <mergeCell ref="B4:C4"/>
    <mergeCell ref="B5:C5"/>
    <mergeCell ref="B9:C9"/>
    <mergeCell ref="B8:C8"/>
    <mergeCell ref="B6:C6"/>
  </mergeCells>
  <printOptions/>
  <pageMargins left="1.1811023622047245" right="0.3937007874015748" top="0.5905511811023623" bottom="0.1968503937007874" header="0.3937007874015748" footer="0.11811023622047245"/>
  <pageSetup firstPageNumber="4" useFirstPageNumber="1" fitToHeight="0" fitToWidth="1" horizontalDpi="600" verticalDpi="600" orientation="portrait" paperSize="9" scale="8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2024-01-31T08:58:56Z</dcterms:modified>
  <cp:category/>
  <cp:version/>
  <cp:contentType/>
  <cp:contentStatus/>
</cp:coreProperties>
</file>