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ожение № 5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<sst xmlns="http://schemas.openxmlformats.org/spreadsheetml/2006/main" count="36" uniqueCount="35">
  <si>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Тирасполь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</si>
  <si>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</si>
  <si>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</si>
  <si>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</si>
  <si>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</si>
  <si>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</si>
  <si>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</si>
  <si>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</si>
  <si>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Наименование показателя</t>
  </si>
  <si>
    <t>(руб.)</t>
  </si>
  <si>
    <t>Днестровск</t>
  </si>
  <si>
    <t>ПРЕДЕЛЬНЫЙ ДЕФИЦИТ местных бюджетов</t>
  </si>
  <si>
    <t>ПРЕДЕЛЬНЫЕ РАСХОДЫ местных бюджетов</t>
  </si>
  <si>
    <t>ТРАНСФЕРТЫ  из  РБ  для обеспечения социальных обязательств местных бюджетов</t>
  </si>
  <si>
    <t>ДОХОДЫ  местных  бюджетов</t>
  </si>
  <si>
    <t>Приложение № 3</t>
  </si>
  <si>
    <t>СРЕДСТВА на развитие дорожной отрасли</t>
  </si>
  <si>
    <t>в  том числе:</t>
  </si>
  <si>
    <t xml:space="preserve">     а)  остатки местного бюджета:</t>
  </si>
  <si>
    <t>целевого сбора на благоустройство территории сел (поселков)</t>
  </si>
  <si>
    <t>целевого сбора на содержание и развитие социальной сферы и инфраструктуры сел (поселков)</t>
  </si>
  <si>
    <t>налога на содержание жилищного фонда, объектов социально-культурной сферы и иные цели</t>
  </si>
  <si>
    <t>целевого сбора землеустроителей</t>
  </si>
  <si>
    <t>направляемые на кредитование крестьянских (фермерских) хозяйств (и проценты)</t>
  </si>
  <si>
    <t>направляемые на кредитование молодых специалистов на приобретение строительных материалов для строительства жилья (и проценты)</t>
  </si>
  <si>
    <t>направляемые на кредитование молодых семей на приобретение строительных материалов для строительства жилья (и проценты)</t>
  </si>
  <si>
    <t xml:space="preserve">     б)  остатки территориального Экологического фонда</t>
  </si>
  <si>
    <t xml:space="preserve">     в)  остатки на специальных бюджетных счетах</t>
  </si>
  <si>
    <t>"О республиканском бюджете на 2017 год"</t>
  </si>
  <si>
    <t>Доходы и расходы местных бюджетов на 2017 год</t>
  </si>
  <si>
    <t xml:space="preserve">     а) субсидии из республиканского бюджета </t>
  </si>
  <si>
    <t xml:space="preserve">     б) остатки средств на 1 января 2017 года</t>
  </si>
  <si>
    <t>к Закону Приднестровской Молдавской Республики</t>
  </si>
  <si>
    <t>средства  от приватизации</t>
  </si>
  <si>
    <t>ОСТАТКИ  по состоянию на 1 января 2017 года: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</si>
</sst>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#,##0.00_ ;\-#,##0.00\ "/>
    <numFmt numFmtId="168" formatCode="_-* #,##0.0_р_._-;\-* #,##0.0_р_._-;_-* &quot;-&quot;??_р_._-;_-@_-"/>
    <numFmt numFmtId="169" formatCode="0.0"/>
    <numFmt numFmtId="170" formatCode="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 vertical="justify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pane xSplit="1" ySplit="9" topLeftCell="F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7" sqref="A27"/>
    </sheetView>
  </sheetViews>
  <sheetFormatPr defaultColWidth="9.00390625" defaultRowHeight="12.75"/>
  <cols>
    <col min="1" max="1" width="57.375" style="4" customWidth="1"/>
    <col min="2" max="2" width="13.75390625" style="4" bestFit="1" customWidth="1"/>
    <col min="3" max="3" width="13.25390625" style="4" bestFit="1" customWidth="1"/>
    <col min="4" max="4" width="13.75390625" style="7" bestFit="1" customWidth="1"/>
    <col min="5" max="5" width="13.375" style="7" customWidth="1"/>
    <col min="6" max="7" width="13.75390625" style="7" bestFit="1" customWidth="1"/>
    <col min="8" max="8" width="15.75390625" style="7" bestFit="1" customWidth="1"/>
    <col min="9" max="9" width="12.625" style="7" bestFit="1" customWidth="1"/>
    <col min="10" max="10" width="15.625" style="4" bestFit="1" customWidth="1"/>
    <col min="11" max="16384" width="9.125" style="4" customWidth="1"/>
  </cols>
  <sheetData>
    <row r="1" spans="3:10" s="3" customFormat="1" ht="15.75">
      <c r="C1" s="1"/>
      <c r="E1" s="2"/>
      <c r="F1" s="2"/>
      <c r="G1" s="2"/>
      <c r="H1" s="2"/>
      <c r="I1" s="41" t="s">
        <v>15</v>
      </c>
      <c r="J1" s="41"/>
    </row>
    <row r="2" spans="1:10" s="3" customFormat="1" ht="15.75">
      <c r="A2" s="10"/>
      <c r="E2" s="2"/>
      <c r="F2" s="41" t="s">
        <v>32</v>
      </c>
      <c r="G2" s="41"/>
      <c r="H2" s="41"/>
      <c r="I2" s="41"/>
      <c r="J2" s="41"/>
    </row>
    <row r="3" spans="1:10" s="3" customFormat="1" ht="15.75">
      <c r="A3" s="10"/>
      <c r="C3" s="1"/>
      <c r="E3" s="42" t="s">
        <v>28</v>
      </c>
      <c r="F3" s="42"/>
      <c r="G3" s="42"/>
      <c r="H3" s="42"/>
      <c r="I3" s="42"/>
      <c r="J3" s="42"/>
    </row>
    <row r="4" spans="1:10" ht="6.75" customHeight="1">
      <c r="A4" s="9"/>
      <c r="B4" s="2"/>
      <c r="C4" s="2"/>
      <c r="D4" s="2"/>
      <c r="E4" s="2"/>
      <c r="F4" s="2"/>
      <c r="G4" s="5"/>
      <c r="H4" s="2"/>
      <c r="I4" s="6"/>
      <c r="J4" s="6"/>
    </row>
    <row r="5" spans="1:10" ht="16.5" customHeight="1">
      <c r="A5" s="43" t="s">
        <v>29</v>
      </c>
      <c r="B5" s="43"/>
      <c r="C5" s="43"/>
      <c r="D5" s="43"/>
      <c r="E5" s="43"/>
      <c r="F5" s="43"/>
      <c r="G5" s="43"/>
      <c r="H5" s="43"/>
      <c r="I5" s="43"/>
      <c r="J5" s="43"/>
    </row>
    <row r="6" spans="8:10" ht="15" customHeight="1" thickBot="1">
      <c r="H6" s="8"/>
      <c r="I6" s="8"/>
      <c r="J6" s="17" t="s">
        <v>9</v>
      </c>
    </row>
    <row r="7" spans="1:10" s="2" customFormat="1" ht="7.5" customHeight="1">
      <c r="A7" s="44" t="s">
        <v>8</v>
      </c>
      <c r="B7" s="35" t="s">
        <v>0</v>
      </c>
      <c r="C7" s="35" t="s">
        <v>10</v>
      </c>
      <c r="D7" s="35" t="s">
        <v>1</v>
      </c>
      <c r="E7" s="35" t="s">
        <v>2</v>
      </c>
      <c r="F7" s="35" t="s">
        <v>3</v>
      </c>
      <c r="G7" s="35" t="s">
        <v>4</v>
      </c>
      <c r="H7" s="35" t="s">
        <v>5</v>
      </c>
      <c r="I7" s="35" t="s">
        <v>6</v>
      </c>
      <c r="J7" s="38" t="s">
        <v>7</v>
      </c>
    </row>
    <row r="8" spans="1:10" s="2" customFormat="1" ht="15.75">
      <c r="A8" s="45"/>
      <c r="B8" s="36"/>
      <c r="C8" s="36"/>
      <c r="D8" s="36"/>
      <c r="E8" s="36"/>
      <c r="F8" s="36"/>
      <c r="G8" s="36"/>
      <c r="H8" s="36"/>
      <c r="I8" s="36"/>
      <c r="J8" s="39"/>
    </row>
    <row r="9" spans="1:10" s="2" customFormat="1" ht="7.5" customHeight="1" thickBot="1">
      <c r="A9" s="46"/>
      <c r="B9" s="37"/>
      <c r="C9" s="37"/>
      <c r="D9" s="37"/>
      <c r="E9" s="37"/>
      <c r="F9" s="37"/>
      <c r="G9" s="37"/>
      <c r="H9" s="37"/>
      <c r="I9" s="37"/>
      <c r="J9" s="40"/>
    </row>
    <row r="10" spans="1:10" s="11" customFormat="1" ht="6" customHeight="1">
      <c r="A10" s="30"/>
      <c r="B10" s="31"/>
      <c r="C10" s="31"/>
      <c r="D10" s="31"/>
      <c r="E10" s="31"/>
      <c r="F10" s="31"/>
      <c r="G10" s="31"/>
      <c r="H10" s="31"/>
      <c r="I10" s="31"/>
      <c r="J10" s="32"/>
    </row>
    <row r="11" spans="1:10" s="12" customFormat="1" ht="15.75">
      <c r="A11" s="18" t="s">
        <v>14</v>
      </c>
      <c r="B11" s="13">
        <v>234290649</v>
      </c>
      <c r="C11" s="13">
        <v>28926450</v>
      </c>
      <c r="D11" s="13">
        <v>169492061</v>
      </c>
      <c r="E11" s="13">
        <v>136644497</v>
      </c>
      <c r="F11" s="13">
        <v>65166393</v>
      </c>
      <c r="G11" s="13">
        <v>92188377</v>
      </c>
      <c r="H11" s="13">
        <v>47980145</v>
      </c>
      <c r="I11" s="13">
        <v>32936364</v>
      </c>
      <c r="J11" s="19">
        <f>SUM(B11:I11)</f>
        <v>807624936</v>
      </c>
    </row>
    <row r="12" spans="1:10" s="14" customFormat="1" ht="8.25" customHeight="1">
      <c r="A12" s="18"/>
      <c r="B12" s="13"/>
      <c r="C12" s="13"/>
      <c r="D12" s="13"/>
      <c r="E12" s="13"/>
      <c r="F12" s="13"/>
      <c r="G12" s="13"/>
      <c r="H12" s="13"/>
      <c r="I12" s="13"/>
      <c r="J12" s="19"/>
    </row>
    <row r="13" spans="1:10" s="12" customFormat="1" ht="39.75" customHeight="1">
      <c r="A13" s="18" t="s">
        <v>13</v>
      </c>
      <c r="B13" s="13"/>
      <c r="C13" s="13"/>
      <c r="D13" s="13"/>
      <c r="E13" s="13">
        <v>17894679</v>
      </c>
      <c r="F13" s="13">
        <v>18932510</v>
      </c>
      <c r="G13" s="13">
        <v>43423328</v>
      </c>
      <c r="H13" s="13">
        <v>39711395</v>
      </c>
      <c r="I13" s="13">
        <v>21854962</v>
      </c>
      <c r="J13" s="19">
        <f>SUM(B13:I13)</f>
        <v>141816874</v>
      </c>
    </row>
    <row r="14" spans="1:10" s="15" customFormat="1" ht="5.25" customHeight="1">
      <c r="A14" s="20"/>
      <c r="B14" s="13"/>
      <c r="C14" s="13"/>
      <c r="D14" s="13"/>
      <c r="E14" s="13"/>
      <c r="F14" s="13"/>
      <c r="G14" s="13"/>
      <c r="H14" s="13"/>
      <c r="I14" s="13"/>
      <c r="J14" s="19"/>
    </row>
    <row r="15" spans="1:10" s="12" customFormat="1" ht="15.75">
      <c r="A15" s="18" t="s">
        <v>16</v>
      </c>
      <c r="B15" s="13">
        <f>B17+B18</f>
        <v>22725384</v>
      </c>
      <c r="C15" s="13">
        <f aca="true" t="shared" si="0" ref="C15:J15">C17+C18</f>
        <v>807844</v>
      </c>
      <c r="D15" s="13">
        <f t="shared" si="0"/>
        <v>12285229</v>
      </c>
      <c r="E15" s="13">
        <f t="shared" si="0"/>
        <v>18746633</v>
      </c>
      <c r="F15" s="13">
        <f t="shared" si="0"/>
        <v>13192793</v>
      </c>
      <c r="G15" s="13">
        <f t="shared" si="0"/>
        <v>21009357</v>
      </c>
      <c r="H15" s="13">
        <f t="shared" si="0"/>
        <v>11874147</v>
      </c>
      <c r="I15" s="13">
        <f t="shared" si="0"/>
        <v>10608584</v>
      </c>
      <c r="J15" s="19">
        <f t="shared" si="0"/>
        <v>111249971</v>
      </c>
    </row>
    <row r="16" spans="1:10" s="15" customFormat="1" ht="15.75">
      <c r="A16" s="21" t="s">
        <v>17</v>
      </c>
      <c r="B16" s="13"/>
      <c r="C16" s="13"/>
      <c r="D16" s="13"/>
      <c r="E16" s="13"/>
      <c r="F16" s="13"/>
      <c r="G16" s="13"/>
      <c r="H16" s="13"/>
      <c r="I16" s="13"/>
      <c r="J16" s="19"/>
    </row>
    <row r="17" spans="1:10" s="16" customFormat="1" ht="15.75">
      <c r="A17" s="21" t="s">
        <v>30</v>
      </c>
      <c r="B17" s="26">
        <v>19077127</v>
      </c>
      <c r="C17" s="26">
        <v>718094</v>
      </c>
      <c r="D17" s="26">
        <v>12094350</v>
      </c>
      <c r="E17" s="26">
        <v>18296401</v>
      </c>
      <c r="F17" s="26">
        <v>12831295</v>
      </c>
      <c r="G17" s="26">
        <v>20565428</v>
      </c>
      <c r="H17" s="26">
        <v>11713611</v>
      </c>
      <c r="I17" s="26">
        <v>9867084</v>
      </c>
      <c r="J17" s="27">
        <f>SUM(B17:I17)</f>
        <v>105163390</v>
      </c>
    </row>
    <row r="18" spans="1:10" s="16" customFormat="1" ht="15.75">
      <c r="A18" s="21" t="s">
        <v>31</v>
      </c>
      <c r="B18" s="26">
        <v>3648257</v>
      </c>
      <c r="C18" s="26">
        <v>89750</v>
      </c>
      <c r="D18" s="26">
        <v>190879</v>
      </c>
      <c r="E18" s="26">
        <v>450232</v>
      </c>
      <c r="F18" s="26">
        <v>361498</v>
      </c>
      <c r="G18" s="26">
        <v>443929</v>
      </c>
      <c r="H18" s="26">
        <v>160536</v>
      </c>
      <c r="I18" s="26">
        <v>741500</v>
      </c>
      <c r="J18" s="27">
        <f>SUM(B18:I18)</f>
        <v>6086581</v>
      </c>
    </row>
    <row r="19" spans="1:10" s="16" customFormat="1" ht="4.5" customHeight="1">
      <c r="A19" s="21"/>
      <c r="B19" s="26"/>
      <c r="C19" s="26"/>
      <c r="D19" s="26"/>
      <c r="E19" s="26"/>
      <c r="F19" s="26"/>
      <c r="G19" s="26"/>
      <c r="H19" s="26"/>
      <c r="I19" s="26"/>
      <c r="J19" s="27"/>
    </row>
    <row r="20" spans="1:10" s="15" customFormat="1" ht="15.75">
      <c r="A20" s="22" t="s">
        <v>34</v>
      </c>
      <c r="B20" s="13"/>
      <c r="C20" s="26"/>
      <c r="D20" s="13"/>
      <c r="E20" s="13"/>
      <c r="F20" s="13"/>
      <c r="G20" s="13"/>
      <c r="H20" s="13"/>
      <c r="I20" s="13"/>
      <c r="J20" s="27"/>
    </row>
    <row r="21" spans="1:10" s="16" customFormat="1" ht="15.75">
      <c r="A21" s="22" t="s">
        <v>18</v>
      </c>
      <c r="B21" s="13">
        <v>6214905</v>
      </c>
      <c r="C21" s="13">
        <v>5831749</v>
      </c>
      <c r="D21" s="13">
        <v>675432</v>
      </c>
      <c r="E21" s="13">
        <v>2963052</v>
      </c>
      <c r="F21" s="13">
        <v>961131</v>
      </c>
      <c r="G21" s="13">
        <v>2097440</v>
      </c>
      <c r="H21" s="13">
        <v>3897021</v>
      </c>
      <c r="I21" s="13">
        <v>2439376</v>
      </c>
      <c r="J21" s="19">
        <f aca="true" t="shared" si="1" ref="J21:J32">SUM(B21:I21)</f>
        <v>25080106</v>
      </c>
    </row>
    <row r="22" spans="1:10" s="16" customFormat="1" ht="15.75">
      <c r="A22" s="21" t="s">
        <v>17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0" s="16" customFormat="1" ht="31.5">
      <c r="A23" s="21" t="s">
        <v>19</v>
      </c>
      <c r="B23" s="26">
        <v>14358</v>
      </c>
      <c r="C23" s="26"/>
      <c r="D23" s="26"/>
      <c r="E23" s="26">
        <v>253917</v>
      </c>
      <c r="F23" s="26">
        <v>117527</v>
      </c>
      <c r="G23" s="26">
        <v>378182</v>
      </c>
      <c r="H23" s="26">
        <v>247399</v>
      </c>
      <c r="I23" s="26">
        <v>378412</v>
      </c>
      <c r="J23" s="27">
        <f t="shared" si="1"/>
        <v>1389795</v>
      </c>
    </row>
    <row r="24" spans="1:10" s="16" customFormat="1" ht="31.5">
      <c r="A24" s="23" t="s">
        <v>20</v>
      </c>
      <c r="B24" s="26">
        <v>76518</v>
      </c>
      <c r="C24" s="26"/>
      <c r="D24" s="26">
        <v>37030</v>
      </c>
      <c r="E24" s="26">
        <v>500501</v>
      </c>
      <c r="F24" s="26">
        <v>90973</v>
      </c>
      <c r="G24" s="26">
        <v>3416</v>
      </c>
      <c r="H24" s="26">
        <v>151335</v>
      </c>
      <c r="I24" s="26">
        <v>233894</v>
      </c>
      <c r="J24" s="27">
        <f t="shared" si="1"/>
        <v>1093667</v>
      </c>
    </row>
    <row r="25" spans="1:10" s="16" customFormat="1" ht="31.5">
      <c r="A25" s="23" t="s">
        <v>21</v>
      </c>
      <c r="B25" s="26">
        <v>206148</v>
      </c>
      <c r="C25" s="26">
        <v>3223691</v>
      </c>
      <c r="D25" s="26">
        <v>503361</v>
      </c>
      <c r="E25" s="26">
        <v>112939</v>
      </c>
      <c r="F25" s="26">
        <v>494849</v>
      </c>
      <c r="G25" s="26">
        <v>11593</v>
      </c>
      <c r="H25" s="26">
        <v>2225</v>
      </c>
      <c r="I25" s="26">
        <v>12423</v>
      </c>
      <c r="J25" s="27">
        <f t="shared" si="1"/>
        <v>4567229</v>
      </c>
    </row>
    <row r="26" spans="1:10" s="16" customFormat="1" ht="15.75">
      <c r="A26" s="23" t="s">
        <v>22</v>
      </c>
      <c r="B26" s="26"/>
      <c r="C26" s="26"/>
      <c r="D26" s="26"/>
      <c r="E26" s="26"/>
      <c r="F26" s="26">
        <v>1690</v>
      </c>
      <c r="G26" s="26"/>
      <c r="H26" s="26">
        <v>3111</v>
      </c>
      <c r="I26" s="26">
        <v>24188</v>
      </c>
      <c r="J26" s="27">
        <f t="shared" si="1"/>
        <v>28989</v>
      </c>
    </row>
    <row r="27" spans="1:10" s="16" customFormat="1" ht="15.75">
      <c r="A27" s="23" t="s">
        <v>33</v>
      </c>
      <c r="B27" s="26">
        <v>1881886</v>
      </c>
      <c r="C27" s="26">
        <v>148744</v>
      </c>
      <c r="D27" s="26"/>
      <c r="E27" s="26"/>
      <c r="F27" s="26"/>
      <c r="G27" s="26"/>
      <c r="H27" s="26"/>
      <c r="I27" s="26"/>
      <c r="J27" s="27">
        <f t="shared" si="1"/>
        <v>2030630</v>
      </c>
    </row>
    <row r="28" spans="1:10" s="16" customFormat="1" ht="31.5">
      <c r="A28" s="23" t="s">
        <v>23</v>
      </c>
      <c r="B28" s="26">
        <v>34999</v>
      </c>
      <c r="C28" s="26"/>
      <c r="D28" s="26"/>
      <c r="E28" s="26">
        <v>612149</v>
      </c>
      <c r="F28" s="26"/>
      <c r="G28" s="26">
        <v>1250730</v>
      </c>
      <c r="H28" s="26">
        <v>2954818</v>
      </c>
      <c r="I28" s="26">
        <v>1484428</v>
      </c>
      <c r="J28" s="27">
        <f t="shared" si="1"/>
        <v>6337124</v>
      </c>
    </row>
    <row r="29" spans="1:10" s="16" customFormat="1" ht="47.25">
      <c r="A29" s="23" t="s">
        <v>24</v>
      </c>
      <c r="B29" s="26"/>
      <c r="C29" s="26"/>
      <c r="D29" s="26"/>
      <c r="E29" s="26">
        <v>314501</v>
      </c>
      <c r="F29" s="26"/>
      <c r="G29" s="26">
        <v>130806</v>
      </c>
      <c r="H29" s="26">
        <v>138998</v>
      </c>
      <c r="I29" s="26">
        <v>83214</v>
      </c>
      <c r="J29" s="27">
        <f t="shared" si="1"/>
        <v>667519</v>
      </c>
    </row>
    <row r="30" spans="1:10" s="16" customFormat="1" ht="47.25">
      <c r="A30" s="23" t="s">
        <v>25</v>
      </c>
      <c r="B30" s="26">
        <v>730035</v>
      </c>
      <c r="C30" s="26"/>
      <c r="D30" s="26">
        <v>135041</v>
      </c>
      <c r="E30" s="26">
        <v>206104</v>
      </c>
      <c r="F30" s="26">
        <v>62144</v>
      </c>
      <c r="G30" s="26">
        <v>12039</v>
      </c>
      <c r="H30" s="26">
        <v>228426</v>
      </c>
      <c r="I30" s="26">
        <v>168862</v>
      </c>
      <c r="J30" s="27">
        <f t="shared" si="1"/>
        <v>1542651</v>
      </c>
    </row>
    <row r="31" spans="1:10" s="16" customFormat="1" ht="31.5">
      <c r="A31" s="24" t="s">
        <v>26</v>
      </c>
      <c r="B31" s="13">
        <v>2230464</v>
      </c>
      <c r="C31" s="13">
        <v>14463</v>
      </c>
      <c r="D31" s="13">
        <v>3322</v>
      </c>
      <c r="E31" s="13">
        <v>133575</v>
      </c>
      <c r="F31" s="13">
        <v>25273</v>
      </c>
      <c r="G31" s="13">
        <v>119267</v>
      </c>
      <c r="H31" s="13">
        <v>342703</v>
      </c>
      <c r="I31" s="13">
        <v>28687</v>
      </c>
      <c r="J31" s="19">
        <f t="shared" si="1"/>
        <v>2897754</v>
      </c>
    </row>
    <row r="32" spans="1:10" s="16" customFormat="1" ht="15.75">
      <c r="A32" s="24" t="s">
        <v>27</v>
      </c>
      <c r="B32" s="13">
        <v>5435597</v>
      </c>
      <c r="C32" s="13">
        <v>786502</v>
      </c>
      <c r="D32" s="13">
        <v>1072786</v>
      </c>
      <c r="E32" s="13">
        <v>1535458</v>
      </c>
      <c r="F32" s="13">
        <v>467029</v>
      </c>
      <c r="G32" s="13">
        <v>1369332</v>
      </c>
      <c r="H32" s="13">
        <v>409973</v>
      </c>
      <c r="I32" s="13">
        <v>620129</v>
      </c>
      <c r="J32" s="19">
        <f t="shared" si="1"/>
        <v>11696806</v>
      </c>
    </row>
    <row r="33" spans="1:10" s="15" customFormat="1" ht="6.75" customHeight="1">
      <c r="A33" s="20"/>
      <c r="B33" s="13"/>
      <c r="C33" s="13"/>
      <c r="D33" s="13"/>
      <c r="E33" s="13"/>
      <c r="F33" s="13"/>
      <c r="G33" s="13"/>
      <c r="H33" s="13"/>
      <c r="I33" s="13"/>
      <c r="J33" s="19"/>
    </row>
    <row r="34" spans="1:10" s="12" customFormat="1" ht="15.75">
      <c r="A34" s="18" t="s">
        <v>11</v>
      </c>
      <c r="B34" s="13">
        <f>38211352-5152847</f>
        <v>33058505</v>
      </c>
      <c r="C34" s="13">
        <f>5208371-2459314</f>
        <v>2749057</v>
      </c>
      <c r="D34" s="13">
        <v>28253397</v>
      </c>
      <c r="E34" s="13">
        <f>21077162-962941</f>
        <v>20114221</v>
      </c>
      <c r="F34" s="13">
        <f>9997268-193948</f>
        <v>9803320</v>
      </c>
      <c r="G34" s="13">
        <f>13878656-310674</f>
        <v>13567982</v>
      </c>
      <c r="H34" s="13">
        <f>7211876-170709</f>
        <v>7041167</v>
      </c>
      <c r="I34" s="13">
        <f>4822812-53955</f>
        <v>4768857</v>
      </c>
      <c r="J34" s="19">
        <f>SUM(B34:I34)</f>
        <v>119356506</v>
      </c>
    </row>
    <row r="35" spans="1:10" s="14" customFormat="1" ht="6.75" customHeight="1">
      <c r="A35" s="18"/>
      <c r="B35" s="13"/>
      <c r="C35" s="13"/>
      <c r="D35" s="13"/>
      <c r="E35" s="13"/>
      <c r="F35" s="13"/>
      <c r="G35" s="13"/>
      <c r="H35" s="13"/>
      <c r="I35" s="13"/>
      <c r="J35" s="19"/>
    </row>
    <row r="36" spans="1:10" s="14" customFormat="1" ht="16.5" thickBot="1">
      <c r="A36" s="25" t="s">
        <v>12</v>
      </c>
      <c r="B36" s="28">
        <f>B11+B13+B15+B34+B21+B31+B32</f>
        <v>303955504</v>
      </c>
      <c r="C36" s="28">
        <f aca="true" t="shared" si="2" ref="C36:I36">C11+C13+C15+C34+C21+C31+C32</f>
        <v>39116065</v>
      </c>
      <c r="D36" s="28">
        <f t="shared" si="2"/>
        <v>211782227</v>
      </c>
      <c r="E36" s="28">
        <f t="shared" si="2"/>
        <v>198032115</v>
      </c>
      <c r="F36" s="28">
        <f t="shared" si="2"/>
        <v>108548449</v>
      </c>
      <c r="G36" s="28">
        <f t="shared" si="2"/>
        <v>173775083</v>
      </c>
      <c r="H36" s="28">
        <f t="shared" si="2"/>
        <v>111256551</v>
      </c>
      <c r="I36" s="28">
        <f t="shared" si="2"/>
        <v>73256959</v>
      </c>
      <c r="J36" s="29">
        <f>SUM(B36:I36)</f>
        <v>1219722953</v>
      </c>
    </row>
    <row r="37" spans="2:10" ht="9" customHeight="1">
      <c r="B37" s="33"/>
      <c r="C37" s="33"/>
      <c r="D37" s="34"/>
      <c r="E37" s="34"/>
      <c r="F37" s="34"/>
      <c r="G37" s="34"/>
      <c r="H37" s="34"/>
      <c r="I37" s="34"/>
      <c r="J37" s="33"/>
    </row>
  </sheetData>
  <mergeCells count="14">
    <mergeCell ref="A7:A9"/>
    <mergeCell ref="B7:B9"/>
    <mergeCell ref="C7:C9"/>
    <mergeCell ref="D7:D9"/>
    <mergeCell ref="H7:H9"/>
    <mergeCell ref="I7:I9"/>
    <mergeCell ref="J7:J9"/>
    <mergeCell ref="I1:J1"/>
    <mergeCell ref="F2:J2"/>
    <mergeCell ref="E3:J3"/>
    <mergeCell ref="E7:E9"/>
    <mergeCell ref="F7:F9"/>
    <mergeCell ref="G7:G9"/>
    <mergeCell ref="A5:J5"/>
  </mergeCells>
  <printOptions/>
  <pageMargins left="0.3937007874015748" right="0.3937007874015748" top="0.7874015748031497" bottom="0.3937007874015748" header="0" footer="0"/>
  <pageSetup firstPageNumber="133" useFirstPageNumber="1" fitToHeight="3" fitToWidth="1" horizontalDpi="600" verticalDpi="600" orientation="landscape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NVB</dc:creator>
  <cp:keywords/>
  <dc:description/>
  <cp:lastModifiedBy>201k-1</cp:lastModifiedBy>
  <cp:lastPrinted>2017-06-26T13:14:26Z</cp:lastPrinted>
  <dcterms:created xsi:type="dcterms:W3CDTF">2008-09-25T06:37:35Z</dcterms:created>
  <dcterms:modified xsi:type="dcterms:W3CDTF">2017-06-26T13:14:27Z</dcterms:modified>
  <cp:category/>
  <cp:version/>
  <cp:contentType/>
  <cp:contentStatus/>
</cp:coreProperties>
</file>