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Приложение № 10" sheetId="1" r:id="rId1"/>
  </sheets>
  <definedNames>
    <definedName name="_xlnm.Print_Titles" localSheetId="0">'Приложение № 10'!$7:$8</definedName>
  </definedNames>
  <calcPr fullCalcOnLoad="1"/>
</workbook>
</file>

<file path=xl/sharedStrings.xml><?xml version="1.0" encoding="utf-8"?>
<sst xmlns="http://schemas.openxmlformats.org/spreadsheetml/2006/main" count="111" uniqueCount="101">
  <si>
    <t>№ п/п</t>
  </si>
  <si>
    <t>Статьи расходов</t>
  </si>
  <si>
    <t>Объемы работ, кв.м</t>
  </si>
  <si>
    <t>ДОХОДЫ,  в т.ч.:</t>
  </si>
  <si>
    <t>Субсидии Республиканского бюджета на 2017 год</t>
  </si>
  <si>
    <t>Переходящие остатки по состоянию на 01.01.2017 г.</t>
  </si>
  <si>
    <t>ДОХОДЫ, в т.ч.:</t>
  </si>
  <si>
    <t>ВСЕГО ДОХОДОВ:</t>
  </si>
  <si>
    <t>РАСХОДЫ,  в т.ч.:</t>
  </si>
  <si>
    <t xml:space="preserve"> </t>
  </si>
  <si>
    <t>1.</t>
  </si>
  <si>
    <t>Строительство, реконструкция автодорог</t>
  </si>
  <si>
    <t>2.</t>
  </si>
  <si>
    <t>Ремонт дорог и дорожный сервис:</t>
  </si>
  <si>
    <t>КАПИТАЛЬНЫЙ   РЕМОНТ</t>
  </si>
  <si>
    <t>Местные автодороги</t>
  </si>
  <si>
    <t>Фрунзе-Андрияшевка (спуск к с. Андрияшевка) (устройство цементобетонного покрытия)</t>
  </si>
  <si>
    <t>СРЕДНИЙ  РЕМОНТ</t>
  </si>
  <si>
    <t>а)</t>
  </si>
  <si>
    <t>Поверхностная обработка с устранением неровностей</t>
  </si>
  <si>
    <t>Магистральные автодороги</t>
  </si>
  <si>
    <t>б)</t>
  </si>
  <si>
    <t>Ремонт асфальтобетонных покрытий</t>
  </si>
  <si>
    <t>Тирасполь-Каменка (обход г. Григориополь) (выборочно)</t>
  </si>
  <si>
    <t>Республиканские автодороги</t>
  </si>
  <si>
    <t>(Тирасполь-Незавертайловка)-Суклея</t>
  </si>
  <si>
    <t>Рыбница-Андреевка (выборочно)</t>
  </si>
  <si>
    <t>в)</t>
  </si>
  <si>
    <t>Ремонт гравийных и щебеночных покрытий</t>
  </si>
  <si>
    <t>Григориополь-Карманово-гр. Украины (выборочно)</t>
  </si>
  <si>
    <t>Буторы-Виноградное-Малаешты-Красногорка (выборочно)</t>
  </si>
  <si>
    <t>(Волгоград-Кишинев)-Койково (выборочно)</t>
  </si>
  <si>
    <t>г)</t>
  </si>
  <si>
    <t>Искусственные сооружения</t>
  </si>
  <si>
    <t>Рашково-Янтарное  (ремонт мостов)</t>
  </si>
  <si>
    <t>д)</t>
  </si>
  <si>
    <t>Работы по обеспечению безопасности дорожного движения</t>
  </si>
  <si>
    <t>1)</t>
  </si>
  <si>
    <t>2)</t>
  </si>
  <si>
    <t>Ремонт тротуаров</t>
  </si>
  <si>
    <t>3)</t>
  </si>
  <si>
    <t>Укрепление обочин</t>
  </si>
  <si>
    <t>3.</t>
  </si>
  <si>
    <t>Проектные работы</t>
  </si>
  <si>
    <t>4.</t>
  </si>
  <si>
    <t>Текущий ремонт и содержание дорог общего пользования</t>
  </si>
  <si>
    <t>5.</t>
  </si>
  <si>
    <t>Организация и функционирование уличного освещения</t>
  </si>
  <si>
    <t>6.</t>
  </si>
  <si>
    <t>Резерв на ликвидацию аварийных ситуаций</t>
  </si>
  <si>
    <t>7.</t>
  </si>
  <si>
    <t>Развитие производственных баз</t>
  </si>
  <si>
    <t>Григориопольский ДЭУ</t>
  </si>
  <si>
    <t>8.</t>
  </si>
  <si>
    <t>Погашение кредиторской задолженности</t>
  </si>
  <si>
    <t xml:space="preserve">к Закону Приднестровской Молдавской Республики </t>
  </si>
  <si>
    <t>"О республиканском бюджете на 2017 год"</t>
  </si>
  <si>
    <r>
      <t>Разметка проезжей части  (</t>
    </r>
    <r>
      <rPr>
        <i/>
        <sz val="12"/>
        <rFont val="Times New Roman"/>
        <family val="1"/>
      </rPr>
      <t>км линии)</t>
    </r>
  </si>
  <si>
    <r>
      <t>Григориопольский ДЭУ</t>
    </r>
    <r>
      <rPr>
        <i/>
        <sz val="12"/>
        <rFont val="Times New Roman"/>
        <family val="1"/>
      </rPr>
      <t>(с.Ташлык, г.Григориополь)</t>
    </r>
  </si>
  <si>
    <t xml:space="preserve">ВСЕГО РАСХОДОВ </t>
  </si>
  <si>
    <t>(Тирасполь-Каменка)-Жура-Бутучаны по с. Жура</t>
  </si>
  <si>
    <t>Слободзейский район и                         г. Слободзея</t>
  </si>
  <si>
    <t>В том числе по районам,  тыс. руб.</t>
  </si>
  <si>
    <t>Григориопольский район и                   г. Григориополь</t>
  </si>
  <si>
    <t>Дубоссарский район и                         г. Дубоссары</t>
  </si>
  <si>
    <t>Рыбницкий район и                      г. Рыбница</t>
  </si>
  <si>
    <t>Каменский район и                              г. Каменка</t>
  </si>
  <si>
    <t>ИТОГО по а/д гос. собственности, тыс. руб.</t>
  </si>
  <si>
    <t>Смета доходов и расходов Дорожного фонда Приднестровской Молдавской Республики                                                                                                                                                                                                                 по автомобильным дорогам  общего пользования, находящимся в государственной собственности,                                                                                                                                                        на 2017 год</t>
  </si>
  <si>
    <t>Субсидии республиканского бюджета на 2017 год</t>
  </si>
  <si>
    <t>Тирасполь-Каменка, км 11-23 (выборочно)</t>
  </si>
  <si>
    <t>Тирасполь-Каменка, км 50-52</t>
  </si>
  <si>
    <t>Тирасполь-Каменка, км 23-24</t>
  </si>
  <si>
    <t>Тирасполь-Каменка, км 88-143 (выборочно)</t>
  </si>
  <si>
    <t>Тирасполь-Каменка, км 150-167 (выборочно)</t>
  </si>
  <si>
    <t>Рыбница-Броштяны-гр. Украины, км 0-34 (выборочно)</t>
  </si>
  <si>
    <t>Каменка-Кузьмин-гр.Украины, км 0-2 (выборочно)</t>
  </si>
  <si>
    <t>Каменка-Хрустовая-гр.Украины, км 4-11 (выборочно)</t>
  </si>
  <si>
    <t>Ближний Хутор-Славяносербка</t>
  </si>
  <si>
    <t>Григориополь-Шипка-Карманово-Котовка, км16+500-17+500</t>
  </si>
  <si>
    <t>(Тирасполь-Каменка)-Попенки-Зозуляны, км 7-8</t>
  </si>
  <si>
    <t>Красненькое-М.Молокиш-Вадатурково-Белочи-Строенцы (выборочно)</t>
  </si>
  <si>
    <t>Каменка-Красный Октябрь, км 0-2</t>
  </si>
  <si>
    <t>Каменка-Кузьмин-гр.Украины, км 7</t>
  </si>
  <si>
    <t>(Волгоград-Кишинев)-Васильевка-Н.-Комиссаровка (выборочно)</t>
  </si>
  <si>
    <t>(Волгоград-Кишинев)-Н.-Комиссаровка (выборочно)</t>
  </si>
  <si>
    <t>Тирасполь-Каменка, км 166-167</t>
  </si>
  <si>
    <t>Тирасполь-Каменка, км 123-128 по с. Ержово</t>
  </si>
  <si>
    <t>Каменка-Хрустовая-гр.Украины, км 2</t>
  </si>
  <si>
    <t>Григориополь-Шипка-Карманово-Котовка, км 0+550-1+500</t>
  </si>
  <si>
    <t>Каменка-Красный Октябрь, км 2-3</t>
  </si>
  <si>
    <t>Тирасполь-Каменка, км 157-158</t>
  </si>
  <si>
    <r>
      <t xml:space="preserve">в т.ч. Слободзейск. ДЭСУ </t>
    </r>
    <r>
      <rPr>
        <i/>
        <sz val="12"/>
        <rFont val="Times New Roman"/>
        <family val="1"/>
      </rPr>
      <t>(г. Слободзея, с. Карагаш, с. Суклея, с. Глиное,                                               с. Коротное, пос. Первомайск, с. Парканы, с. Малаешты)</t>
    </r>
  </si>
  <si>
    <r>
      <t xml:space="preserve">Дубоссарский ДЭУ </t>
    </r>
    <r>
      <rPr>
        <i/>
        <sz val="12"/>
        <rFont val="Times New Roman"/>
        <family val="1"/>
      </rPr>
      <t xml:space="preserve">(а/д Тирасполь - Каменка, в т.ч. обход                                   г. Дубоссары),  а/д Волгоград - Кишинев </t>
    </r>
  </si>
  <si>
    <r>
      <t xml:space="preserve">Слободзейское ДЭСУ </t>
    </r>
    <r>
      <rPr>
        <sz val="12"/>
        <rFont val="Times New Roman"/>
        <family val="1"/>
      </rPr>
      <t>Содержание дорог общего пользования                                                           (договор № 20/РС от 18.04.2016 г. рег. № 14 от 27.04.2016г.)</t>
    </r>
  </si>
  <si>
    <r>
      <t xml:space="preserve">Григориопольский ДЭУ </t>
    </r>
    <r>
      <rPr>
        <sz val="12"/>
        <rFont val="Times New Roman"/>
        <family val="1"/>
      </rPr>
      <t>Тех.обслуживание участка наружного освещения дорог (договор № 17-12/2016 от 12.05.2016 г. рег. № 38 от 30.05.2016г.)</t>
    </r>
  </si>
  <si>
    <r>
      <t xml:space="preserve">Григориопольский ДЭУ </t>
    </r>
    <r>
      <rPr>
        <sz val="12"/>
        <rFont val="Times New Roman"/>
        <family val="1"/>
      </rPr>
      <t>Содержание дорог общего пользования                                                        (договор № 1/ПР от 12.04.2016 г. рег. № 39  от 25.04.2016г.)</t>
    </r>
  </si>
  <si>
    <r>
      <t xml:space="preserve">Дубоссарский ДЭУ </t>
    </r>
    <r>
      <rPr>
        <sz val="12"/>
        <rFont val="Times New Roman"/>
        <family val="1"/>
      </rPr>
      <t>Содержание дорог общего пользования                                                                (договор № 05/04/2016 от 12.04.2016 г. рег. № 26  от 15.04.2016г.)</t>
    </r>
  </si>
  <si>
    <r>
      <t>Каменское ДСЭУ</t>
    </r>
    <r>
      <rPr>
        <sz val="12"/>
        <rFont val="Times New Roman"/>
        <family val="1"/>
      </rPr>
      <t xml:space="preserve"> Содержание дорог общего пользования                                                                 (договор № 15/14 Д/Р от 02.03.2015 г. рег. № 02-13 от 17.03.2015 г.)</t>
    </r>
  </si>
  <si>
    <r>
      <t xml:space="preserve">Рыбницкое ДЭСУ </t>
    </r>
    <r>
      <rPr>
        <sz val="12"/>
        <rFont val="Times New Roman"/>
        <family val="1"/>
      </rPr>
      <t>Содержание дорог общего пользования                                                                (договор № 2 от 19.04.2016 г., доп.соглашение № 3 от 30.12.2016 г., рег.                                        № 43 от 30.12.2016 г.)</t>
    </r>
  </si>
  <si>
    <t>Приложение № 6.1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</si>
</sst>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i/>
      <sz val="13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/>
    </xf>
    <xf numFmtId="164" fontId="2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/>
    </xf>
    <xf numFmtId="164" fontId="20" fillId="0" borderId="9" xfId="0" applyNumberFormat="1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wrapText="1"/>
    </xf>
    <xf numFmtId="164" fontId="11" fillId="0" borderId="9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wrapText="1"/>
    </xf>
    <xf numFmtId="164" fontId="11" fillId="0" borderId="9" xfId="0" applyNumberFormat="1" applyFont="1" applyFill="1" applyBorder="1" applyAlignment="1">
      <alignment vertical="center" wrapText="1"/>
    </xf>
    <xf numFmtId="164" fontId="20" fillId="0" borderId="9" xfId="0" applyNumberFormat="1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164" fontId="11" fillId="0" borderId="7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7" fillId="0" borderId="12" xfId="0" applyNumberFormat="1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4.00390625" style="1" customWidth="1"/>
    <col min="2" max="2" width="72.25390625" style="2" customWidth="1"/>
    <col min="3" max="3" width="11.75390625" style="2" customWidth="1"/>
    <col min="4" max="4" width="17.00390625" style="3" customWidth="1"/>
    <col min="5" max="5" width="15.00390625" style="4" customWidth="1"/>
    <col min="6" max="6" width="18.375" style="4" customWidth="1"/>
    <col min="7" max="7" width="14.375" style="4" customWidth="1"/>
    <col min="8" max="8" width="12.125" style="4" customWidth="1"/>
    <col min="9" max="9" width="12.875" style="4" customWidth="1"/>
    <col min="10" max="16384" width="9.125" style="1" customWidth="1"/>
  </cols>
  <sheetData>
    <row r="1" spans="6:9" ht="15" customHeight="1">
      <c r="F1" s="1"/>
      <c r="I1" s="12" t="s">
        <v>100</v>
      </c>
    </row>
    <row r="2" spans="6:9" ht="15" customHeight="1">
      <c r="F2" s="1"/>
      <c r="I2" s="12" t="s">
        <v>55</v>
      </c>
    </row>
    <row r="3" spans="6:9" ht="15.75">
      <c r="F3" s="109" t="s">
        <v>56</v>
      </c>
      <c r="G3" s="109"/>
      <c r="H3" s="109"/>
      <c r="I3" s="109"/>
    </row>
    <row r="4" spans="8:9" ht="12.75">
      <c r="H4" s="1"/>
      <c r="I4" s="1"/>
    </row>
    <row r="5" spans="1:9" ht="53.25" customHeight="1">
      <c r="A5" s="110" t="s">
        <v>68</v>
      </c>
      <c r="B5" s="110"/>
      <c r="C5" s="110"/>
      <c r="D5" s="110"/>
      <c r="E5" s="110"/>
      <c r="F5" s="110"/>
      <c r="G5" s="110"/>
      <c r="H5" s="110"/>
      <c r="I5" s="110"/>
    </row>
    <row r="6" spans="1:9" ht="10.5" customHeight="1" thickBot="1">
      <c r="A6" s="34"/>
      <c r="B6" s="34"/>
      <c r="C6" s="34"/>
      <c r="D6" s="34"/>
      <c r="E6" s="34"/>
      <c r="F6" s="34"/>
      <c r="G6" s="34"/>
      <c r="H6" s="34"/>
      <c r="I6" s="34"/>
    </row>
    <row r="7" spans="1:9" ht="12.75" customHeight="1">
      <c r="A7" s="111" t="s">
        <v>0</v>
      </c>
      <c r="B7" s="113" t="s">
        <v>1</v>
      </c>
      <c r="C7" s="115" t="s">
        <v>2</v>
      </c>
      <c r="D7" s="117" t="s">
        <v>67</v>
      </c>
      <c r="E7" s="119" t="s">
        <v>62</v>
      </c>
      <c r="F7" s="120"/>
      <c r="G7" s="120"/>
      <c r="H7" s="120"/>
      <c r="I7" s="121"/>
    </row>
    <row r="8" spans="1:9" ht="90.75" customHeight="1">
      <c r="A8" s="112"/>
      <c r="B8" s="114"/>
      <c r="C8" s="116"/>
      <c r="D8" s="118"/>
      <c r="E8" s="37" t="s">
        <v>61</v>
      </c>
      <c r="F8" s="37" t="s">
        <v>63</v>
      </c>
      <c r="G8" s="37" t="s">
        <v>64</v>
      </c>
      <c r="H8" s="37" t="s">
        <v>65</v>
      </c>
      <c r="I8" s="80" t="s">
        <v>66</v>
      </c>
    </row>
    <row r="9" spans="1:9" ht="4.5" customHeight="1">
      <c r="A9" s="81"/>
      <c r="B9" s="5"/>
      <c r="C9" s="38"/>
      <c r="D9" s="39"/>
      <c r="E9" s="40"/>
      <c r="F9" s="41"/>
      <c r="G9" s="41"/>
      <c r="H9" s="41"/>
      <c r="I9" s="82"/>
    </row>
    <row r="10" spans="1:9" ht="15.75" hidden="1">
      <c r="A10" s="81"/>
      <c r="B10" s="6" t="s">
        <v>3</v>
      </c>
      <c r="C10" s="42"/>
      <c r="D10" s="43"/>
      <c r="E10" s="36"/>
      <c r="F10" s="36"/>
      <c r="G10" s="36"/>
      <c r="H10" s="36"/>
      <c r="I10" s="83"/>
    </row>
    <row r="11" spans="1:9" ht="15.75" hidden="1">
      <c r="A11" s="81"/>
      <c r="B11" s="7" t="s">
        <v>4</v>
      </c>
      <c r="C11" s="42"/>
      <c r="D11" s="8">
        <f>E11+F11+G11+H11+I11</f>
        <v>38793.585</v>
      </c>
      <c r="E11" s="8">
        <v>11761.637</v>
      </c>
      <c r="F11" s="8">
        <v>5514.008</v>
      </c>
      <c r="G11" s="8">
        <v>6543.718</v>
      </c>
      <c r="H11" s="8">
        <v>9178.862</v>
      </c>
      <c r="I11" s="84">
        <v>5795.36</v>
      </c>
    </row>
    <row r="12" spans="1:9" ht="15.75" hidden="1">
      <c r="A12" s="81"/>
      <c r="B12" s="7" t="s">
        <v>5</v>
      </c>
      <c r="C12" s="42"/>
      <c r="D12" s="8">
        <f>E12+F12+G12+H12+I12</f>
        <v>719.914</v>
      </c>
      <c r="E12" s="8">
        <v>160.1</v>
      </c>
      <c r="F12" s="8">
        <v>70.303</v>
      </c>
      <c r="G12" s="8">
        <v>0</v>
      </c>
      <c r="H12" s="8">
        <v>142.155</v>
      </c>
      <c r="I12" s="84">
        <v>347.356</v>
      </c>
    </row>
    <row r="13" spans="1:9" ht="7.5" customHeight="1" hidden="1">
      <c r="A13" s="81"/>
      <c r="B13" s="7"/>
      <c r="C13" s="42"/>
      <c r="D13" s="44"/>
      <c r="E13" s="8"/>
      <c r="F13" s="8"/>
      <c r="G13" s="8"/>
      <c r="H13" s="8"/>
      <c r="I13" s="84"/>
    </row>
    <row r="14" spans="1:9" s="18" customFormat="1" ht="15.75">
      <c r="A14" s="85"/>
      <c r="B14" s="9" t="s">
        <v>6</v>
      </c>
      <c r="C14" s="42"/>
      <c r="D14" s="45"/>
      <c r="E14" s="45"/>
      <c r="F14" s="45"/>
      <c r="G14" s="45"/>
      <c r="H14" s="45"/>
      <c r="I14" s="86"/>
    </row>
    <row r="15" spans="1:9" s="19" customFormat="1" ht="15.75">
      <c r="A15" s="85"/>
      <c r="B15" s="7" t="s">
        <v>69</v>
      </c>
      <c r="C15" s="42"/>
      <c r="D15" s="46">
        <f>E15+F15+G15+H15+I15</f>
        <v>39814.384</v>
      </c>
      <c r="E15" s="46">
        <v>12072.205</v>
      </c>
      <c r="F15" s="46">
        <v>5659.916</v>
      </c>
      <c r="G15" s="46">
        <v>6716.615</v>
      </c>
      <c r="H15" s="46">
        <v>9414.072</v>
      </c>
      <c r="I15" s="87">
        <v>5951.576</v>
      </c>
    </row>
    <row r="16" spans="1:9" s="19" customFormat="1" ht="15.75">
      <c r="A16" s="85"/>
      <c r="B16" s="7" t="s">
        <v>5</v>
      </c>
      <c r="C16" s="42"/>
      <c r="D16" s="46">
        <f>E16+F16+G16+H16+I16</f>
        <v>719.914</v>
      </c>
      <c r="E16" s="46">
        <v>160.1</v>
      </c>
      <c r="F16" s="46">
        <v>70.303</v>
      </c>
      <c r="G16" s="46">
        <v>0</v>
      </c>
      <c r="H16" s="46">
        <v>142.155</v>
      </c>
      <c r="I16" s="87">
        <v>347.356</v>
      </c>
    </row>
    <row r="17" spans="1:9" s="20" customFormat="1" ht="15.75">
      <c r="A17" s="88"/>
      <c r="B17" s="9" t="s">
        <v>7</v>
      </c>
      <c r="C17" s="47"/>
      <c r="D17" s="45">
        <f>E17+F17+G17+H17+I17</f>
        <v>40534.298</v>
      </c>
      <c r="E17" s="45">
        <f>E15+E16</f>
        <v>12232.305</v>
      </c>
      <c r="F17" s="45">
        <f>F15+F16</f>
        <v>5730.219</v>
      </c>
      <c r="G17" s="45">
        <f>G15+G16</f>
        <v>6716.615</v>
      </c>
      <c r="H17" s="45">
        <f>H15+H16</f>
        <v>9556.227</v>
      </c>
      <c r="I17" s="86">
        <f>I15+I16</f>
        <v>6298.932</v>
      </c>
    </row>
    <row r="18" spans="1:9" s="18" customFormat="1" ht="6" customHeight="1">
      <c r="A18" s="85"/>
      <c r="B18" s="9"/>
      <c r="C18" s="42"/>
      <c r="D18" s="45"/>
      <c r="E18" s="48"/>
      <c r="F18" s="48"/>
      <c r="G18" s="48"/>
      <c r="H18" s="48"/>
      <c r="I18" s="89"/>
    </row>
    <row r="19" spans="1:9" s="18" customFormat="1" ht="15.75">
      <c r="A19" s="85"/>
      <c r="B19" s="6" t="s">
        <v>8</v>
      </c>
      <c r="C19" s="42" t="s">
        <v>9</v>
      </c>
      <c r="D19" s="49"/>
      <c r="E19" s="50"/>
      <c r="F19" s="51"/>
      <c r="G19" s="51"/>
      <c r="H19" s="51"/>
      <c r="I19" s="90"/>
    </row>
    <row r="20" spans="1:9" s="18" customFormat="1" ht="16.5">
      <c r="A20" s="91" t="s">
        <v>10</v>
      </c>
      <c r="B20" s="13" t="s">
        <v>11</v>
      </c>
      <c r="C20" s="52">
        <v>0</v>
      </c>
      <c r="D20" s="45">
        <f>E20+F20+G20+H20+I20</f>
        <v>0</v>
      </c>
      <c r="E20" s="48">
        <v>0</v>
      </c>
      <c r="F20" s="48">
        <v>0</v>
      </c>
      <c r="G20" s="48">
        <v>0</v>
      </c>
      <c r="H20" s="48">
        <v>0</v>
      </c>
      <c r="I20" s="89">
        <v>0</v>
      </c>
    </row>
    <row r="21" spans="1:9" s="21" customFormat="1" ht="6" customHeight="1">
      <c r="A21" s="91"/>
      <c r="B21" s="13"/>
      <c r="C21" s="53"/>
      <c r="D21" s="45"/>
      <c r="E21" s="48"/>
      <c r="F21" s="48"/>
      <c r="G21" s="48"/>
      <c r="H21" s="48"/>
      <c r="I21" s="89"/>
    </row>
    <row r="22" spans="1:9" s="21" customFormat="1" ht="16.5">
      <c r="A22" s="91" t="s">
        <v>12</v>
      </c>
      <c r="B22" s="13" t="s">
        <v>13</v>
      </c>
      <c r="C22" s="52">
        <f>C24+C29</f>
        <v>145798</v>
      </c>
      <c r="D22" s="45">
        <f>E22+F22+G22+H22+I22</f>
        <v>16668.04</v>
      </c>
      <c r="E22" s="48">
        <f>E29+E24</f>
        <v>4011.6369999999997</v>
      </c>
      <c r="F22" s="48">
        <f>F29+F24</f>
        <v>1765</v>
      </c>
      <c r="G22" s="48">
        <f>G29+G24</f>
        <v>2413.923</v>
      </c>
      <c r="H22" s="48">
        <f>H29+H24</f>
        <v>4442.4800000000005</v>
      </c>
      <c r="I22" s="89">
        <f>I29+I24</f>
        <v>4035</v>
      </c>
    </row>
    <row r="23" spans="1:9" s="21" customFormat="1" ht="6.75" customHeight="1">
      <c r="A23" s="92"/>
      <c r="B23" s="61"/>
      <c r="C23" s="62"/>
      <c r="D23" s="63"/>
      <c r="E23" s="64"/>
      <c r="F23" s="64"/>
      <c r="G23" s="64"/>
      <c r="H23" s="64"/>
      <c r="I23" s="93"/>
    </row>
    <row r="24" spans="1:9" s="21" customFormat="1" ht="16.5">
      <c r="A24" s="94"/>
      <c r="B24" s="35" t="s">
        <v>14</v>
      </c>
      <c r="C24" s="52">
        <f>C27</f>
        <v>1980</v>
      </c>
      <c r="D24" s="45">
        <f>E24+F24+G24+H24+I24</f>
        <v>900</v>
      </c>
      <c r="E24" s="48">
        <f>E27</f>
        <v>900</v>
      </c>
      <c r="F24" s="48">
        <f>F27</f>
        <v>0</v>
      </c>
      <c r="G24" s="48">
        <f>G27</f>
        <v>0</v>
      </c>
      <c r="H24" s="48">
        <f>H27</f>
        <v>0</v>
      </c>
      <c r="I24" s="89">
        <f>I27</f>
        <v>0</v>
      </c>
    </row>
    <row r="25" spans="1:9" s="22" customFormat="1" ht="3.75" customHeight="1">
      <c r="A25" s="95"/>
      <c r="B25" s="65"/>
      <c r="C25" s="66"/>
      <c r="D25" s="67"/>
      <c r="E25" s="68"/>
      <c r="F25" s="68"/>
      <c r="G25" s="68"/>
      <c r="H25" s="68"/>
      <c r="I25" s="96"/>
    </row>
    <row r="26" spans="1:9" s="22" customFormat="1" ht="15.75">
      <c r="A26" s="85"/>
      <c r="B26" s="14" t="s">
        <v>15</v>
      </c>
      <c r="C26" s="54"/>
      <c r="D26" s="46"/>
      <c r="E26" s="50"/>
      <c r="F26" s="50"/>
      <c r="G26" s="50"/>
      <c r="H26" s="50"/>
      <c r="I26" s="97"/>
    </row>
    <row r="27" spans="1:9" s="22" customFormat="1" ht="31.5">
      <c r="A27" s="85"/>
      <c r="B27" s="15" t="s">
        <v>16</v>
      </c>
      <c r="C27" s="54">
        <v>1980</v>
      </c>
      <c r="D27" s="46">
        <f>E27+F27+G27+H27+I27</f>
        <v>900</v>
      </c>
      <c r="E27" s="50">
        <v>900</v>
      </c>
      <c r="F27" s="50"/>
      <c r="G27" s="50"/>
      <c r="H27" s="50"/>
      <c r="I27" s="97"/>
    </row>
    <row r="28" spans="1:9" s="23" customFormat="1" ht="4.5" customHeight="1">
      <c r="A28" s="92"/>
      <c r="B28" s="72"/>
      <c r="C28" s="73"/>
      <c r="D28" s="74"/>
      <c r="E28" s="75"/>
      <c r="F28" s="75"/>
      <c r="G28" s="75"/>
      <c r="H28" s="75"/>
      <c r="I28" s="98"/>
    </row>
    <row r="29" spans="1:9" s="21" customFormat="1" ht="16.5">
      <c r="A29" s="94"/>
      <c r="B29" s="35" t="s">
        <v>17</v>
      </c>
      <c r="C29" s="52">
        <f>C31+C37+C60</f>
        <v>143818</v>
      </c>
      <c r="D29" s="45">
        <f>E29+F29+G29+H29+I29</f>
        <v>15768.04</v>
      </c>
      <c r="E29" s="48">
        <f>E31+E37+E77+E60+E72</f>
        <v>3111.6369999999997</v>
      </c>
      <c r="F29" s="48">
        <f>F31+F37+F77+F60+F72</f>
        <v>1765</v>
      </c>
      <c r="G29" s="48">
        <f>G31+G37+G77+G60+G72</f>
        <v>2413.923</v>
      </c>
      <c r="H29" s="48">
        <f>H31+H37+H77+H60+H72</f>
        <v>4442.4800000000005</v>
      </c>
      <c r="I29" s="89">
        <f>I31+I37+I77+I60+I72</f>
        <v>4035</v>
      </c>
    </row>
    <row r="30" spans="1:9" s="24" customFormat="1" ht="5.25" customHeight="1">
      <c r="A30" s="95"/>
      <c r="B30" s="65"/>
      <c r="C30" s="66"/>
      <c r="D30" s="67"/>
      <c r="E30" s="68"/>
      <c r="F30" s="68"/>
      <c r="G30" s="68"/>
      <c r="H30" s="68"/>
      <c r="I30" s="96"/>
    </row>
    <row r="31" spans="1:9" s="22" customFormat="1" ht="15.75">
      <c r="A31" s="99" t="s">
        <v>18</v>
      </c>
      <c r="B31" s="9" t="s">
        <v>19</v>
      </c>
      <c r="C31" s="52">
        <f>C33</f>
        <v>21800</v>
      </c>
      <c r="D31" s="45">
        <f>E31+F31+G31+H31+I31</f>
        <v>2763.317</v>
      </c>
      <c r="E31" s="48">
        <f>E33</f>
        <v>1563.317</v>
      </c>
      <c r="F31" s="48">
        <f>F33</f>
        <v>0</v>
      </c>
      <c r="G31" s="48">
        <f>G33</f>
        <v>1200</v>
      </c>
      <c r="H31" s="48">
        <f>H33</f>
        <v>0</v>
      </c>
      <c r="I31" s="89">
        <f>I33</f>
        <v>0</v>
      </c>
    </row>
    <row r="32" spans="1:9" s="22" customFormat="1" ht="3.75" customHeight="1">
      <c r="A32" s="100"/>
      <c r="B32" s="7"/>
      <c r="C32" s="54"/>
      <c r="D32" s="46"/>
      <c r="E32" s="50"/>
      <c r="F32" s="50"/>
      <c r="G32" s="50"/>
      <c r="H32" s="50"/>
      <c r="I32" s="97"/>
    </row>
    <row r="33" spans="1:9" s="22" customFormat="1" ht="15.75">
      <c r="A33" s="100"/>
      <c r="B33" s="14" t="s">
        <v>20</v>
      </c>
      <c r="C33" s="52">
        <f>C34+C35</f>
        <v>21800</v>
      </c>
      <c r="D33" s="45">
        <f>E33+F33+G33+H33+I33</f>
        <v>2763.317</v>
      </c>
      <c r="E33" s="48">
        <f>E34+E35</f>
        <v>1563.317</v>
      </c>
      <c r="F33" s="48">
        <f>F34+F35</f>
        <v>0</v>
      </c>
      <c r="G33" s="48">
        <f>G34+G35</f>
        <v>1200</v>
      </c>
      <c r="H33" s="48">
        <f>H34+H35</f>
        <v>0</v>
      </c>
      <c r="I33" s="89">
        <f>I34+I35</f>
        <v>0</v>
      </c>
    </row>
    <row r="34" spans="1:9" s="22" customFormat="1" ht="15.75">
      <c r="A34" s="100"/>
      <c r="B34" s="15" t="s">
        <v>70</v>
      </c>
      <c r="C34" s="54">
        <v>13000</v>
      </c>
      <c r="D34" s="46">
        <f>E34+F34+G34+H34+I34</f>
        <v>1563.317</v>
      </c>
      <c r="E34" s="50">
        <v>1563.317</v>
      </c>
      <c r="F34" s="50"/>
      <c r="G34" s="50"/>
      <c r="H34" s="50"/>
      <c r="I34" s="97"/>
    </row>
    <row r="35" spans="1:9" s="22" customFormat="1" ht="15.75">
      <c r="A35" s="100"/>
      <c r="B35" s="15" t="s">
        <v>71</v>
      </c>
      <c r="C35" s="54">
        <v>8800</v>
      </c>
      <c r="D35" s="46">
        <f>E35+F35+G35+H35+I35</f>
        <v>1200</v>
      </c>
      <c r="E35" s="50"/>
      <c r="F35" s="50"/>
      <c r="G35" s="50">
        <v>1200</v>
      </c>
      <c r="H35" s="50"/>
      <c r="I35" s="97"/>
    </row>
    <row r="36" spans="1:9" s="25" customFormat="1" ht="3" customHeight="1">
      <c r="A36" s="85"/>
      <c r="B36" s="15"/>
      <c r="C36" s="54"/>
      <c r="D36" s="46"/>
      <c r="E36" s="50"/>
      <c r="F36" s="50"/>
      <c r="G36" s="50"/>
      <c r="H36" s="50"/>
      <c r="I36" s="97"/>
    </row>
    <row r="37" spans="1:9" s="26" customFormat="1" ht="15.75">
      <c r="A37" s="99" t="s">
        <v>21</v>
      </c>
      <c r="B37" s="9" t="s">
        <v>22</v>
      </c>
      <c r="C37" s="52">
        <f>C39+C45+C50</f>
        <v>75139</v>
      </c>
      <c r="D37" s="45">
        <f>E37+F37+G37+H37+I37</f>
        <v>9140.008</v>
      </c>
      <c r="E37" s="48">
        <f>E39+E45+E50</f>
        <v>1198.32</v>
      </c>
      <c r="F37" s="48">
        <f>F39+F45+F50</f>
        <v>1150</v>
      </c>
      <c r="G37" s="48">
        <f>G39+G45+G50</f>
        <v>0</v>
      </c>
      <c r="H37" s="48">
        <f>H39+H45+H50</f>
        <v>3771.688</v>
      </c>
      <c r="I37" s="89">
        <f>I39+I45+I50</f>
        <v>3020</v>
      </c>
    </row>
    <row r="38" spans="1:9" s="27" customFormat="1" ht="3" customHeight="1">
      <c r="A38" s="101"/>
      <c r="B38" s="15"/>
      <c r="C38" s="54"/>
      <c r="D38" s="46"/>
      <c r="E38" s="50"/>
      <c r="F38" s="50"/>
      <c r="G38" s="50"/>
      <c r="H38" s="50"/>
      <c r="I38" s="97"/>
    </row>
    <row r="39" spans="1:9" s="22" customFormat="1" ht="15.75">
      <c r="A39" s="88"/>
      <c r="B39" s="14" t="s">
        <v>20</v>
      </c>
      <c r="C39" s="52">
        <f>C40+C41+C42+C43</f>
        <v>26650</v>
      </c>
      <c r="D39" s="45">
        <f>E39+F39+G39+H39+I39</f>
        <v>2720</v>
      </c>
      <c r="E39" s="48">
        <f>E40+E41+E42+E43</f>
        <v>0</v>
      </c>
      <c r="F39" s="48">
        <f>F40+F41+F42+F43</f>
        <v>400</v>
      </c>
      <c r="G39" s="48">
        <f>G40+G41+G42+G43</f>
        <v>0</v>
      </c>
      <c r="H39" s="48">
        <f>H40+H41+H42+H43</f>
        <v>1220</v>
      </c>
      <c r="I39" s="89">
        <f>I40+I41+I42+I43</f>
        <v>1100</v>
      </c>
    </row>
    <row r="40" spans="1:9" s="22" customFormat="1" ht="15.75">
      <c r="A40" s="85"/>
      <c r="B40" s="15" t="s">
        <v>72</v>
      </c>
      <c r="C40" s="54">
        <v>750</v>
      </c>
      <c r="D40" s="46">
        <f>E40+F40+G40+H40+I40</f>
        <v>150</v>
      </c>
      <c r="E40" s="50"/>
      <c r="F40" s="50">
        <v>150</v>
      </c>
      <c r="G40" s="50"/>
      <c r="H40" s="50"/>
      <c r="I40" s="97"/>
    </row>
    <row r="41" spans="1:9" s="22" customFormat="1" ht="15.75">
      <c r="A41" s="85"/>
      <c r="B41" s="15" t="s">
        <v>23</v>
      </c>
      <c r="C41" s="54">
        <v>1250</v>
      </c>
      <c r="D41" s="46">
        <f>E41+F41+G41+H41+I41</f>
        <v>250</v>
      </c>
      <c r="E41" s="50"/>
      <c r="F41" s="50">
        <v>250</v>
      </c>
      <c r="G41" s="50"/>
      <c r="H41" s="50"/>
      <c r="I41" s="97"/>
    </row>
    <row r="42" spans="1:9" s="22" customFormat="1" ht="15.75">
      <c r="A42" s="85"/>
      <c r="B42" s="15" t="s">
        <v>73</v>
      </c>
      <c r="C42" s="54">
        <v>15150</v>
      </c>
      <c r="D42" s="46">
        <f>E42+F42+G42+H42+I42</f>
        <v>1220</v>
      </c>
      <c r="E42" s="50"/>
      <c r="F42" s="50"/>
      <c r="G42" s="50"/>
      <c r="H42" s="50">
        <v>1220</v>
      </c>
      <c r="I42" s="97"/>
    </row>
    <row r="43" spans="1:9" s="22" customFormat="1" ht="15.75">
      <c r="A43" s="85"/>
      <c r="B43" s="15" t="s">
        <v>74</v>
      </c>
      <c r="C43" s="54">
        <v>9500</v>
      </c>
      <c r="D43" s="46">
        <f>E43+F43+G43+H43+I43</f>
        <v>1100</v>
      </c>
      <c r="E43" s="50"/>
      <c r="F43" s="50"/>
      <c r="G43" s="50"/>
      <c r="H43" s="50"/>
      <c r="I43" s="97">
        <v>1100</v>
      </c>
    </row>
    <row r="44" spans="1:9" s="22" customFormat="1" ht="4.5" customHeight="1">
      <c r="A44" s="85"/>
      <c r="B44" s="16"/>
      <c r="C44" s="54"/>
      <c r="D44" s="46"/>
      <c r="E44" s="50"/>
      <c r="F44" s="50"/>
      <c r="G44" s="50"/>
      <c r="H44" s="50"/>
      <c r="I44" s="97"/>
    </row>
    <row r="45" spans="1:9" s="22" customFormat="1" ht="15.75">
      <c r="A45" s="85"/>
      <c r="B45" s="14" t="s">
        <v>24</v>
      </c>
      <c r="C45" s="52">
        <f>C46+C47+C48</f>
        <v>21600</v>
      </c>
      <c r="D45" s="45">
        <f>E45+F45+G45+H45+I45</f>
        <v>1940</v>
      </c>
      <c r="E45" s="48">
        <f>E46+E47+E48</f>
        <v>0</v>
      </c>
      <c r="F45" s="48">
        <f>F46+F47+F48</f>
        <v>0</v>
      </c>
      <c r="G45" s="48">
        <f>G46+G47+G48</f>
        <v>0</v>
      </c>
      <c r="H45" s="48">
        <f>H46+H47+H48</f>
        <v>970</v>
      </c>
      <c r="I45" s="89">
        <f>I46+I47+I48</f>
        <v>970</v>
      </c>
    </row>
    <row r="46" spans="1:9" s="22" customFormat="1" ht="15.75">
      <c r="A46" s="85"/>
      <c r="B46" s="15" t="s">
        <v>75</v>
      </c>
      <c r="C46" s="54">
        <v>12900</v>
      </c>
      <c r="D46" s="46">
        <f>E46+F46+G46+H46+I46</f>
        <v>970</v>
      </c>
      <c r="E46" s="50"/>
      <c r="F46" s="50"/>
      <c r="G46" s="50"/>
      <c r="H46" s="50">
        <v>970</v>
      </c>
      <c r="I46" s="97"/>
    </row>
    <row r="47" spans="1:9" s="22" customFormat="1" ht="15.75">
      <c r="A47" s="85"/>
      <c r="B47" s="15" t="s">
        <v>76</v>
      </c>
      <c r="C47" s="54">
        <v>3800</v>
      </c>
      <c r="D47" s="46">
        <f>E47+F47+G47+H47+I47</f>
        <v>420</v>
      </c>
      <c r="E47" s="50"/>
      <c r="F47" s="50"/>
      <c r="G47" s="50"/>
      <c r="H47" s="50"/>
      <c r="I47" s="97">
        <v>420</v>
      </c>
    </row>
    <row r="48" spans="1:9" s="22" customFormat="1" ht="15.75">
      <c r="A48" s="85"/>
      <c r="B48" s="15" t="s">
        <v>77</v>
      </c>
      <c r="C48" s="54">
        <v>4900</v>
      </c>
      <c r="D48" s="46">
        <f>E48+F48+G48+H48+I48</f>
        <v>550</v>
      </c>
      <c r="E48" s="50"/>
      <c r="F48" s="50"/>
      <c r="G48" s="50"/>
      <c r="H48" s="50"/>
      <c r="I48" s="97">
        <v>550</v>
      </c>
    </row>
    <row r="49" spans="1:9" s="22" customFormat="1" ht="2.25" customHeight="1">
      <c r="A49" s="85"/>
      <c r="B49" s="16"/>
      <c r="C49" s="54"/>
      <c r="D49" s="46"/>
      <c r="E49" s="50"/>
      <c r="F49" s="50"/>
      <c r="G49" s="50"/>
      <c r="H49" s="50"/>
      <c r="I49" s="97"/>
    </row>
    <row r="50" spans="1:9" s="22" customFormat="1" ht="15.75">
      <c r="A50" s="85"/>
      <c r="B50" s="14" t="s">
        <v>15</v>
      </c>
      <c r="C50" s="52">
        <f>C51+C52+C53+C54+C55+C56+C57+C58</f>
        <v>26889</v>
      </c>
      <c r="D50" s="45">
        <f aca="true" t="shared" si="0" ref="D50:D58">E50+F50+G50+H50+I50</f>
        <v>4480.008</v>
      </c>
      <c r="E50" s="48">
        <f>E51+E52+E53+E54+E55+E56+E57+E58</f>
        <v>1198.32</v>
      </c>
      <c r="F50" s="48">
        <f>F51+F52+F53+F54+F55+F56+F57+F58</f>
        <v>750</v>
      </c>
      <c r="G50" s="48">
        <f>G51+G52+G53+G54+G55+G56+G57+G58</f>
        <v>0</v>
      </c>
      <c r="H50" s="48">
        <f>H51+H52+H53+H54+H55+H56+H57+H58</f>
        <v>1581.688</v>
      </c>
      <c r="I50" s="89">
        <f>I51+I52+I53+I54+I55+I56+I57+I58</f>
        <v>950</v>
      </c>
    </row>
    <row r="51" spans="1:9" s="22" customFormat="1" ht="15.75">
      <c r="A51" s="85"/>
      <c r="B51" s="15" t="s">
        <v>25</v>
      </c>
      <c r="C51" s="54">
        <v>249</v>
      </c>
      <c r="D51" s="46">
        <f t="shared" si="0"/>
        <v>98.32</v>
      </c>
      <c r="E51" s="50">
        <v>98.32</v>
      </c>
      <c r="F51" s="50"/>
      <c r="G51" s="48"/>
      <c r="H51" s="50"/>
      <c r="I51" s="89"/>
    </row>
    <row r="52" spans="1:9" s="22" customFormat="1" ht="15.75">
      <c r="A52" s="85"/>
      <c r="B52" s="15" t="s">
        <v>78</v>
      </c>
      <c r="C52" s="54">
        <v>2870</v>
      </c>
      <c r="D52" s="46">
        <f t="shared" si="0"/>
        <v>1100</v>
      </c>
      <c r="E52" s="50">
        <v>1100</v>
      </c>
      <c r="F52" s="50"/>
      <c r="G52" s="48"/>
      <c r="H52" s="50"/>
      <c r="I52" s="89"/>
    </row>
    <row r="53" spans="1:9" s="22" customFormat="1" ht="15.75">
      <c r="A53" s="85"/>
      <c r="B53" s="15" t="s">
        <v>79</v>
      </c>
      <c r="C53" s="54">
        <v>3750</v>
      </c>
      <c r="D53" s="46">
        <f>E53+F53+G53+H53+I53</f>
        <v>750</v>
      </c>
      <c r="E53" s="50"/>
      <c r="F53" s="50">
        <v>750</v>
      </c>
      <c r="G53" s="48"/>
      <c r="H53" s="50"/>
      <c r="I53" s="89"/>
    </row>
    <row r="54" spans="1:9" s="22" customFormat="1" ht="15.75">
      <c r="A54" s="85"/>
      <c r="B54" s="15" t="s">
        <v>60</v>
      </c>
      <c r="C54" s="54">
        <v>1200</v>
      </c>
      <c r="D54" s="46">
        <f t="shared" si="0"/>
        <v>100</v>
      </c>
      <c r="E54" s="50"/>
      <c r="F54" s="50"/>
      <c r="G54" s="50"/>
      <c r="H54" s="50">
        <v>100</v>
      </c>
      <c r="I54" s="89"/>
    </row>
    <row r="55" spans="1:9" s="22" customFormat="1" ht="15.75">
      <c r="A55" s="85"/>
      <c r="B55" s="15" t="s">
        <v>26</v>
      </c>
      <c r="C55" s="54">
        <v>3720</v>
      </c>
      <c r="D55" s="46">
        <f t="shared" si="0"/>
        <v>605.688</v>
      </c>
      <c r="E55" s="50"/>
      <c r="F55" s="48"/>
      <c r="G55" s="48"/>
      <c r="H55" s="50">
        <v>605.688</v>
      </c>
      <c r="I55" s="89"/>
    </row>
    <row r="56" spans="1:9" s="22" customFormat="1" ht="15.75">
      <c r="A56" s="85"/>
      <c r="B56" s="15" t="s">
        <v>80</v>
      </c>
      <c r="C56" s="54">
        <v>5400</v>
      </c>
      <c r="D56" s="46">
        <f t="shared" si="0"/>
        <v>470</v>
      </c>
      <c r="E56" s="50"/>
      <c r="F56" s="48"/>
      <c r="G56" s="48"/>
      <c r="H56" s="50">
        <v>470</v>
      </c>
      <c r="I56" s="89"/>
    </row>
    <row r="57" spans="1:9" s="22" customFormat="1" ht="19.5" customHeight="1">
      <c r="A57" s="85"/>
      <c r="B57" s="15" t="s">
        <v>81</v>
      </c>
      <c r="C57" s="54">
        <v>6100</v>
      </c>
      <c r="D57" s="46">
        <f t="shared" si="0"/>
        <v>406</v>
      </c>
      <c r="E57" s="50"/>
      <c r="F57" s="48"/>
      <c r="G57" s="48"/>
      <c r="H57" s="50">
        <v>406</v>
      </c>
      <c r="I57" s="89"/>
    </row>
    <row r="58" spans="1:9" s="22" customFormat="1" ht="15.75">
      <c r="A58" s="85"/>
      <c r="B58" s="15" t="s">
        <v>82</v>
      </c>
      <c r="C58" s="54">
        <v>3600</v>
      </c>
      <c r="D58" s="46">
        <f t="shared" si="0"/>
        <v>950</v>
      </c>
      <c r="E58" s="50"/>
      <c r="F58" s="48"/>
      <c r="G58" s="48"/>
      <c r="H58" s="50"/>
      <c r="I58" s="97">
        <v>950</v>
      </c>
    </row>
    <row r="59" spans="1:9" s="22" customFormat="1" ht="3.75" customHeight="1">
      <c r="A59" s="85"/>
      <c r="B59" s="16"/>
      <c r="C59" s="54"/>
      <c r="D59" s="46"/>
      <c r="E59" s="50"/>
      <c r="F59" s="50"/>
      <c r="G59" s="50"/>
      <c r="H59" s="50"/>
      <c r="I59" s="97"/>
    </row>
    <row r="60" spans="1:9" s="28" customFormat="1" ht="16.5">
      <c r="A60" s="99" t="s">
        <v>27</v>
      </c>
      <c r="B60" s="9" t="s">
        <v>28</v>
      </c>
      <c r="C60" s="52">
        <f>C62+C66</f>
        <v>46879</v>
      </c>
      <c r="D60" s="45">
        <f>E60+F60+G60+H60+I60</f>
        <v>1614.223</v>
      </c>
      <c r="E60" s="48">
        <f>E62+E66</f>
        <v>0</v>
      </c>
      <c r="F60" s="48">
        <f>F62+F66</f>
        <v>380</v>
      </c>
      <c r="G60" s="48">
        <f>G62+G66</f>
        <v>1114.223</v>
      </c>
      <c r="H60" s="48">
        <f>H62+H66</f>
        <v>0</v>
      </c>
      <c r="I60" s="89">
        <f>I62+I66</f>
        <v>120</v>
      </c>
    </row>
    <row r="61" spans="1:9" s="29" customFormat="1" ht="3.75" customHeight="1">
      <c r="A61" s="102"/>
      <c r="B61" s="10"/>
      <c r="C61" s="52"/>
      <c r="D61" s="45"/>
      <c r="E61" s="48"/>
      <c r="F61" s="48"/>
      <c r="G61" s="48"/>
      <c r="H61" s="48"/>
      <c r="I61" s="89"/>
    </row>
    <row r="62" spans="1:9" s="29" customFormat="1" ht="15.75">
      <c r="A62" s="88"/>
      <c r="B62" s="14" t="s">
        <v>24</v>
      </c>
      <c r="C62" s="52">
        <f>C63+C64</f>
        <v>6891</v>
      </c>
      <c r="D62" s="45">
        <f>E62+F62+G62+H62+I62</f>
        <v>270</v>
      </c>
      <c r="E62" s="48">
        <f>E63+E64</f>
        <v>0</v>
      </c>
      <c r="F62" s="48">
        <f>F63+F64</f>
        <v>150</v>
      </c>
      <c r="G62" s="48">
        <f>G63+G64</f>
        <v>0</v>
      </c>
      <c r="H62" s="48">
        <f>H63+H64</f>
        <v>0</v>
      </c>
      <c r="I62" s="89">
        <f>I63+I64</f>
        <v>120</v>
      </c>
    </row>
    <row r="63" spans="1:9" s="29" customFormat="1" ht="15.75">
      <c r="A63" s="85"/>
      <c r="B63" s="15" t="s">
        <v>29</v>
      </c>
      <c r="C63" s="54">
        <v>4891</v>
      </c>
      <c r="D63" s="46">
        <f>E63+F63+G63+H63+I63</f>
        <v>150</v>
      </c>
      <c r="E63" s="50"/>
      <c r="F63" s="50">
        <v>150</v>
      </c>
      <c r="G63" s="50"/>
      <c r="H63" s="50"/>
      <c r="I63" s="97"/>
    </row>
    <row r="64" spans="1:9" s="29" customFormat="1" ht="15.75">
      <c r="A64" s="85"/>
      <c r="B64" s="15" t="s">
        <v>83</v>
      </c>
      <c r="C64" s="54">
        <v>2000</v>
      </c>
      <c r="D64" s="46">
        <f>E64+F64+G64+H64+I64</f>
        <v>120</v>
      </c>
      <c r="E64" s="50"/>
      <c r="F64" s="50"/>
      <c r="G64" s="50"/>
      <c r="H64" s="50"/>
      <c r="I64" s="97">
        <v>120</v>
      </c>
    </row>
    <row r="65" spans="1:9" s="27" customFormat="1" ht="3" customHeight="1">
      <c r="A65" s="88"/>
      <c r="B65" s="16"/>
      <c r="C65" s="54"/>
      <c r="D65" s="46"/>
      <c r="E65" s="50"/>
      <c r="F65" s="50"/>
      <c r="G65" s="50"/>
      <c r="H65" s="50"/>
      <c r="I65" s="97"/>
    </row>
    <row r="66" spans="1:9" s="27" customFormat="1" ht="15.75">
      <c r="A66" s="88"/>
      <c r="B66" s="14" t="s">
        <v>15</v>
      </c>
      <c r="C66" s="52">
        <f>C67+C68+C69+C70</f>
        <v>39988</v>
      </c>
      <c r="D66" s="45">
        <f>E66+F66+G66+H66+I66</f>
        <v>1344.223</v>
      </c>
      <c r="E66" s="48">
        <f>E67+E68+E69+E70</f>
        <v>0</v>
      </c>
      <c r="F66" s="48">
        <f>F67+F68+F69+F70</f>
        <v>230</v>
      </c>
      <c r="G66" s="48">
        <f>G67+G68+G69+G70</f>
        <v>1114.223</v>
      </c>
      <c r="H66" s="48">
        <f>H67+H68+H69+H70</f>
        <v>0</v>
      </c>
      <c r="I66" s="89">
        <f>I67+I68+I69+I70</f>
        <v>0</v>
      </c>
    </row>
    <row r="67" spans="1:9" s="27" customFormat="1" ht="15.75">
      <c r="A67" s="88"/>
      <c r="B67" s="15" t="s">
        <v>30</v>
      </c>
      <c r="C67" s="54">
        <v>7500</v>
      </c>
      <c r="D67" s="46">
        <f>E67+F67+G67+H67+I67</f>
        <v>230</v>
      </c>
      <c r="E67" s="50"/>
      <c r="F67" s="50">
        <v>230</v>
      </c>
      <c r="G67" s="48"/>
      <c r="H67" s="48"/>
      <c r="I67" s="89"/>
    </row>
    <row r="68" spans="1:9" s="30" customFormat="1" ht="15.75">
      <c r="A68" s="85"/>
      <c r="B68" s="15" t="s">
        <v>84</v>
      </c>
      <c r="C68" s="54">
        <v>11700</v>
      </c>
      <c r="D68" s="46">
        <f>E68+F68+G68+H68+I68</f>
        <v>370</v>
      </c>
      <c r="E68" s="50"/>
      <c r="F68" s="50"/>
      <c r="G68" s="50">
        <v>370</v>
      </c>
      <c r="H68" s="50"/>
      <c r="I68" s="97"/>
    </row>
    <row r="69" spans="1:9" s="30" customFormat="1" ht="15.75">
      <c r="A69" s="85"/>
      <c r="B69" s="15" t="s">
        <v>85</v>
      </c>
      <c r="C69" s="54">
        <v>8838</v>
      </c>
      <c r="D69" s="46">
        <f>E69+F69+G69+H69+I69</f>
        <v>272.223</v>
      </c>
      <c r="E69" s="50"/>
      <c r="F69" s="50"/>
      <c r="G69" s="50">
        <v>272.223</v>
      </c>
      <c r="H69" s="50"/>
      <c r="I69" s="97"/>
    </row>
    <row r="70" spans="1:9" s="30" customFormat="1" ht="15.75">
      <c r="A70" s="85"/>
      <c r="B70" s="15" t="s">
        <v>31</v>
      </c>
      <c r="C70" s="54">
        <v>11950</v>
      </c>
      <c r="D70" s="46">
        <f>E70+F70+G70+H70+I70</f>
        <v>472</v>
      </c>
      <c r="E70" s="50"/>
      <c r="F70" s="50"/>
      <c r="G70" s="50">
        <v>472</v>
      </c>
      <c r="H70" s="50"/>
      <c r="I70" s="97"/>
    </row>
    <row r="71" spans="1:9" s="18" customFormat="1" ht="3.75" customHeight="1">
      <c r="A71" s="85"/>
      <c r="B71" s="15"/>
      <c r="C71" s="54"/>
      <c r="D71" s="46"/>
      <c r="E71" s="50"/>
      <c r="F71" s="50"/>
      <c r="G71" s="50"/>
      <c r="H71" s="50"/>
      <c r="I71" s="97"/>
    </row>
    <row r="72" spans="1:9" s="18" customFormat="1" ht="15.75">
      <c r="A72" s="99" t="s">
        <v>32</v>
      </c>
      <c r="B72" s="9" t="s">
        <v>33</v>
      </c>
      <c r="C72" s="52"/>
      <c r="D72" s="45">
        <f>E72+F72+G72+H72+I72</f>
        <v>100</v>
      </c>
      <c r="E72" s="48">
        <f>E75</f>
        <v>0</v>
      </c>
      <c r="F72" s="48">
        <f>F75</f>
        <v>0</v>
      </c>
      <c r="G72" s="48">
        <f>G75</f>
        <v>0</v>
      </c>
      <c r="H72" s="48">
        <f>H75</f>
        <v>0</v>
      </c>
      <c r="I72" s="89">
        <f>I75</f>
        <v>100</v>
      </c>
    </row>
    <row r="73" spans="1:9" s="18" customFormat="1" ht="3" customHeight="1">
      <c r="A73" s="102"/>
      <c r="B73" s="10"/>
      <c r="C73" s="52"/>
      <c r="D73" s="45"/>
      <c r="E73" s="48"/>
      <c r="F73" s="48"/>
      <c r="G73" s="48"/>
      <c r="H73" s="48"/>
      <c r="I73" s="89"/>
    </row>
    <row r="74" spans="1:9" s="18" customFormat="1" ht="15.75">
      <c r="A74" s="103"/>
      <c r="B74" s="14" t="s">
        <v>15</v>
      </c>
      <c r="C74" s="54"/>
      <c r="D74" s="46"/>
      <c r="E74" s="50"/>
      <c r="F74" s="50"/>
      <c r="G74" s="50"/>
      <c r="H74" s="50"/>
      <c r="I74" s="97"/>
    </row>
    <row r="75" spans="1:9" s="18" customFormat="1" ht="15.75">
      <c r="A75" s="103"/>
      <c r="B75" s="15" t="s">
        <v>34</v>
      </c>
      <c r="C75" s="54"/>
      <c r="D75" s="46">
        <f>E75+F75+G75+H75+I75</f>
        <v>100</v>
      </c>
      <c r="E75" s="50"/>
      <c r="F75" s="50"/>
      <c r="G75" s="50"/>
      <c r="H75" s="50"/>
      <c r="I75" s="97">
        <v>100</v>
      </c>
    </row>
    <row r="76" spans="1:9" s="18" customFormat="1" ht="3.75" customHeight="1">
      <c r="A76" s="103"/>
      <c r="B76" s="16"/>
      <c r="C76" s="55"/>
      <c r="D76" s="46"/>
      <c r="E76" s="50"/>
      <c r="F76" s="50"/>
      <c r="G76" s="50"/>
      <c r="H76" s="50"/>
      <c r="I76" s="97"/>
    </row>
    <row r="77" spans="1:9" s="18" customFormat="1" ht="15.75">
      <c r="A77" s="99" t="s">
        <v>35</v>
      </c>
      <c r="B77" s="9" t="s">
        <v>36</v>
      </c>
      <c r="C77" s="56">
        <f>C81+C94</f>
        <v>8820</v>
      </c>
      <c r="D77" s="45">
        <f>E77+F77+G77+H77+I77</f>
        <v>2150.492</v>
      </c>
      <c r="E77" s="48">
        <f>E79+E81+E94</f>
        <v>350</v>
      </c>
      <c r="F77" s="48">
        <f>F79+F81+F94</f>
        <v>235</v>
      </c>
      <c r="G77" s="48">
        <f>G79+G81+G94</f>
        <v>99.7</v>
      </c>
      <c r="H77" s="48">
        <f>H79+H81+H94</f>
        <v>670.792</v>
      </c>
      <c r="I77" s="89">
        <f>I79+I81+I94</f>
        <v>795</v>
      </c>
    </row>
    <row r="78" spans="1:9" s="18" customFormat="1" ht="3.75" customHeight="1">
      <c r="A78" s="104"/>
      <c r="B78" s="10"/>
      <c r="C78" s="56"/>
      <c r="D78" s="45"/>
      <c r="E78" s="48"/>
      <c r="F78" s="50"/>
      <c r="G78" s="50"/>
      <c r="H78" s="50"/>
      <c r="I78" s="97"/>
    </row>
    <row r="79" spans="1:9" s="18" customFormat="1" ht="15.75">
      <c r="A79" s="105" t="s">
        <v>37</v>
      </c>
      <c r="B79" s="14" t="s">
        <v>57</v>
      </c>
      <c r="C79" s="56">
        <f>60+22+17.8+11+24</f>
        <v>134.8</v>
      </c>
      <c r="D79" s="45">
        <f>E79+F79+G79+H79+I79</f>
        <v>704.7</v>
      </c>
      <c r="E79" s="48">
        <f>350</f>
        <v>350</v>
      </c>
      <c r="F79" s="48">
        <v>100</v>
      </c>
      <c r="G79" s="48">
        <v>99.7</v>
      </c>
      <c r="H79" s="48">
        <v>60</v>
      </c>
      <c r="I79" s="89">
        <v>95</v>
      </c>
    </row>
    <row r="80" spans="1:9" s="18" customFormat="1" ht="5.25" customHeight="1">
      <c r="A80" s="101"/>
      <c r="B80" s="15"/>
      <c r="C80" s="55"/>
      <c r="D80" s="46"/>
      <c r="E80" s="50"/>
      <c r="F80" s="50"/>
      <c r="G80" s="50"/>
      <c r="H80" s="50"/>
      <c r="I80" s="97"/>
    </row>
    <row r="81" spans="1:9" s="18" customFormat="1" ht="15.75">
      <c r="A81" s="105" t="s">
        <v>38</v>
      </c>
      <c r="B81" s="14" t="s">
        <v>39</v>
      </c>
      <c r="C81" s="57">
        <f>C83+C88+C90</f>
        <v>5520</v>
      </c>
      <c r="D81" s="45">
        <f>E81+F81+G81+H81+I81</f>
        <v>1245.792</v>
      </c>
      <c r="E81" s="48">
        <f>E83+E88+E90</f>
        <v>0</v>
      </c>
      <c r="F81" s="48">
        <f>F83+F88+F90</f>
        <v>135</v>
      </c>
      <c r="G81" s="48">
        <f>G83+G88+G90</f>
        <v>0</v>
      </c>
      <c r="H81" s="48">
        <f>H83+H88+H90</f>
        <v>610.792</v>
      </c>
      <c r="I81" s="89">
        <f>I83+I88+I90</f>
        <v>500</v>
      </c>
    </row>
    <row r="82" spans="1:9" s="18" customFormat="1" ht="4.5" customHeight="1">
      <c r="A82" s="105"/>
      <c r="B82" s="14"/>
      <c r="C82" s="57"/>
      <c r="D82" s="45"/>
      <c r="E82" s="48"/>
      <c r="F82" s="48"/>
      <c r="G82" s="48"/>
      <c r="H82" s="48"/>
      <c r="I82" s="89"/>
    </row>
    <row r="83" spans="1:9" s="18" customFormat="1" ht="15.75">
      <c r="A83" s="105"/>
      <c r="B83" s="14" t="s">
        <v>20</v>
      </c>
      <c r="C83" s="57">
        <f>C84+C85</f>
        <v>3630</v>
      </c>
      <c r="D83" s="45">
        <f>E83+F83+G83+H83+I83</f>
        <v>810.792</v>
      </c>
      <c r="E83" s="48">
        <f>E84+E85</f>
        <v>0</v>
      </c>
      <c r="F83" s="48">
        <f>F84+F85</f>
        <v>0</v>
      </c>
      <c r="G83" s="48">
        <f>G84+G85</f>
        <v>0</v>
      </c>
      <c r="H83" s="48">
        <f>H84+H85</f>
        <v>610.792</v>
      </c>
      <c r="I83" s="89">
        <f>I84+I85</f>
        <v>200</v>
      </c>
    </row>
    <row r="84" spans="1:9" s="18" customFormat="1" ht="15.75">
      <c r="A84" s="105"/>
      <c r="B84" s="15" t="s">
        <v>87</v>
      </c>
      <c r="C84" s="58">
        <v>3000</v>
      </c>
      <c r="D84" s="46">
        <f>E84+F84+G84+H84+I84</f>
        <v>610.792</v>
      </c>
      <c r="E84" s="50"/>
      <c r="F84" s="50"/>
      <c r="G84" s="50"/>
      <c r="H84" s="50">
        <v>610.792</v>
      </c>
      <c r="I84" s="97"/>
    </row>
    <row r="85" spans="1:9" s="31" customFormat="1" ht="15.75">
      <c r="A85" s="101"/>
      <c r="B85" s="15" t="s">
        <v>86</v>
      </c>
      <c r="C85" s="54">
        <v>630</v>
      </c>
      <c r="D85" s="46">
        <f>E85+F85+G85+H85+I85</f>
        <v>200</v>
      </c>
      <c r="E85" s="50"/>
      <c r="F85" s="50"/>
      <c r="G85" s="50"/>
      <c r="H85" s="50"/>
      <c r="I85" s="97">
        <v>200</v>
      </c>
    </row>
    <row r="86" spans="1:9" s="31" customFormat="1" ht="4.5" customHeight="1">
      <c r="A86" s="101"/>
      <c r="B86" s="15"/>
      <c r="C86" s="54"/>
      <c r="D86" s="46"/>
      <c r="E86" s="50"/>
      <c r="F86" s="50"/>
      <c r="G86" s="50"/>
      <c r="H86" s="50"/>
      <c r="I86" s="97"/>
    </row>
    <row r="87" spans="1:9" s="31" customFormat="1" ht="15.75">
      <c r="A87" s="101"/>
      <c r="B87" s="14" t="s">
        <v>24</v>
      </c>
      <c r="C87" s="54"/>
      <c r="D87" s="46"/>
      <c r="E87" s="50"/>
      <c r="F87" s="50"/>
      <c r="G87" s="50"/>
      <c r="H87" s="50"/>
      <c r="I87" s="97"/>
    </row>
    <row r="88" spans="1:9" s="31" customFormat="1" ht="15.75">
      <c r="A88" s="101"/>
      <c r="B88" s="15" t="s">
        <v>88</v>
      </c>
      <c r="C88" s="54">
        <v>470</v>
      </c>
      <c r="D88" s="46">
        <f>E88+F88+G88+H88+I88</f>
        <v>150</v>
      </c>
      <c r="E88" s="50"/>
      <c r="F88" s="50"/>
      <c r="G88" s="50"/>
      <c r="H88" s="50"/>
      <c r="I88" s="97">
        <v>150</v>
      </c>
    </row>
    <row r="89" spans="1:9" s="31" customFormat="1" ht="3.75" customHeight="1">
      <c r="A89" s="101"/>
      <c r="B89" s="15"/>
      <c r="C89" s="54"/>
      <c r="D89" s="46"/>
      <c r="E89" s="50"/>
      <c r="F89" s="50"/>
      <c r="G89" s="50"/>
      <c r="H89" s="50"/>
      <c r="I89" s="97"/>
    </row>
    <row r="90" spans="1:9" s="31" customFormat="1" ht="15.75">
      <c r="A90" s="101"/>
      <c r="B90" s="14" t="s">
        <v>15</v>
      </c>
      <c r="C90" s="52">
        <f>C91+C92</f>
        <v>1420</v>
      </c>
      <c r="D90" s="45">
        <f>E90+F90+G90+H90+I90</f>
        <v>285</v>
      </c>
      <c r="E90" s="48">
        <f>E91+E92</f>
        <v>0</v>
      </c>
      <c r="F90" s="48">
        <f>F91+F92</f>
        <v>135</v>
      </c>
      <c r="G90" s="48">
        <f>G91+G92</f>
        <v>0</v>
      </c>
      <c r="H90" s="48">
        <f>H91+H92</f>
        <v>0</v>
      </c>
      <c r="I90" s="89">
        <f>I91+I92</f>
        <v>150</v>
      </c>
    </row>
    <row r="91" spans="1:9" s="31" customFormat="1" ht="15.75">
      <c r="A91" s="101"/>
      <c r="B91" s="15" t="s">
        <v>89</v>
      </c>
      <c r="C91" s="54">
        <v>950</v>
      </c>
      <c r="D91" s="46">
        <f>E91+F91+G91+H91+I91</f>
        <v>135</v>
      </c>
      <c r="E91" s="50"/>
      <c r="F91" s="50">
        <v>135</v>
      </c>
      <c r="G91" s="50"/>
      <c r="H91" s="50"/>
      <c r="I91" s="97"/>
    </row>
    <row r="92" spans="1:9" s="31" customFormat="1" ht="15.75">
      <c r="A92" s="101"/>
      <c r="B92" s="15" t="s">
        <v>90</v>
      </c>
      <c r="C92" s="54">
        <v>470</v>
      </c>
      <c r="D92" s="46">
        <f>E92+F92+G92+H92+I92</f>
        <v>150</v>
      </c>
      <c r="E92" s="50"/>
      <c r="F92" s="50"/>
      <c r="G92" s="50"/>
      <c r="H92" s="50"/>
      <c r="I92" s="97">
        <v>150</v>
      </c>
    </row>
    <row r="93" spans="1:9" s="31" customFormat="1" ht="3.75" customHeight="1">
      <c r="A93" s="101"/>
      <c r="B93" s="15"/>
      <c r="C93" s="54"/>
      <c r="D93" s="46"/>
      <c r="E93" s="50"/>
      <c r="F93" s="50"/>
      <c r="G93" s="50"/>
      <c r="H93" s="50"/>
      <c r="I93" s="97"/>
    </row>
    <row r="94" spans="1:9" s="32" customFormat="1" ht="15.75">
      <c r="A94" s="105" t="s">
        <v>40</v>
      </c>
      <c r="B94" s="14" t="s">
        <v>41</v>
      </c>
      <c r="C94" s="52">
        <f>C96</f>
        <v>3300</v>
      </c>
      <c r="D94" s="45">
        <f>E94+F94+G94+H94+I94</f>
        <v>200</v>
      </c>
      <c r="E94" s="48">
        <f>E96</f>
        <v>0</v>
      </c>
      <c r="F94" s="48">
        <f>F96</f>
        <v>0</v>
      </c>
      <c r="G94" s="48">
        <f>G96</f>
        <v>0</v>
      </c>
      <c r="H94" s="48">
        <f>H96</f>
        <v>0</v>
      </c>
      <c r="I94" s="89">
        <f>I96</f>
        <v>200</v>
      </c>
    </row>
    <row r="95" spans="1:9" s="32" customFormat="1" ht="15.75">
      <c r="A95" s="105"/>
      <c r="B95" s="14" t="s">
        <v>20</v>
      </c>
      <c r="C95" s="52"/>
      <c r="D95" s="45"/>
      <c r="E95" s="48"/>
      <c r="F95" s="48"/>
      <c r="G95" s="48"/>
      <c r="H95" s="48"/>
      <c r="I95" s="89"/>
    </row>
    <row r="96" spans="1:9" s="31" customFormat="1" ht="15.75">
      <c r="A96" s="101"/>
      <c r="B96" s="15" t="s">
        <v>91</v>
      </c>
      <c r="C96" s="54">
        <v>3300</v>
      </c>
      <c r="D96" s="46">
        <f>E96+F96+G96+H96+I96</f>
        <v>200</v>
      </c>
      <c r="E96" s="50"/>
      <c r="F96" s="50"/>
      <c r="G96" s="50"/>
      <c r="H96" s="50"/>
      <c r="I96" s="97">
        <v>200</v>
      </c>
    </row>
    <row r="97" spans="1:9" s="31" customFormat="1" ht="3" customHeight="1">
      <c r="A97" s="101"/>
      <c r="B97" s="15"/>
      <c r="C97" s="55"/>
      <c r="D97" s="46"/>
      <c r="E97" s="50"/>
      <c r="F97" s="50"/>
      <c r="G97" s="50"/>
      <c r="H97" s="50"/>
      <c r="I97" s="97"/>
    </row>
    <row r="98" spans="1:9" s="33" customFormat="1" ht="16.5">
      <c r="A98" s="91" t="s">
        <v>42</v>
      </c>
      <c r="B98" s="13" t="s">
        <v>43</v>
      </c>
      <c r="C98" s="59"/>
      <c r="D98" s="45">
        <f>E98+F98+G98+H98+I98</f>
        <v>50</v>
      </c>
      <c r="E98" s="48">
        <v>0</v>
      </c>
      <c r="F98" s="48">
        <v>0</v>
      </c>
      <c r="G98" s="48">
        <v>0</v>
      </c>
      <c r="H98" s="48">
        <v>0</v>
      </c>
      <c r="I98" s="89">
        <v>50</v>
      </c>
    </row>
    <row r="99" spans="1:9" s="33" customFormat="1" ht="4.5" customHeight="1">
      <c r="A99" s="91"/>
      <c r="B99" s="13"/>
      <c r="C99" s="59"/>
      <c r="D99" s="45"/>
      <c r="E99" s="48"/>
      <c r="F99" s="48"/>
      <c r="G99" s="48"/>
      <c r="H99" s="48"/>
      <c r="I99" s="89"/>
    </row>
    <row r="100" spans="1:9" s="18" customFormat="1" ht="16.5">
      <c r="A100" s="91" t="s">
        <v>44</v>
      </c>
      <c r="B100" s="13" t="s">
        <v>45</v>
      </c>
      <c r="C100" s="59"/>
      <c r="D100" s="45">
        <f>E100+F100+G100+H100+I100</f>
        <v>21233.3</v>
      </c>
      <c r="E100" s="48">
        <v>6896.613</v>
      </c>
      <c r="F100" s="48">
        <v>3512.941</v>
      </c>
      <c r="G100" s="48">
        <v>4224.976</v>
      </c>
      <c r="H100" s="48">
        <v>4490.498</v>
      </c>
      <c r="I100" s="89">
        <v>2108.272</v>
      </c>
    </row>
    <row r="101" spans="1:9" s="18" customFormat="1" ht="4.5" customHeight="1">
      <c r="A101" s="85"/>
      <c r="B101" s="15"/>
      <c r="C101" s="60"/>
      <c r="D101" s="46"/>
      <c r="E101" s="50"/>
      <c r="F101" s="50"/>
      <c r="G101" s="50"/>
      <c r="H101" s="50"/>
      <c r="I101" s="97"/>
    </row>
    <row r="102" spans="1:9" s="18" customFormat="1" ht="16.5">
      <c r="A102" s="91" t="s">
        <v>46</v>
      </c>
      <c r="B102" s="13" t="s">
        <v>47</v>
      </c>
      <c r="C102" s="59"/>
      <c r="D102" s="45">
        <f>E102+F102+G102+H102+I102</f>
        <v>900</v>
      </c>
      <c r="E102" s="48">
        <f>E103+E104+E105</f>
        <v>800</v>
      </c>
      <c r="F102" s="48">
        <f>F103+F104+F105</f>
        <v>50</v>
      </c>
      <c r="G102" s="48">
        <f>G103+G104+G105</f>
        <v>50</v>
      </c>
      <c r="H102" s="48">
        <f>H103+H104+H105</f>
        <v>0</v>
      </c>
      <c r="I102" s="89">
        <f>I103+I104+I105</f>
        <v>0</v>
      </c>
    </row>
    <row r="103" spans="1:9" s="18" customFormat="1" ht="37.5" customHeight="1">
      <c r="A103" s="85"/>
      <c r="B103" s="15" t="s">
        <v>92</v>
      </c>
      <c r="C103" s="60"/>
      <c r="D103" s="46">
        <f>E103+F103+G103+H103+I103</f>
        <v>800</v>
      </c>
      <c r="E103" s="50">
        <v>800</v>
      </c>
      <c r="F103" s="50"/>
      <c r="G103" s="50"/>
      <c r="H103" s="50"/>
      <c r="I103" s="97"/>
    </row>
    <row r="104" spans="1:9" s="18" customFormat="1" ht="15.75">
      <c r="A104" s="85"/>
      <c r="B104" s="15" t="s">
        <v>58</v>
      </c>
      <c r="C104" s="60"/>
      <c r="D104" s="46">
        <f>E104+F104+G104+H104+I104</f>
        <v>50</v>
      </c>
      <c r="E104" s="50"/>
      <c r="F104" s="50">
        <v>50</v>
      </c>
      <c r="G104" s="50"/>
      <c r="H104" s="50"/>
      <c r="I104" s="97"/>
    </row>
    <row r="105" spans="1:9" s="18" customFormat="1" ht="31.5">
      <c r="A105" s="85"/>
      <c r="B105" s="15" t="s">
        <v>93</v>
      </c>
      <c r="C105" s="60"/>
      <c r="D105" s="46">
        <f>E105+F105+G105+H105+I105</f>
        <v>50</v>
      </c>
      <c r="E105" s="50"/>
      <c r="F105" s="50"/>
      <c r="G105" s="50">
        <v>50</v>
      </c>
      <c r="H105" s="50"/>
      <c r="I105" s="97"/>
    </row>
    <row r="106" spans="1:9" s="18" customFormat="1" ht="4.5" customHeight="1">
      <c r="A106" s="85"/>
      <c r="B106" s="15"/>
      <c r="C106" s="60"/>
      <c r="D106" s="46"/>
      <c r="E106" s="50"/>
      <c r="F106" s="50"/>
      <c r="G106" s="50"/>
      <c r="H106" s="50"/>
      <c r="I106" s="97"/>
    </row>
    <row r="107" spans="1:9" s="18" customFormat="1" ht="16.5">
      <c r="A107" s="91" t="s">
        <v>48</v>
      </c>
      <c r="B107" s="13" t="s">
        <v>49</v>
      </c>
      <c r="C107" s="59"/>
      <c r="D107" s="45">
        <f>E107+F107+G107+H107+I107</f>
        <v>170.303</v>
      </c>
      <c r="E107" s="48">
        <v>0</v>
      </c>
      <c r="F107" s="48">
        <v>70.303</v>
      </c>
      <c r="G107" s="48">
        <v>0</v>
      </c>
      <c r="H107" s="48">
        <v>0</v>
      </c>
      <c r="I107" s="89">
        <v>100</v>
      </c>
    </row>
    <row r="108" spans="1:9" s="19" customFormat="1" ht="3.75" customHeight="1">
      <c r="A108" s="106"/>
      <c r="B108" s="7"/>
      <c r="C108" s="60"/>
      <c r="D108" s="46"/>
      <c r="E108" s="50"/>
      <c r="F108" s="50"/>
      <c r="G108" s="50"/>
      <c r="H108" s="50"/>
      <c r="I108" s="97"/>
    </row>
    <row r="109" spans="1:9" s="18" customFormat="1" ht="16.5">
      <c r="A109" s="91" t="s">
        <v>50</v>
      </c>
      <c r="B109" s="13" t="s">
        <v>51</v>
      </c>
      <c r="C109" s="59"/>
      <c r="D109" s="45">
        <f>E109+F109+G109+H109+I109</f>
        <v>30</v>
      </c>
      <c r="E109" s="48">
        <f>E110</f>
        <v>0</v>
      </c>
      <c r="F109" s="48">
        <f>F110</f>
        <v>30</v>
      </c>
      <c r="G109" s="48">
        <f>G110</f>
        <v>0</v>
      </c>
      <c r="H109" s="48">
        <f>H110</f>
        <v>0</v>
      </c>
      <c r="I109" s="89">
        <f>I110</f>
        <v>0</v>
      </c>
    </row>
    <row r="110" spans="1:9" s="19" customFormat="1" ht="15.75">
      <c r="A110" s="106"/>
      <c r="B110" s="7" t="s">
        <v>52</v>
      </c>
      <c r="C110" s="60"/>
      <c r="D110" s="46">
        <f>E110+F110+G110+H110+I110</f>
        <v>30</v>
      </c>
      <c r="E110" s="50"/>
      <c r="F110" s="50">
        <v>30</v>
      </c>
      <c r="G110" s="50"/>
      <c r="H110" s="50"/>
      <c r="I110" s="97"/>
    </row>
    <row r="111" spans="1:9" s="19" customFormat="1" ht="4.5" customHeight="1">
      <c r="A111" s="106"/>
      <c r="B111" s="7"/>
      <c r="C111" s="60"/>
      <c r="D111" s="46"/>
      <c r="E111" s="50"/>
      <c r="F111" s="50"/>
      <c r="G111" s="50"/>
      <c r="H111" s="50"/>
      <c r="I111" s="97"/>
    </row>
    <row r="112" spans="1:9" s="18" customFormat="1" ht="16.5">
      <c r="A112" s="91" t="s">
        <v>53</v>
      </c>
      <c r="B112" s="13" t="s">
        <v>54</v>
      </c>
      <c r="C112" s="59"/>
      <c r="D112" s="45">
        <f aca="true" t="shared" si="1" ref="D112:D118">E112+F112+G112+H112+I112</f>
        <v>1482.655</v>
      </c>
      <c r="E112" s="48">
        <f>E113+E114+E115+E116+E117+E118</f>
        <v>524.055</v>
      </c>
      <c r="F112" s="48">
        <f>F113+F114+F115+F116+F117+F118</f>
        <v>301.975</v>
      </c>
      <c r="G112" s="48">
        <f>G113+G114+G115+G116+G117+G118</f>
        <v>27.716</v>
      </c>
      <c r="H112" s="48">
        <f>H113+H114+H115+H116+H117+H118</f>
        <v>623.249</v>
      </c>
      <c r="I112" s="89">
        <f>I113+I114+I115+I116+I117+I118</f>
        <v>5.66</v>
      </c>
    </row>
    <row r="113" spans="1:9" s="19" customFormat="1" ht="31.5">
      <c r="A113" s="106"/>
      <c r="B113" s="17" t="s">
        <v>94</v>
      </c>
      <c r="C113" s="60"/>
      <c r="D113" s="46">
        <f t="shared" si="1"/>
        <v>524.055</v>
      </c>
      <c r="E113" s="50">
        <v>524.055</v>
      </c>
      <c r="F113" s="50"/>
      <c r="G113" s="50"/>
      <c r="H113" s="50"/>
      <c r="I113" s="97"/>
    </row>
    <row r="114" spans="1:9" s="19" customFormat="1" ht="39.75" customHeight="1">
      <c r="A114" s="106"/>
      <c r="B114" s="17" t="s">
        <v>95</v>
      </c>
      <c r="C114" s="60"/>
      <c r="D114" s="46">
        <f t="shared" si="1"/>
        <v>13.502</v>
      </c>
      <c r="E114" s="50"/>
      <c r="F114" s="50">
        <v>13.502</v>
      </c>
      <c r="G114" s="50"/>
      <c r="H114" s="50"/>
      <c r="I114" s="97"/>
    </row>
    <row r="115" spans="1:9" s="19" customFormat="1" ht="31.5">
      <c r="A115" s="106"/>
      <c r="B115" s="17" t="s">
        <v>96</v>
      </c>
      <c r="C115" s="60"/>
      <c r="D115" s="46">
        <f t="shared" si="1"/>
        <v>288.473</v>
      </c>
      <c r="E115" s="50"/>
      <c r="F115" s="50">
        <v>288.473</v>
      </c>
      <c r="G115" s="50"/>
      <c r="H115" s="50"/>
      <c r="I115" s="97"/>
    </row>
    <row r="116" spans="1:9" s="18" customFormat="1" ht="31.5">
      <c r="A116" s="107"/>
      <c r="B116" s="17" t="s">
        <v>97</v>
      </c>
      <c r="C116" s="59"/>
      <c r="D116" s="46">
        <f t="shared" si="1"/>
        <v>27.716</v>
      </c>
      <c r="E116" s="48"/>
      <c r="F116" s="48"/>
      <c r="G116" s="50">
        <v>27.716</v>
      </c>
      <c r="H116" s="48"/>
      <c r="I116" s="89"/>
    </row>
    <row r="117" spans="1:9" s="19" customFormat="1" ht="47.25">
      <c r="A117" s="106"/>
      <c r="B117" s="17" t="s">
        <v>99</v>
      </c>
      <c r="C117" s="60"/>
      <c r="D117" s="46">
        <f t="shared" si="1"/>
        <v>623.249</v>
      </c>
      <c r="E117" s="50"/>
      <c r="F117" s="50"/>
      <c r="G117" s="50"/>
      <c r="H117" s="50">
        <v>623.249</v>
      </c>
      <c r="I117" s="97"/>
    </row>
    <row r="118" spans="1:9" s="19" customFormat="1" ht="31.5">
      <c r="A118" s="106"/>
      <c r="B118" s="17" t="s">
        <v>98</v>
      </c>
      <c r="C118" s="60"/>
      <c r="D118" s="46">
        <f t="shared" si="1"/>
        <v>5.66</v>
      </c>
      <c r="E118" s="50"/>
      <c r="F118" s="50"/>
      <c r="G118" s="50"/>
      <c r="H118" s="50"/>
      <c r="I118" s="97">
        <v>5.66</v>
      </c>
    </row>
    <row r="119" spans="1:9" s="18" customFormat="1" ht="4.5" customHeight="1" thickBot="1">
      <c r="A119" s="108"/>
      <c r="B119" s="72"/>
      <c r="C119" s="76"/>
      <c r="D119" s="74"/>
      <c r="E119" s="75"/>
      <c r="F119" s="75"/>
      <c r="G119" s="75"/>
      <c r="H119" s="75"/>
      <c r="I119" s="98"/>
    </row>
    <row r="120" spans="1:9" s="18" customFormat="1" ht="16.5" thickBot="1">
      <c r="A120" s="77"/>
      <c r="B120" s="78" t="s">
        <v>59</v>
      </c>
      <c r="C120" s="79"/>
      <c r="D120" s="69">
        <f>E120+F120+G120+H120+I120</f>
        <v>40534.298</v>
      </c>
      <c r="E120" s="70">
        <f>E20+E22+E98+E100+E102+E107+E109+E112</f>
        <v>12232.305</v>
      </c>
      <c r="F120" s="70">
        <f>F20+F22+F98+F100+F102+F107+F109+F112</f>
        <v>5730.219</v>
      </c>
      <c r="G120" s="70">
        <f>G20+G22+G98+G100+G102+G107+G109+G112</f>
        <v>6716.615</v>
      </c>
      <c r="H120" s="70">
        <f>H20+H22+H98+H100+H102+H107+H109+H112</f>
        <v>9556.226999999999</v>
      </c>
      <c r="I120" s="71">
        <f>I20+I22+I98+I100+I102+I107+I109+I112</f>
        <v>6298.932</v>
      </c>
    </row>
    <row r="121" spans="6:9" ht="12.75">
      <c r="F121" s="11"/>
      <c r="G121" s="11"/>
      <c r="H121" s="11"/>
      <c r="I121" s="11"/>
    </row>
  </sheetData>
  <mergeCells count="7">
    <mergeCell ref="F3:I3"/>
    <mergeCell ref="A5:I5"/>
    <mergeCell ref="A7:A8"/>
    <mergeCell ref="B7:B8"/>
    <mergeCell ref="C7:C8"/>
    <mergeCell ref="D7:D8"/>
    <mergeCell ref="E7:I7"/>
  </mergeCells>
  <printOptions horizontalCentered="1" verticalCentered="1"/>
  <pageMargins left="0.3937007874015748" right="0.3937007874015748" top="0.7874015748031497" bottom="0.3937007874015748" header="0" footer="0"/>
  <pageSetup firstPageNumber="146" useFirstPageNumber="1" fitToHeight="8" fitToWidth="1" horizontalDpi="600" verticalDpi="600" orientation="landscape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</dc:creator>
  <cp:keywords/>
  <dc:description/>
  <cp:lastModifiedBy>201k-1</cp:lastModifiedBy>
  <cp:lastPrinted>2017-06-26T13:17:20Z</cp:lastPrinted>
  <dcterms:created xsi:type="dcterms:W3CDTF">2017-05-25T06:03:41Z</dcterms:created>
  <dcterms:modified xsi:type="dcterms:W3CDTF">2017-06-26T13:17:22Z</dcterms:modified>
  <cp:category/>
  <cp:version/>
  <cp:contentType/>
  <cp:contentStatus/>
</cp:coreProperties>
</file>