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1" sheetId="1" r:id="rId1"/>
    <sheet name="ПРИЛ.2" sheetId="2" r:id="rId2"/>
    <sheet name="ПРИЛ.3" sheetId="3" r:id="rId3"/>
  </sheets>
  <definedNames>
    <definedName name="_xlnm.Print_Area" localSheetId="0">'ПРИЛ.1'!$A$1:$C$74</definedName>
    <definedName name="_xlnm.Print_Area" localSheetId="1">'ПРИЛ.2'!$A$1:$E$239</definedName>
    <definedName name="_xlnm.Print_Area" localSheetId="2">'ПРИЛ.3'!$A$1:$C$20</definedName>
  </definedNames>
  <calcPr fullCalcOnLoad="1"/>
</workbook>
</file>

<file path=xl/sharedStrings.xml><?xml version="1.0" encoding="utf-8"?>
<sst xmlns="http://schemas.openxmlformats.org/spreadsheetml/2006/main" count="347" uniqueCount="321">
  <si>
    <t xml:space="preserve">Приложение № 1 </t>
  </si>
  <si>
    <t>к Закону Приднестровской Молдавской Республики</t>
  </si>
  <si>
    <t xml:space="preserve">"О внесении изменений и дополнений в Закон   </t>
  </si>
  <si>
    <t xml:space="preserve"> Приднестровской Молдавской Республики</t>
  </si>
  <si>
    <t xml:space="preserve"> "О бюджете Единого государственного</t>
  </si>
  <si>
    <t>фонда социального страхования</t>
  </si>
  <si>
    <t>Приднестровской Молдавской Республики</t>
  </si>
  <si>
    <t>на 2017 год"</t>
  </si>
  <si>
    <t xml:space="preserve"> Приложение № 1 </t>
  </si>
  <si>
    <t>к  Закону  Приднестровской    Молдавской    Республики</t>
  </si>
  <si>
    <t xml:space="preserve"> "О бюджете Единого государственного фонда социального</t>
  </si>
  <si>
    <t xml:space="preserve">страхования   Приднестровской  Молдавской  Республики  </t>
  </si>
  <si>
    <t>Доходы бюджета Единого государственного фонда социального страхования Приднестровской Молдавской Республики на 2017 год</t>
  </si>
  <si>
    <t>Код</t>
  </si>
  <si>
    <t>Наименование групп, подгрупп, статей и подстатей доходов</t>
  </si>
  <si>
    <t>Сумма (руб.)</t>
  </si>
  <si>
    <t>0121</t>
  </si>
  <si>
    <t>Зачисленные остатки денежных средств на 1 января 2017 года, в том числе остаток средств:</t>
  </si>
  <si>
    <t xml:space="preserve">республиканского бюджета </t>
  </si>
  <si>
    <t xml:space="preserve">по программе «Приобретение медицинского оборудования для лечебно-профилактических учреждений» </t>
  </si>
  <si>
    <t xml:space="preserve">Налоговые доходы </t>
  </si>
  <si>
    <t>Единый социальный налог</t>
  </si>
  <si>
    <t xml:space="preserve">Единый социальный налог, зачисленный в Фонд </t>
  </si>
  <si>
    <t>Единый социальный налог республиканских обществ глухих, слепых и учрежденных ими учебно-производственных предприятий</t>
  </si>
  <si>
    <t>Единый социальный налог организаций, финансируемых за счет денежных сборов (взносов) граждан</t>
  </si>
  <si>
    <t xml:space="preserve">Единый социальный налог организаций, применяющих упрощенную систему налогообложения, бухгалтерского учета и отчетности </t>
  </si>
  <si>
    <t>Единый социальный налог специализированных организаций по подготовке спортсменов высокого класса</t>
  </si>
  <si>
    <t>Единый социальный налог православных религиозных организаций Тираспольско-Дубоссарской епархии</t>
  </si>
  <si>
    <t>Единый социальный налог прочих категорий налогоплательщиков</t>
  </si>
  <si>
    <t>Единый социальный налог частных нотариусов</t>
  </si>
  <si>
    <t>Единый социальный налог лиц, осужденных к лишению свободы, и (или) лиц, содержащихся в лечебно-трудовых профилакториях</t>
  </si>
  <si>
    <t>Единый социальный налог, самостоятельно направленный страхователями на страховые выплаты</t>
  </si>
  <si>
    <t xml:space="preserve">Отчисления средств от фиксированного сельскохозяйственного налога </t>
  </si>
  <si>
    <t xml:space="preserve">Отчисления обязательных страховых взносов </t>
  </si>
  <si>
    <t xml:space="preserve">Отчисления обязательных страховых взносов от выплат, начисленных в пользу граждан, подлежащих государственному пенсионному обеспечению </t>
  </si>
  <si>
    <t>Отчисления обязательных страховых взносов, установленных для частных нотариусов</t>
  </si>
  <si>
    <t>Отчисления средств от налога на доходы</t>
  </si>
  <si>
    <t xml:space="preserve">Отчисления средств от налога на доходы на цели пенсионного страхования (обеспечения) </t>
  </si>
  <si>
    <t xml:space="preserve">Отчисления средств от налога на доходы на выплату гарантированных государством пособий по материнству </t>
  </si>
  <si>
    <t xml:space="preserve">Сумма   штрафов, подлежащая  зачислению в Фонд </t>
  </si>
  <si>
    <t>Отчисления средств от платы за патент</t>
  </si>
  <si>
    <t>Отчисления средств от платы за патент  на цели пенсионного страхования (обеспечения)</t>
  </si>
  <si>
    <t>Отчисления средств от платы за патент на цели страхования от безработицы</t>
  </si>
  <si>
    <t>Отчисления средств от платы за патент  на выплату гарантированных государством пособий по материнству</t>
  </si>
  <si>
    <t>Прочие налоговые поступления</t>
  </si>
  <si>
    <t xml:space="preserve">Отчисления от поступлений таможенной пошлины по импортируемым товарам на гарантированные государством выплаты по материнству </t>
  </si>
  <si>
    <t xml:space="preserve">Неналоговые доходы </t>
  </si>
  <si>
    <t>Доходы, полученные от деятельности предприятий</t>
  </si>
  <si>
    <t>Доходы от реализации трудовых книжек</t>
  </si>
  <si>
    <t>Доходы, полученные от поступления частичной стоимости путевок</t>
  </si>
  <si>
    <t>Доходы от отозванных невыплаченных сумм пенсий и возврата переплат пенсий, пособий и ежемесячной дополнительной помощи прошлых лет</t>
  </si>
  <si>
    <t>Доходы от возврата переплат пенсий и пособий прошлых лет</t>
  </si>
  <si>
    <t>Доходы от возврата переплат ежемесячной дополнительной помощи прошлых лет</t>
  </si>
  <si>
    <t xml:space="preserve">Доходы, полученные по регрессным искам от предприятий за выплаченные пенсии и единовременные пособия работникам, утратившим трудоспособность вследствие повреждения здоровья в результате несчастного случая или профессионального заболевания по вине предприятия, и семьям погибших на производстве </t>
  </si>
  <si>
    <t>Доходы, полученные по регрессным искам от предприятий за выплаченные пенсии по инвалидности вследствие трудового увечья или профессионального заболевания</t>
  </si>
  <si>
    <t xml:space="preserve">Доходы, полученные по регрессным искам от предприятий за выплаченные единовременные пособия работникам, утратившим работоспособность вследствие повреждения здоровья в результате несчастного случая или профессионального заболевания по вине предприятия, и семьям погибших на производстве </t>
  </si>
  <si>
    <t>Добровольные страховые взносы физических лиц для обеспечения граждан в случае наступления пенсионного возраста или утраты трудоспособности</t>
  </si>
  <si>
    <t>Дотации, субвенции, целевые средства республиканского бюджета и безвозмездные поступления</t>
  </si>
  <si>
    <t xml:space="preserve">Целевые средства республиканского бюджета  </t>
  </si>
  <si>
    <t>Целевые средства республиканского бюджета  для  выплаты трудовых пенсий некоторым категориям получателей, социальных пенсий, дополнительных и вторых пенсий, надбавок и повышений к пенсиям, дополнительного материального обеспечения и прочих выплат получателям пенсий</t>
  </si>
  <si>
    <t>Целевые средства республиканского бюджета для выплаты компенсаций за лиц, погибших в результате боевых действий по защите ПМР, не являющихся гражданами Приднестровской Молдавской Республики</t>
  </si>
  <si>
    <t>Целевые средства республиканского бюджета для выплаты пособий по беременности и родам, единовременных пособий женщинам, вставшим на учет в медицинских учреждениях в ранние сроки беременности, ежемесячных пособий на детей</t>
  </si>
  <si>
    <t>Целевые средства республиканского бюджета для выплаты компенсаций многодетным семьям на ребенка-первоклассника</t>
  </si>
  <si>
    <t>Целевые средства республиканского бюджета для выплаты пособий и компенсаций гражданам, пострадавшим вследствие Чернобыльской катастрофы и иных радиационных или техногенных катастроф</t>
  </si>
  <si>
    <t xml:space="preserve">Целевые средства республиканского бюджета для выплаты возмещения вреда по трудовому увечью </t>
  </si>
  <si>
    <t>Целевые средства республиканского бюджета для выплаты пособий и компенсаций гражданам при возникновении поствакцинальных осложнений</t>
  </si>
  <si>
    <t>Целевые средства республиканского бюджета для выплаты компенсаций транспортных расходов инвалидам</t>
  </si>
  <si>
    <t xml:space="preserve">Целевые средства республиканского бюджета для выплаты прочих ежемесячных и единовременных выплат </t>
  </si>
  <si>
    <t>Всего доходов</t>
  </si>
  <si>
    <t xml:space="preserve"> Приложение № 2</t>
  </si>
  <si>
    <t>Функц.</t>
  </si>
  <si>
    <t xml:space="preserve"> Группа расходов, подгруппа расходов, предметная статья, подстатья, элемент расходов</t>
  </si>
  <si>
    <t>раз дел</t>
  </si>
  <si>
    <t>под раз дел</t>
  </si>
  <si>
    <t>0100</t>
  </si>
  <si>
    <t>Содержание органов управления Фонда</t>
  </si>
  <si>
    <t>0101</t>
  </si>
  <si>
    <t>Функционирование исполнительной дирекции Единого государственного фонда социального страхования Приднестровской Молдавской Республики</t>
  </si>
  <si>
    <t>Текущие расходы</t>
  </si>
  <si>
    <t>Закупки товаров и оплата услуг</t>
  </si>
  <si>
    <t xml:space="preserve">Оплата труда </t>
  </si>
  <si>
    <t xml:space="preserve">должностной оклад (тарифная ставка) </t>
  </si>
  <si>
    <t xml:space="preserve">надбавки к должностному окладу </t>
  </si>
  <si>
    <t xml:space="preserve">дополнительная оплата к должностному окладу </t>
  </si>
  <si>
    <t>материальная помощь</t>
  </si>
  <si>
    <t>премирование</t>
  </si>
  <si>
    <t>прочие денежные выплаты</t>
  </si>
  <si>
    <t xml:space="preserve">Начисления на оплату труда (страховые взносы на государственное  социальное страхование граждан) </t>
  </si>
  <si>
    <t xml:space="preserve">Приобретение предметов снабжения и расходных материалов </t>
  </si>
  <si>
    <t>расходы на содержание автотранспорта</t>
  </si>
  <si>
    <t xml:space="preserve">прочие расходные материалы и предметы снабжения </t>
  </si>
  <si>
    <t xml:space="preserve">Командировки и служебные разъезды </t>
  </si>
  <si>
    <t>командировки внутри Приднестровской Молдавской Республики</t>
  </si>
  <si>
    <t>Транспортные услуги</t>
  </si>
  <si>
    <t>110420</t>
  </si>
  <si>
    <t>командировки за пределы Приднестровской Молдавской Республики</t>
  </si>
  <si>
    <t>Оплата услуг связи</t>
  </si>
  <si>
    <t xml:space="preserve">Оплата коммунальных услуг </t>
  </si>
  <si>
    <t>оплата содержания помещений</t>
  </si>
  <si>
    <t>оплата отопления помещений</t>
  </si>
  <si>
    <t>оплата освещения помещений</t>
  </si>
  <si>
    <t>оплата водоснабжения помещений</t>
  </si>
  <si>
    <t>оплата вывоза мусора</t>
  </si>
  <si>
    <t>оплата аренды помещений</t>
  </si>
  <si>
    <t>оплата газа</t>
  </si>
  <si>
    <t xml:space="preserve">Прочие текущие расходы на закупки товаров и оплату услуг </t>
  </si>
  <si>
    <t xml:space="preserve">оплата текущего ремонта оборудования и инвентаря </t>
  </si>
  <si>
    <t xml:space="preserve">оплата текущего ремонта зданий и помещений </t>
  </si>
  <si>
    <t>книги и периодические издания</t>
  </si>
  <si>
    <t>переподготовка кадров</t>
  </si>
  <si>
    <t>издательские услуги</t>
  </si>
  <si>
    <t>представительские расходы</t>
  </si>
  <si>
    <t>вневедомственная охрана</t>
  </si>
  <si>
    <t>111051</t>
  </si>
  <si>
    <t>информационно-вычислительные работы</t>
  </si>
  <si>
    <t>товары и услуги, не отнесенные к другим подстатьям</t>
  </si>
  <si>
    <t>Денежные компенсации</t>
  </si>
  <si>
    <t>Расходы по осуществлению основных функций бюджета на  страхование от безработицы</t>
  </si>
  <si>
    <t>Программа активной политики занятости</t>
  </si>
  <si>
    <t>профессиональное обучение</t>
  </si>
  <si>
    <t>государственные программы занятости</t>
  </si>
  <si>
    <t>организация временной занятости молодежи "Молодежная практика", "Стажер"</t>
  </si>
  <si>
    <t>другие государственные программы занятости</t>
  </si>
  <si>
    <t>организация общественных работ</t>
  </si>
  <si>
    <t xml:space="preserve">организация занятости несовершеннолетней молодежи </t>
  </si>
  <si>
    <t xml:space="preserve">рекламная и информационная деятельность </t>
  </si>
  <si>
    <t>рекламная деятельность</t>
  </si>
  <si>
    <t>информационная деятельность</t>
  </si>
  <si>
    <t>Программа материальной поддержки безработных</t>
  </si>
  <si>
    <t>выплаты пособий по безработице</t>
  </si>
  <si>
    <t>выплаты пособий по временной нетрудоспособности</t>
  </si>
  <si>
    <t xml:space="preserve">расходы, связанные с обслуживанием безработных </t>
  </si>
  <si>
    <t>оплата медосмотра при направлении на обучение и работу</t>
  </si>
  <si>
    <t>140800</t>
  </si>
  <si>
    <t>Прочие расходы</t>
  </si>
  <si>
    <t>Приобретение трудовых книжек</t>
  </si>
  <si>
    <t xml:space="preserve">Расходы по осуществлению основных функций бюджета по государственному социальному страхованию, по выплате государственных пособий по материнству и иных выплат </t>
  </si>
  <si>
    <t>Расходы по осуществлению основных функций бюджета по государственному социальному страхованию</t>
  </si>
  <si>
    <t>Выплата пособий по обязательному социальному страхованию работающим гражданам</t>
  </si>
  <si>
    <t>Сумма зачтенных самостоятельно произведенных расходов  по государственному социальному страхованию</t>
  </si>
  <si>
    <t>Возмещение затрат по выплате пособий по государственному социальному страхованию</t>
  </si>
  <si>
    <t xml:space="preserve">Санаторно-курортное лечение и оздоровление работников и членов их семей </t>
  </si>
  <si>
    <t xml:space="preserve">санаторно-курортное лечение и оздоровление </t>
  </si>
  <si>
    <t>детское оздоровление</t>
  </si>
  <si>
    <t>Реабилитация в учреждениях здравоохранения</t>
  </si>
  <si>
    <t>частичное возмещение стоимости операций</t>
  </si>
  <si>
    <t xml:space="preserve">реабилитация  в лечебно-профилактических учреждениях </t>
  </si>
  <si>
    <t>расходы на закупку медицинского оборудования и специализированного медицинского автотранспорта для  государственных лечебно-профилактических учреждений</t>
  </si>
  <si>
    <t xml:space="preserve">Содержание и развитие физкультурно-оздоровительных и спортивных учреждений, детско-юношеских спортивных школ </t>
  </si>
  <si>
    <t xml:space="preserve">содержание физкультурно-оздоровительных клубов, детских спортивных школ ФПП </t>
  </si>
  <si>
    <t>содержание ГУ "Республиканский спортивный реабилитационно-восстановительный центр инвалидов"</t>
  </si>
  <si>
    <t xml:space="preserve">Выплата единовременных пособий работникам, утратившим трудоспособность вследствие повреждения здоровья в результате несчастного случая или профессионального заболевания по вине организации, и семьям погибших на производстве </t>
  </si>
  <si>
    <t>Изготовление бланочной продукции</t>
  </si>
  <si>
    <t>изготовление бланков листков нетрудоспособности</t>
  </si>
  <si>
    <t>Выплата гарантированных государством пособий по материнству</t>
  </si>
  <si>
    <t>Выплата единовременных пособий при рождении (усыновлении) ребенка отдельным  категориям граждан</t>
  </si>
  <si>
    <t>Выплата дополнительных единовременных пособий при рождении (усыновлении) ребенка отдельным  категориям граждан</t>
  </si>
  <si>
    <t>Выплата ежемесячных пособий по уходу за ребенком до достижения им возраста полутора лет отдельным категориям граждан</t>
  </si>
  <si>
    <t>Выплата иных пособий на детей отдельным категориям гражданам</t>
  </si>
  <si>
    <t>Выплата пособий, компенсаций, возмещений вреда и иных выплат, возмещаемых республиканским бюджетом</t>
  </si>
  <si>
    <t>Выплата пособий по беременности и родам, на детей малообеспеченных семей</t>
  </si>
  <si>
    <t>выплата пособий по беременности и родам</t>
  </si>
  <si>
    <t>выплата единовременных пособий женщинам, вставшим на учет в ранние сроки беременности</t>
  </si>
  <si>
    <t>выплата ежемесячных пособий на детей малообеспеченных семей</t>
  </si>
  <si>
    <t>Выплата возмещения вреда по трудовому увечью</t>
  </si>
  <si>
    <t>Выплата компенсаций многодетным семьям на ребенка-первоклассника</t>
  </si>
  <si>
    <t>Выплата пособий и компенсаций гражданам при возникновении поствакцинальных осложнений</t>
  </si>
  <si>
    <t>Выплата компенсаций инвалидам на транспортные расходы</t>
  </si>
  <si>
    <t>Выплата пособий, компенсаций, возмещения вреда гражданам, пострадавшим вследствие Чернобыльской  катастрофы и иных радиационных или техногенных катастроф</t>
  </si>
  <si>
    <t>выплата ежемесячных пособий на ребенка</t>
  </si>
  <si>
    <t xml:space="preserve">выплата ежемесячных пособий на каждого ребенка, ставшего инвалидом или находящегося на диспансерном учете по заболеванию вследствие аварии на Чернобыльской  АЭС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</si>
  <si>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выплата ежемесячных возмещений вреда здоровью инвалидам (I, II, III групп и без установления инвалидности)</t>
  </si>
  <si>
    <t>выплата ежемесячных возмещений вреда по случаю потери кормильца  (детям, супругу, родителям)</t>
  </si>
  <si>
    <t>выплата ежемесячных компенсаций по случаю потери кормильца (детям, супругу, родителям)</t>
  </si>
  <si>
    <t>выплата прочих ежемесячных пособий, компенсаций и возмещений</t>
  </si>
  <si>
    <t xml:space="preserve">выплата ежегодных компенсаций на оздоровление </t>
  </si>
  <si>
    <t>выплата прочих разовых компенсаций</t>
  </si>
  <si>
    <t>153800</t>
  </si>
  <si>
    <t>Выплата иных пособий и компенсаций</t>
  </si>
  <si>
    <t>,</t>
  </si>
  <si>
    <t xml:space="preserve">Расходы по осуществлению основных функций бюджета по пенсионному обеспечению (страхованию) </t>
  </si>
  <si>
    <t>Выплата получателям трудовых пенсий за счет средств Фонда</t>
  </si>
  <si>
    <t>Выплата получателям трудовых пенсий по возрасту</t>
  </si>
  <si>
    <t>Выплата получателям трудовых пенсий по инвалидности</t>
  </si>
  <si>
    <t>выплата получателям трудовых пенсий по инвалидности вследствие общего заболевания</t>
  </si>
  <si>
    <t>выплата получателям трудовых пенсий по инвалидности вследствие трудового увечья или профессионального заболевания</t>
  </si>
  <si>
    <t>Выплата получателям трудовых пенсий по случаю потери кормильца</t>
  </si>
  <si>
    <t>Выплата получателям трудовых пенсий за выслугу лет</t>
  </si>
  <si>
    <t xml:space="preserve">выплата трудовых пенсий инвалидам вследствие ранения, контузии, увечья, полученных при исполнении обязанностей военной службы, либо заболевания, связанного с исполнением этих обязанностей </t>
  </si>
  <si>
    <t>выплата трудовых пенсий участникам Великой Отечественной войны, ставшим инвалидами, независимо от причины инвалидности</t>
  </si>
  <si>
    <t>выплата трудовых пенсий вдовам погибших в период Великой Отечественной войны и вдовам умерших инвалидов Великой Отечественной войны</t>
  </si>
  <si>
    <t>160155</t>
  </si>
  <si>
    <t>Выплата получателям трудовых и социальных пенсий за счет средств республиканского бюджета</t>
  </si>
  <si>
    <t>Выплата получателям трудовых пенсий по возрасту, выплачиваемых за счет средств республиканского бюджета</t>
  </si>
  <si>
    <t>выплата получателям трудовых пенсий по возрасту, гражданам, пострадавшим вследствие Чернобыльской катастрофы или иных радиационных и техногенных катастроф</t>
  </si>
  <si>
    <t>Выплата получателям трудовых пенсий по инвалидности, назначенных на условиях, предусмотренных для военнослужащих</t>
  </si>
  <si>
    <t>выплата получателям трудовых пенсий по инвалидности вследствие военной травмы, связанной с исполнением обязанностей военнослужащих</t>
  </si>
  <si>
    <t>выплата получателям трудовых пенсий по инвалидности вследствие военной травмы, полученной в результате боевых действий при защите Приднестровской Молдавской Республики</t>
  </si>
  <si>
    <t>выплата получателям трудовых пенсий по инвалидности вследствие военной травмы, не связанной с исполнением обязанностей военнослужащих</t>
  </si>
  <si>
    <t>выплата получателям трудовых пенсий по инвалидности вследствие аварии на Чернобыльской атомной электростанции</t>
  </si>
  <si>
    <t>Выплата получателям трудовых пенсий по случаю потери кормильца,  назначенных на условиях, предусмотренных для военнослужащих</t>
  </si>
  <si>
    <t>выплата получателям трудовых пенсий по случаю потери кормильца, членам семей военнослужащих</t>
  </si>
  <si>
    <t>выплата получателям трудовых пенсий по случаю потери кормильца, членам семей погибших либо умерших вследствие военной травмы или заболевания, полученного в период боевых действий при защите Приднестровской Молдавской Республики</t>
  </si>
  <si>
    <t>выплата получателям трудовых пенсий по случаю потери кормильца, членам семей погибших либо умерших вследствие военной травмы или заболевания, полученного при выполнении интернационального долга в Республике Афганистан</t>
  </si>
  <si>
    <t>выплата получателям трудовых пенсий по случаю потери кормильца, членам семей погибших либо умерших вследствие военной травмы или заболевания, полученного в период боевых действий в годы Великой Отечественной войны</t>
  </si>
  <si>
    <t>Выплата получателям социальных пенсий</t>
  </si>
  <si>
    <t>выплата получателям социальных пенсий по возрасту</t>
  </si>
  <si>
    <t>выплата получателям социальных пенсий в соответствии со статьей 6 Закона ПМР "О пенсионном обеспечении граждан в Приднестровской Молдавской Республике"</t>
  </si>
  <si>
    <t>выплата получателям социальных пенсий – инвалидам вследствие  общего заболевания</t>
  </si>
  <si>
    <t>выплата получателям социальных пенсий – инвалидам вследствие заболевания с детства</t>
  </si>
  <si>
    <t>выплата получателям социальных пенсий – детям-инвалидам в возрасте до 18 (восемнадцати) лет</t>
  </si>
  <si>
    <t>выплата получателям социальных пенсий – детям в случае потери кормильца</t>
  </si>
  <si>
    <t xml:space="preserve">Выплата вторых и дополнительных пенсий, надбавок и повышений к пенсиям за счет средств республиканского бюджета </t>
  </si>
  <si>
    <t>Выплата вторых пенсий в соответствии со статьей 6 Закона ПМР "О пенсионном обеспечении граждан в Приднестровской Молдавской  Республике"</t>
  </si>
  <si>
    <t>выплата вторых пенсий инвалидам вследствие ранения, контузии, увечья, полученных при исполнении обязанностей военной службы, либо заболевания, связанного исполнением этих обязанностей</t>
  </si>
  <si>
    <t>выплата вторых пенсий участникам Великой Отечественной войны, ставшим инвалидами, независимо от причины инвалидности</t>
  </si>
  <si>
    <t>выплата вторых пенсий вдовам погибших в период Великой Отечественной войны  и вдовам умерших инвалидов Великой Отечественной войны</t>
  </si>
  <si>
    <t>160315</t>
  </si>
  <si>
    <t>выплата вторых пенсий вдовам, не вступившим в новый брак, и родителям защитников Приднестровской Молдавской Республики, погибших либо умерших вследствие военной трвмы или заболевания, полученного в период боевых действий при защите Приднестровской Молдавской Республики</t>
  </si>
  <si>
    <t>Выплата дополнительных пенсий</t>
  </si>
  <si>
    <t xml:space="preserve">выплата дополнительных пенсий инвалидам вследствие военной травмы, полученной в результате боевых действий в войнах, вооруженных конфликтах и иных боевых операциях по защите СССР и вооруженных конфликтах на территории других государств </t>
  </si>
  <si>
    <t xml:space="preserve">выплата дополнительных пенсий инвалидам вследствие военной травмы, полученной в результате боевых действий по защите Приднестровской Молдавской  Республики </t>
  </si>
  <si>
    <t>выплата дополнительных пенсий за погибших либо умерших вследствие военной травмы или заболевания, полученного в результате участия в боевых действиях по защите Приднестровской Молдавской Республики</t>
  </si>
  <si>
    <t>выплата дополнительных пенсий за погибших либо умерших вследствие военной травмы или заболевания, полученного в результате участия в боевых действиях по защите Приднестровской Молдавской Республики, посмертно награжденных Орденом Республики</t>
  </si>
  <si>
    <t>выплата дополнительных пенсий за погибших либо умерших вследствие военной травмы или заболевания, полученного в результате участия в боевых действиях по защите Приднестровской Молдавской Республики, посмертно награжденных орденом "За личное мужество"</t>
  </si>
  <si>
    <t xml:space="preserve">Выплата дополнительных пенсий по указам Президента Приднестровской Молдавской Республики </t>
  </si>
  <si>
    <t>Выплата надбавок к пенсиям</t>
  </si>
  <si>
    <t>выплата надбавок неработающим получателям пенсий, имеющим на своем иждивении нетрудоспособных членов семьи</t>
  </si>
  <si>
    <t xml:space="preserve">выплата надбавок на уход пенсионерам, достигшим 75-летнего возраста </t>
  </si>
  <si>
    <t>выплата надбавок на уход пенсионерам, достигшим 100-летнего возраста</t>
  </si>
  <si>
    <t>выплата надбавок на уход инвалидам I группы</t>
  </si>
  <si>
    <t>выплата надбавок на уход одиноким инвалидам II группы, временно нуждающимся в посторонней помощи по заключению лечебного учреждения</t>
  </si>
  <si>
    <t>выплата надбавок на уход детям-инвалидам до 18 (восемнадцати)  лет, временно нуждающимся в посторонней помощи по заключению лечебного учреждения</t>
  </si>
  <si>
    <t>выплата надбавок участникам ликвидации последствий Чернобыльской катастрофы или иных радиационных и техногенных  катастроф</t>
  </si>
  <si>
    <t>Выплата повышений к пенсиям</t>
  </si>
  <si>
    <t>выплата повышений к пенсиям участникам боевых действий в период Великой Отечественной войны и лицам вольнонаемного состава</t>
  </si>
  <si>
    <t>выплата повышений к пенсиям участникам боевых действий по защите Приднестровской Молдавской Республики</t>
  </si>
  <si>
    <t>выплата повышений участникам боевых действий в других войнах, вооруженных конфликтах, иных боевых операциях по защите СССР, в том числе в локальных войнах и вооруженных конфликтах на территории других государств</t>
  </si>
  <si>
    <t>выплата повышений к пенсиям бывшим узникам концлагерей, гетто и других мест принудительного содержания, созданных фашистами и их союзниками в период Второй мировой войны</t>
  </si>
  <si>
    <t>выплата повышений к пенсиям гражданам, награжденным медалью "За оборону Ленинграда" или знаком "Жителю блокадного Ленинграда"</t>
  </si>
  <si>
    <t>выплата повышений к пенсиям гражданам, не менее 4 (четырех) месяцев находившимся на военной службе в период с 22 июня 1941 года по 3 сентября 1945 года</t>
  </si>
  <si>
    <t>выплата повышений к пенсиям гражданам, проработавшим не менее 6 (шести) месяцев в годы Великой Отечественной войны с 22 июня 1941 года по 9 мая 1945 года</t>
  </si>
  <si>
    <t>выплата повышений к пенсиям гражданам, награжденным орденами и медалями СССР или Приднестровской Молдавской Республики за самоотверженный труд и безупречную воинскую службу в тылу врага в годы Великой Отечественной войны</t>
  </si>
  <si>
    <t>выплата повышений к пенсиям инвалидам с детства вследствие ранения, контузии, увечья, связанных с боевыми действиями в период Великой Отечественной войны или боевыми действиями в Приднестровской Молдавской Республике</t>
  </si>
  <si>
    <t>выплата повышений к пенсиям гражданам, необоснованно репрессированным по политическим мотивам и впоследствии реабилитированным</t>
  </si>
  <si>
    <t>выплата повышений к пенсиям вдовам и родителям лиц, погибших либо умерших вследствие военной травмы или заболевания, полученного в результате участия в боевых действиях по защите СССР или на территории Республики Афганистан</t>
  </si>
  <si>
    <t>выплата повышений к пенсиям гражданам, являвшимся депутатами районных, городских Советов народных депутатов 4 (четырех) и более созывов</t>
  </si>
  <si>
    <t>выплата повышений к пенсиям лицам, имеющим ученую степень доктора наук, утвержденную в порядке, предусмотренном законодательством Приднестровской Молдавской Республики</t>
  </si>
  <si>
    <t>выплата повышений к пенсиям лицам, награжденным знаком "Почетный донор ПМР" или аналогичным знаком СССР или МССР</t>
  </si>
  <si>
    <t>выплата повышений к социальной пенсии инвалидам с детства и детям-инвалидам до 18 (восемнадцати) лет в случае потери одного или обоих родителей</t>
  </si>
  <si>
    <t>Выплата дополнительного материального обеспечения гражданам, награжденным орденами и медалями за выдающиеся достижения и особые заслуги, и ежемесячных персональных выплат близким родственникам граждан, награжденных посмертно орденами и медалями Приднестровской Молдавской Республики, за счет средств республиканского бюджета</t>
  </si>
  <si>
    <t>Выплата дополнительного материального обеспечения гражданам, награжденным орденами и медалями за выдающиеся достижения и особые заслуги</t>
  </si>
  <si>
    <t>выплата дополнительного материального обеспечения  Героям Социалистического Труда</t>
  </si>
  <si>
    <t>выплата дополнительного материального обеспечения гражданам, награжденным орденом Трудовой Славы трех степеней</t>
  </si>
  <si>
    <t>выплата дополнительного материального обеспечения гражданам, награжденным Орденом Республики</t>
  </si>
  <si>
    <t>выплата дополнительного материального обеспечения  гражданам, награжденным орденом "За личное мужество" Приднестровской Молдавской Республики</t>
  </si>
  <si>
    <t>выплата дополнительного материального обеспечения  гражданам, награжденным Орденом Ленина</t>
  </si>
  <si>
    <t>выплата дополнительного материального обеспечения  гражданам, награжденным орденом "Знак Почета" СССР</t>
  </si>
  <si>
    <t>выплата дополнительного материального обеспечения  гражданам, награжденным Орденом Почета Приднестровской Молдавской Республики</t>
  </si>
  <si>
    <t>выплата дополнительного материального обеспечения  гражданам,  награжденным орденом "Трудовая Слава" Приднестровской Молдавской Республики</t>
  </si>
  <si>
    <t xml:space="preserve">выплата дополнительного материального обеспечения  гражданам, награжденным орденом Красного Знамени </t>
  </si>
  <si>
    <t xml:space="preserve">выплата дополнительного материального обеспечения  гражданам, награжденным орденом Трудового Красного Знамени </t>
  </si>
  <si>
    <t xml:space="preserve">выплата дополнительного материального обеспечения  гражданам, награжденным орденом Красной Звезды </t>
  </si>
  <si>
    <t xml:space="preserve">выплата дополнительного материального обеспечения  гражданам, награжденным орденом Октябрьской Революции </t>
  </si>
  <si>
    <t>выплата дополнительного материального обеспечения  гражданам, награжденным орденом Дружбы народов</t>
  </si>
  <si>
    <t xml:space="preserve">выплата дополнительного материального обеспечения лауреатам государственной премии Приднестровской Молдавской Республики </t>
  </si>
  <si>
    <t>выплата дополнительного материального обеспечения лауреатам государственных премий СССР, МССР</t>
  </si>
  <si>
    <t xml:space="preserve">выплата дополнительного материального обеспечения женщинам, награжденным орденом "Мать-Героиня" Приднестровской Молдавской Республики </t>
  </si>
  <si>
    <t xml:space="preserve">выплата дополнительного материального обеспечения  женщинам, награжденным орденом (имеющим звание) "Мать-Героиня" СССР </t>
  </si>
  <si>
    <t>Выплата ежемесячных персональных выплат близким родственникам граждан, награжденных посмертно орденами и медалями Приднестровской Молдавской Республики</t>
  </si>
  <si>
    <t>выплата ежемесячных персональных выплат близким родственникам граждан, награжденных посмертно Орденом Республики</t>
  </si>
  <si>
    <t>выплата ежемесячных персональных выплат близким родственникам граждан, награжденных посмертно орденом "За личное мужество"</t>
  </si>
  <si>
    <t>выплата ежемесячных персональных выплат близким родственникам граждан, награжденных посмертно Орденом Почета ПМР</t>
  </si>
  <si>
    <t>выплата ежемесячных персональных выплат близким родственникам граждан, награжденных посмертно медалью "Защитнику Приднестровья"</t>
  </si>
  <si>
    <t xml:space="preserve">выплата прочих ежемесячных персональных выплат близким родственникам граждан, погибших или умерших в результате боевых действий по защите Приднестровской Молдавской Республики </t>
  </si>
  <si>
    <t>Выплата пособий на погребение</t>
  </si>
  <si>
    <t xml:space="preserve">выплата пособий на погребение получателей трудовых пенсий, назначенных на общих основаниях </t>
  </si>
  <si>
    <t>выплата пособий на погребение получателей пенсий из республиканского бюджета</t>
  </si>
  <si>
    <t>выплата пособий на погребение получателей трудовых пенсий, назначенных на основаниях, установленных для военнослужащих</t>
  </si>
  <si>
    <t>выплата пособий на погребение получателей социальных пенсий</t>
  </si>
  <si>
    <t xml:space="preserve">Выплата ежемесячной и единовременной финансовой помощи  </t>
  </si>
  <si>
    <t>выплата ежемесячной дополнительной помощи к пенсии</t>
  </si>
  <si>
    <t>160630</t>
  </si>
  <si>
    <t>выплата прочих компенсаций и доплат</t>
  </si>
  <si>
    <t>Расходы по выплате за погибших в результате боевых действий по защите Приднестровской Молдавской Республики лиц, не являющихся гражданами Приднестровской Молдавской Республики</t>
  </si>
  <si>
    <t>выплата компенсаций близким родственникам, проживающим за пределами  ПМР, за лиц, погибших в результате боевых действий по защите Приднестровской Молдавской Республики</t>
  </si>
  <si>
    <t xml:space="preserve">оплата почтовых услуг за перевод и доставку компенсаций и ежемесячных персональных выплат </t>
  </si>
  <si>
    <t xml:space="preserve">Расходы по доставке пенсий </t>
  </si>
  <si>
    <t>расходы по доставке трудовых пенсий, назначенных на общих основаниях</t>
  </si>
  <si>
    <t>расходы по доставке трудовых пенсий, назначенных на основаниях для военнослужащих, социальных пенсий, доплат и прочих выплат пенсионерам, за счет республиканского бюджета</t>
  </si>
  <si>
    <t>200000</t>
  </si>
  <si>
    <t>Капитальные вложения</t>
  </si>
  <si>
    <t xml:space="preserve">240000 </t>
  </si>
  <si>
    <t>Капитальные вложения в основные фонды</t>
  </si>
  <si>
    <t>приобретение оборудования и предметов длительного пользования, относящихся к основным фондам</t>
  </si>
  <si>
    <t>приобретение непроизводственного оборудования и предметов длительного пользования для государственных учреждений</t>
  </si>
  <si>
    <t xml:space="preserve">Расходы на ремонт зданий ЕГФСС </t>
  </si>
  <si>
    <t>310300</t>
  </si>
  <si>
    <t>Возврат прочих займов</t>
  </si>
  <si>
    <t>800000</t>
  </si>
  <si>
    <t>Итого расходов</t>
  </si>
  <si>
    <t xml:space="preserve">Приложение № 3  </t>
  </si>
  <si>
    <t>к   Закону    Приднестровской    Молдавской    Республики</t>
  </si>
  <si>
    <t>на 2017  год"</t>
  </si>
  <si>
    <t>Источники финансирования дефицита бюджета Единого государственного фонда социального страхования Приднестровской Молдавской Республики на 2017 год</t>
  </si>
  <si>
    <t>(руб.)</t>
  </si>
  <si>
    <t>Наименование разделов и подразделов</t>
  </si>
  <si>
    <t>2017 год</t>
  </si>
  <si>
    <t>0500</t>
  </si>
  <si>
    <t>Прочие источники</t>
  </si>
  <si>
    <t>Итого</t>
  </si>
  <si>
    <t>Приложение № 3</t>
  </si>
  <si>
    <t xml:space="preserve">Приложение № 2 </t>
  </si>
  <si>
    <t>Единый социальный налог общественных организаций ветеранов войны, труда и вооруженных сил в части выплат в пользу участников боевых действий и вооруженных конфликтов</t>
  </si>
  <si>
    <t xml:space="preserve">Выплата трудовых пенсий получателям двух пенсий в соответствии со статьей 6 Закона ПМР "О пенсионном обеспечении граждан в Приднестровской Республике" </t>
  </si>
  <si>
    <t>выплата трудовых пенсий вдовам, не вступившим в новый брак, и родителям защитников Приднестровской Молдавской Республики, погибших либо умерших вследствие военной травмы или заболевания, полученных в период боевых действий при защите Приднестровской Молдавской Республики</t>
  </si>
  <si>
    <t>выплата повышений к пенсиям гражданам, родившимся по  31 декабря 1931 года</t>
  </si>
  <si>
    <t xml:space="preserve">выплата дополнительного материального обеспечения  гражданам, награжденным орденами Славы  II и III степени </t>
  </si>
  <si>
    <t xml:space="preserve">выплата дополнительного материального обеспечения  гражданам, награжденным орденами Трудовой Славы II и III степени </t>
  </si>
  <si>
    <t>выплата дополнительного материального обеспечения  гражданам, награжденным орденами Отечественной войны I и II степеней</t>
  </si>
  <si>
    <t>Расходы бюджета Единого государственного фонда социального страхования                                                                        Приднестровской Молдавской Республики на 2017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</si>
</sst>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2" fillId="0" borderId="0" xfId="0" applyFont="1" applyFill="1" applyAlignment="1">
      <alignment horizontal="left" vertical="top"/>
    </xf>
    <xf numFmtId="0" fontId="41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right" vertical="top" wrapText="1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wrapText="1"/>
    </xf>
    <xf numFmtId="0" fontId="41" fillId="0" borderId="0" xfId="0" applyFont="1" applyFill="1" applyAlignment="1">
      <alignment horizontal="right" vertical="top"/>
    </xf>
    <xf numFmtId="0" fontId="41" fillId="0" borderId="0" xfId="0" applyFont="1" applyFill="1" applyAlignment="1">
      <alignment horizontal="right" vertical="center"/>
    </xf>
    <xf numFmtId="3" fontId="41" fillId="0" borderId="0" xfId="0" applyNumberFormat="1" applyFont="1" applyFill="1" applyAlignment="1">
      <alignment vertical="center"/>
    </xf>
    <xf numFmtId="0" fontId="41" fillId="0" borderId="0" xfId="0" applyFont="1" applyFill="1" applyBorder="1" applyAlignment="1">
      <alignment vertical="center" wrapText="1"/>
    </xf>
    <xf numFmtId="0" fontId="41" fillId="33" borderId="0" xfId="0" applyFont="1" applyFill="1" applyBorder="1" applyAlignment="1">
      <alignment vertical="center" wrapText="1"/>
    </xf>
    <xf numFmtId="0" fontId="41" fillId="33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top"/>
    </xf>
    <xf numFmtId="0" fontId="3" fillId="34" borderId="10" xfId="0" applyFont="1" applyFill="1" applyBorder="1" applyAlignment="1">
      <alignment horizontal="left" vertical="center" wrapText="1"/>
    </xf>
    <xf numFmtId="3" fontId="3" fillId="34" borderId="10" xfId="0" applyNumberFormat="1" applyFont="1" applyFill="1" applyBorder="1" applyAlignment="1">
      <alignment vertical="center" wrapText="1"/>
    </xf>
    <xf numFmtId="3" fontId="2" fillId="0" borderId="0" xfId="0" applyNumberFormat="1" applyFont="1" applyAlignment="1">
      <alignment horizontal="center" vertical="center"/>
    </xf>
    <xf numFmtId="3" fontId="3" fillId="34" borderId="1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3" fillId="34" borderId="10" xfId="0" applyNumberFormat="1" applyFont="1" applyFill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vertical="center" wrapText="1"/>
    </xf>
    <xf numFmtId="9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center" wrapText="1"/>
    </xf>
    <xf numFmtId="3" fontId="2" fillId="34" borderId="11" xfId="0" applyNumberFormat="1" applyFont="1" applyFill="1" applyBorder="1" applyAlignment="1">
      <alignment horizontal="center" vertical="center"/>
    </xf>
    <xf numFmtId="3" fontId="2" fillId="34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left" vertical="top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center" wrapText="1"/>
    </xf>
    <xf numFmtId="3" fontId="2" fillId="34" borderId="1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/>
    </xf>
    <xf numFmtId="49" fontId="2" fillId="34" borderId="10" xfId="0" applyNumberFormat="1" applyFont="1" applyFill="1" applyBorder="1" applyAlignment="1">
      <alignment horizontal="left" vertical="top"/>
    </xf>
    <xf numFmtId="49" fontId="3" fillId="34" borderId="10" xfId="0" applyNumberFormat="1" applyFont="1" applyFill="1" applyBorder="1" applyAlignment="1">
      <alignment horizontal="left" vertical="top"/>
    </xf>
    <xf numFmtId="0" fontId="2" fillId="34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top"/>
    </xf>
    <xf numFmtId="0" fontId="6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left" vertical="top"/>
    </xf>
    <xf numFmtId="4" fontId="2" fillId="0" borderId="0" xfId="0" applyNumberFormat="1" applyFont="1" applyFill="1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164" fontId="3" fillId="0" borderId="10" xfId="58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3" fillId="33" borderId="0" xfId="0" applyFont="1" applyFill="1" applyAlignment="1">
      <alignment horizontal="right"/>
    </xf>
    <xf numFmtId="49" fontId="2" fillId="0" borderId="0" xfId="0" applyNumberFormat="1" applyFont="1" applyFill="1" applyAlignment="1">
      <alignment vertical="top"/>
    </xf>
    <xf numFmtId="0" fontId="2" fillId="0" borderId="0" xfId="0" applyFont="1" applyAlignment="1">
      <alignment vertical="top"/>
    </xf>
    <xf numFmtId="3" fontId="3" fillId="33" borderId="10" xfId="0" applyNumberFormat="1" applyFont="1" applyFill="1" applyBorder="1" applyAlignment="1">
      <alignment horizontal="right" vertical="center" wrapText="1"/>
    </xf>
    <xf numFmtId="0" fontId="41" fillId="0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33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  <xf numFmtId="0" fontId="41" fillId="0" borderId="0" xfId="0" applyFont="1" applyFill="1" applyBorder="1" applyAlignment="1">
      <alignment horizontal="right" vertical="center" wrapText="1"/>
    </xf>
    <xf numFmtId="0" fontId="41" fillId="33" borderId="0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wrapText="1"/>
    </xf>
    <xf numFmtId="0" fontId="3" fillId="33" borderId="0" xfId="0" applyFont="1" applyFill="1" applyAlignment="1">
      <alignment horizontal="right" wrapText="1"/>
    </xf>
    <xf numFmtId="0" fontId="3" fillId="0" borderId="0" xfId="0" applyFont="1" applyFill="1" applyBorder="1" applyAlignment="1">
      <alignment horizontal="right" vertical="center" wrapText="1"/>
    </xf>
    <xf numFmtId="0" fontId="3" fillId="33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3" fontId="2" fillId="34" borderId="13" xfId="0" applyNumberFormat="1" applyFont="1" applyFill="1" applyBorder="1" applyAlignment="1">
      <alignment horizontal="center" vertical="center" wrapText="1"/>
    </xf>
    <xf numFmtId="3" fontId="2" fillId="34" borderId="14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34" borderId="0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83"/>
  <sheetViews>
    <sheetView tabSelected="1" view="pageBreakPreview" zoomScaleSheetLayoutView="100" zoomScalePageLayoutView="0" workbookViewId="0" topLeftCell="A1">
      <selection activeCell="B3" sqref="B3:C3"/>
    </sheetView>
  </sheetViews>
  <sheetFormatPr defaultColWidth="8.8515625" defaultRowHeight="15"/>
  <cols>
    <col min="1" max="1" width="9.00390625" style="1" customWidth="1"/>
    <col min="2" max="2" width="60.421875" style="10" customWidth="1"/>
    <col min="3" max="3" width="15.421875" style="43" customWidth="1"/>
    <col min="4" max="4" width="7.8515625" style="3" customWidth="1"/>
    <col min="5" max="5" width="15.421875" style="3" customWidth="1"/>
    <col min="6" max="16384" width="8.8515625" style="5" customWidth="1"/>
  </cols>
  <sheetData>
    <row r="1" spans="2:23" ht="15.75">
      <c r="B1" s="87" t="s">
        <v>0</v>
      </c>
      <c r="C1" s="87"/>
      <c r="D1" s="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45" ht="15.75">
      <c r="A2" s="6"/>
      <c r="B2" s="88" t="s">
        <v>1</v>
      </c>
      <c r="C2" s="88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  <c r="GW2" s="89"/>
      <c r="GX2" s="89"/>
      <c r="GY2" s="89"/>
      <c r="GZ2" s="89"/>
      <c r="HA2" s="89"/>
      <c r="HB2" s="89"/>
      <c r="HC2" s="89"/>
      <c r="HD2" s="89"/>
      <c r="HE2" s="89"/>
      <c r="HF2" s="89"/>
      <c r="HG2" s="89"/>
      <c r="HH2" s="89"/>
      <c r="HI2" s="89"/>
      <c r="HJ2" s="89"/>
      <c r="HK2" s="89"/>
      <c r="HL2" s="89"/>
      <c r="HM2" s="89"/>
      <c r="HN2" s="89"/>
      <c r="HO2" s="89"/>
      <c r="HP2" s="89"/>
      <c r="HQ2" s="89"/>
      <c r="HR2" s="89"/>
      <c r="HS2" s="89"/>
      <c r="HT2" s="89"/>
      <c r="HU2" s="89"/>
      <c r="HV2" s="89"/>
      <c r="HW2" s="89"/>
      <c r="HX2" s="89"/>
      <c r="HY2" s="89"/>
      <c r="HZ2" s="89"/>
      <c r="IA2" s="89"/>
      <c r="IB2" s="89"/>
      <c r="IC2" s="89"/>
      <c r="ID2" s="89"/>
      <c r="IE2" s="89"/>
      <c r="IF2" s="89"/>
      <c r="IG2" s="89"/>
      <c r="IH2" s="89"/>
      <c r="II2" s="89"/>
      <c r="IJ2" s="89"/>
      <c r="IK2" s="89"/>
    </row>
    <row r="3" spans="1:245" ht="15.75">
      <c r="A3" s="6"/>
      <c r="B3" s="90" t="s">
        <v>2</v>
      </c>
      <c r="C3" s="90"/>
      <c r="D3" s="9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  <c r="HN3" s="89"/>
      <c r="HO3" s="89"/>
      <c r="HP3" s="89"/>
      <c r="HQ3" s="89"/>
      <c r="HR3" s="89"/>
      <c r="HS3" s="89"/>
      <c r="HT3" s="89"/>
      <c r="HU3" s="89"/>
      <c r="HV3" s="89"/>
      <c r="HW3" s="89"/>
      <c r="HX3" s="89"/>
      <c r="HY3" s="89"/>
      <c r="HZ3" s="89"/>
      <c r="IA3" s="89"/>
      <c r="IB3" s="89"/>
      <c r="IC3" s="89"/>
      <c r="ID3" s="89"/>
      <c r="IE3" s="89"/>
      <c r="IF3" s="89"/>
      <c r="IG3" s="89"/>
      <c r="IH3" s="89"/>
      <c r="II3" s="89"/>
      <c r="IJ3" s="89"/>
      <c r="IK3" s="89"/>
    </row>
    <row r="4" spans="1:245" ht="15.75">
      <c r="A4" s="6"/>
      <c r="B4" s="91" t="s">
        <v>3</v>
      </c>
      <c r="C4" s="91"/>
      <c r="D4" s="9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  <c r="HV4" s="89"/>
      <c r="HW4" s="89"/>
      <c r="HX4" s="89"/>
      <c r="HY4" s="89"/>
      <c r="HZ4" s="89"/>
      <c r="IA4" s="89"/>
      <c r="IB4" s="89"/>
      <c r="IC4" s="89"/>
      <c r="ID4" s="89"/>
      <c r="IE4" s="89"/>
      <c r="IF4" s="89"/>
      <c r="IG4" s="89"/>
      <c r="IH4" s="89"/>
      <c r="II4" s="89"/>
      <c r="IJ4" s="89"/>
      <c r="IK4" s="89"/>
    </row>
    <row r="5" spans="1:23" ht="15.75">
      <c r="A5" s="6"/>
      <c r="B5" s="92" t="s">
        <v>4</v>
      </c>
      <c r="C5" s="92"/>
      <c r="D5" s="10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15.75">
      <c r="A6" s="6"/>
      <c r="B6" s="92" t="s">
        <v>5</v>
      </c>
      <c r="C6" s="92"/>
      <c r="D6" s="10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5.75">
      <c r="A7" s="6"/>
      <c r="B7" s="92" t="s">
        <v>6</v>
      </c>
      <c r="C7" s="92"/>
      <c r="D7" s="10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15.75">
      <c r="A8" s="6"/>
      <c r="B8" s="96" t="s">
        <v>7</v>
      </c>
      <c r="C8" s="96"/>
      <c r="D8" s="11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10.5" customHeight="1">
      <c r="A9" s="6"/>
      <c r="B9" s="12"/>
      <c r="C9" s="13"/>
      <c r="D9" s="1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15.75">
      <c r="A10" s="6"/>
      <c r="B10" s="93" t="s">
        <v>8</v>
      </c>
      <c r="C10" s="93"/>
      <c r="D10" s="15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15.75">
      <c r="A11" s="6"/>
      <c r="B11" s="93" t="s">
        <v>9</v>
      </c>
      <c r="C11" s="93"/>
      <c r="D11" s="15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15.75">
      <c r="A12" s="6"/>
      <c r="B12" s="93" t="s">
        <v>10</v>
      </c>
      <c r="C12" s="93"/>
      <c r="D12" s="15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15.75">
      <c r="A13" s="6"/>
      <c r="B13" s="93" t="s">
        <v>11</v>
      </c>
      <c r="C13" s="93"/>
      <c r="D13" s="15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15.75">
      <c r="A14" s="6"/>
      <c r="B14" s="94" t="s">
        <v>7</v>
      </c>
      <c r="C14" s="94"/>
      <c r="D14" s="16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9" customHeight="1">
      <c r="A15" s="6"/>
      <c r="B15" s="17"/>
      <c r="C15" s="17"/>
      <c r="D15" s="16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33" customHeight="1">
      <c r="A16" s="95" t="s">
        <v>12</v>
      </c>
      <c r="B16" s="95"/>
      <c r="C16" s="9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31.5">
      <c r="A17" s="18" t="s">
        <v>13</v>
      </c>
      <c r="B17" s="19" t="s">
        <v>14</v>
      </c>
      <c r="C17" s="20" t="s">
        <v>15</v>
      </c>
      <c r="D17" s="21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31.5" hidden="1">
      <c r="A18" s="22" t="s">
        <v>16</v>
      </c>
      <c r="B18" s="23" t="s">
        <v>17</v>
      </c>
      <c r="C18" s="20">
        <v>65934347</v>
      </c>
      <c r="D18" s="21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15.75" hidden="1">
      <c r="A19" s="24"/>
      <c r="B19" s="23" t="s">
        <v>18</v>
      </c>
      <c r="C19" s="25">
        <v>35773</v>
      </c>
      <c r="D19" s="21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31.5" hidden="1">
      <c r="A20" s="24"/>
      <c r="B20" s="23" t="s">
        <v>19</v>
      </c>
      <c r="C20" s="20">
        <v>30018436</v>
      </c>
      <c r="D20" s="21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15.75">
      <c r="A21" s="26">
        <v>6100000</v>
      </c>
      <c r="B21" s="27" t="s">
        <v>20</v>
      </c>
      <c r="C21" s="28">
        <f>C22+C34+C35+C38+C41+C42+C46+C47</f>
        <v>1548705500</v>
      </c>
      <c r="D21" s="21"/>
      <c r="E21" s="29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15.75">
      <c r="A22" s="26">
        <v>6110000</v>
      </c>
      <c r="B22" s="27" t="s">
        <v>21</v>
      </c>
      <c r="C22" s="30">
        <f>C23+C33</f>
        <v>1199302697.38</v>
      </c>
      <c r="D22" s="21"/>
      <c r="E22" s="29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5.75">
      <c r="A23" s="26">
        <v>6110100</v>
      </c>
      <c r="B23" s="27" t="s">
        <v>22</v>
      </c>
      <c r="C23" s="30">
        <f>SUM(C24:C32)</f>
        <v>1100057793.38</v>
      </c>
      <c r="D23" s="21"/>
      <c r="E23" s="29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47.25">
      <c r="A24" s="26">
        <v>6110101</v>
      </c>
      <c r="B24" s="27" t="s">
        <v>23</v>
      </c>
      <c r="C24" s="30">
        <v>63498</v>
      </c>
      <c r="D24" s="21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31.5">
      <c r="A25" s="26">
        <v>6110102</v>
      </c>
      <c r="B25" s="27" t="s">
        <v>24</v>
      </c>
      <c r="C25" s="30">
        <v>142997</v>
      </c>
      <c r="D25" s="21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47.25">
      <c r="A26" s="26">
        <v>6110103</v>
      </c>
      <c r="B26" s="27" t="s">
        <v>25</v>
      </c>
      <c r="C26" s="30">
        <v>6245409</v>
      </c>
      <c r="D26" s="21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31.5">
      <c r="A27" s="26">
        <v>6110105</v>
      </c>
      <c r="B27" s="27" t="s">
        <v>26</v>
      </c>
      <c r="C27" s="30">
        <v>990769</v>
      </c>
      <c r="D27" s="21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64.5" customHeight="1">
      <c r="A28" s="26">
        <v>6110106</v>
      </c>
      <c r="B28" s="27" t="s">
        <v>313</v>
      </c>
      <c r="C28" s="30">
        <v>591</v>
      </c>
      <c r="D28" s="21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31.5">
      <c r="A29" s="26">
        <v>6110107</v>
      </c>
      <c r="B29" s="27" t="s">
        <v>27</v>
      </c>
      <c r="C29" s="30">
        <v>164534</v>
      </c>
      <c r="D29" s="21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31.5">
      <c r="A30" s="26">
        <v>6110108</v>
      </c>
      <c r="B30" s="27" t="s">
        <v>28</v>
      </c>
      <c r="C30" s="30">
        <f>1087721785+3202216.38</f>
        <v>1090924001.38</v>
      </c>
      <c r="D30" s="21"/>
      <c r="E30" s="31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15.75">
      <c r="A31" s="26">
        <v>6110109</v>
      </c>
      <c r="B31" s="27" t="s">
        <v>29</v>
      </c>
      <c r="C31" s="30">
        <v>727877</v>
      </c>
      <c r="D31" s="21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47.25">
      <c r="A32" s="26">
        <v>6110110</v>
      </c>
      <c r="B32" s="27" t="s">
        <v>30</v>
      </c>
      <c r="C32" s="30">
        <v>798117</v>
      </c>
      <c r="D32" s="21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31.5">
      <c r="A33" s="26">
        <v>6110200</v>
      </c>
      <c r="B33" s="27" t="s">
        <v>31</v>
      </c>
      <c r="C33" s="32">
        <v>99244904</v>
      </c>
      <c r="D33" s="21"/>
      <c r="E33" s="29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31.5">
      <c r="A34" s="26">
        <v>6120000</v>
      </c>
      <c r="B34" s="27" t="s">
        <v>32</v>
      </c>
      <c r="C34" s="30">
        <v>12624170</v>
      </c>
      <c r="D34" s="21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5.75">
      <c r="A35" s="26">
        <v>6130000</v>
      </c>
      <c r="B35" s="27" t="s">
        <v>33</v>
      </c>
      <c r="C35" s="86">
        <f>C36+C37</f>
        <v>142379298.62</v>
      </c>
      <c r="D35" s="21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47.25">
      <c r="A36" s="26">
        <v>6130100</v>
      </c>
      <c r="B36" s="27" t="s">
        <v>34</v>
      </c>
      <c r="C36" s="86">
        <f>142014052+297783.62</f>
        <v>142311835.62</v>
      </c>
      <c r="D36" s="21"/>
      <c r="E36" s="2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31.5">
      <c r="A37" s="26">
        <v>6130400</v>
      </c>
      <c r="B37" s="27" t="s">
        <v>35</v>
      </c>
      <c r="C37" s="30">
        <v>67463</v>
      </c>
      <c r="D37" s="21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5.75">
      <c r="A38" s="26">
        <v>6140000</v>
      </c>
      <c r="B38" s="27" t="s">
        <v>36</v>
      </c>
      <c r="C38" s="30">
        <f>SUM(C39:C40)</f>
        <v>140823808</v>
      </c>
      <c r="D38" s="21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31.5">
      <c r="A39" s="26">
        <v>6140100</v>
      </c>
      <c r="B39" s="27" t="s">
        <v>37</v>
      </c>
      <c r="C39" s="30">
        <v>125494273</v>
      </c>
      <c r="D39" s="21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31.5">
      <c r="A40" s="26">
        <v>6140200</v>
      </c>
      <c r="B40" s="27" t="s">
        <v>38</v>
      </c>
      <c r="C40" s="30">
        <v>15329535</v>
      </c>
      <c r="D40" s="21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5.75">
      <c r="A41" s="26">
        <v>6150000</v>
      </c>
      <c r="B41" s="27" t="s">
        <v>39</v>
      </c>
      <c r="C41" s="30">
        <v>215232</v>
      </c>
      <c r="D41" s="21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5.75">
      <c r="A42" s="26">
        <v>6160000</v>
      </c>
      <c r="B42" s="27" t="s">
        <v>40</v>
      </c>
      <c r="C42" s="30">
        <f>SUM(C43:C45)</f>
        <v>53011695</v>
      </c>
      <c r="D42" s="21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31.5">
      <c r="A43" s="26">
        <v>6160100</v>
      </c>
      <c r="B43" s="27" t="s">
        <v>41</v>
      </c>
      <c r="C43" s="30">
        <v>41694912</v>
      </c>
      <c r="D43" s="21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31.5">
      <c r="A44" s="26">
        <v>6160200</v>
      </c>
      <c r="B44" s="27" t="s">
        <v>42</v>
      </c>
      <c r="C44" s="30">
        <v>742726</v>
      </c>
      <c r="D44" s="21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31.5">
      <c r="A45" s="26">
        <v>6160300</v>
      </c>
      <c r="B45" s="27" t="s">
        <v>43</v>
      </c>
      <c r="C45" s="30">
        <v>10574057</v>
      </c>
      <c r="D45" s="21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5.75">
      <c r="A46" s="26">
        <v>6170000</v>
      </c>
      <c r="B46" s="27" t="s">
        <v>44</v>
      </c>
      <c r="C46" s="30">
        <v>0</v>
      </c>
      <c r="D46" s="21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47.25">
      <c r="A47" s="26">
        <v>6180000</v>
      </c>
      <c r="B47" s="27" t="s">
        <v>45</v>
      </c>
      <c r="C47" s="30">
        <v>348599</v>
      </c>
      <c r="D47" s="21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5.75">
      <c r="A48" s="26">
        <v>6200000</v>
      </c>
      <c r="B48" s="27" t="s">
        <v>46</v>
      </c>
      <c r="C48" s="30">
        <f>C49+C55+C58</f>
        <v>4080840</v>
      </c>
      <c r="D48" s="21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5.75">
      <c r="A49" s="26">
        <v>6220000</v>
      </c>
      <c r="B49" s="27" t="s">
        <v>47</v>
      </c>
      <c r="C49" s="30">
        <f>C50+C51+C52</f>
        <v>2122800</v>
      </c>
      <c r="D49" s="21"/>
      <c r="F49" s="4"/>
      <c r="G49" s="4"/>
      <c r="H49" s="33"/>
      <c r="I49" s="34"/>
      <c r="J49" s="35"/>
      <c r="K49" s="33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5.75">
      <c r="A50" s="36">
        <v>6220300</v>
      </c>
      <c r="B50" s="37" t="s">
        <v>48</v>
      </c>
      <c r="C50" s="30">
        <v>4800</v>
      </c>
      <c r="D50" s="21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31.5">
      <c r="A51" s="26">
        <v>6220400</v>
      </c>
      <c r="B51" s="27" t="s">
        <v>49</v>
      </c>
      <c r="C51" s="30">
        <f>918000+900000</f>
        <v>1818000</v>
      </c>
      <c r="D51" s="21"/>
      <c r="E51" s="38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47.25">
      <c r="A52" s="36">
        <v>6220500</v>
      </c>
      <c r="B52" s="37" t="s">
        <v>50</v>
      </c>
      <c r="C52" s="30">
        <f>C53+C54</f>
        <v>300000</v>
      </c>
      <c r="D52" s="21"/>
      <c r="E52" s="38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31.5">
      <c r="A53" s="36">
        <v>6220530</v>
      </c>
      <c r="B53" s="37" t="s">
        <v>51</v>
      </c>
      <c r="C53" s="30">
        <v>293000</v>
      </c>
      <c r="D53" s="21"/>
      <c r="E53" s="38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31.5">
      <c r="A54" s="36">
        <v>6220540</v>
      </c>
      <c r="B54" s="37" t="s">
        <v>52</v>
      </c>
      <c r="C54" s="30">
        <v>7000</v>
      </c>
      <c r="D54" s="21"/>
      <c r="E54" s="38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94.5">
      <c r="A55" s="26">
        <v>6230000</v>
      </c>
      <c r="B55" s="27" t="s">
        <v>53</v>
      </c>
      <c r="C55" s="30">
        <f>C56+C57</f>
        <v>1950000</v>
      </c>
      <c r="D55" s="21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t="47.25" customHeight="1">
      <c r="A56" s="26">
        <v>6230100</v>
      </c>
      <c r="B56" s="27" t="s">
        <v>54</v>
      </c>
      <c r="C56" s="30">
        <v>1800000</v>
      </c>
      <c r="D56" s="21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94.5">
      <c r="A57" s="26">
        <v>6230200</v>
      </c>
      <c r="B57" s="27" t="s">
        <v>55</v>
      </c>
      <c r="C57" s="30">
        <v>150000</v>
      </c>
      <c r="D57" s="21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47.25">
      <c r="A58" s="26">
        <v>6250000</v>
      </c>
      <c r="B58" s="27" t="s">
        <v>56</v>
      </c>
      <c r="C58" s="30">
        <v>8040</v>
      </c>
      <c r="D58" s="21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31.5">
      <c r="A59" s="26">
        <v>6300000</v>
      </c>
      <c r="B59" s="27" t="s">
        <v>57</v>
      </c>
      <c r="C59" s="30">
        <f>C60</f>
        <v>262483334</v>
      </c>
      <c r="D59" s="21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ht="15.75">
      <c r="A60" s="26">
        <v>6340000</v>
      </c>
      <c r="B60" s="27" t="s">
        <v>58</v>
      </c>
      <c r="C60" s="30">
        <f>C61+C62+C63+C64+C65+C66+C67+C68+C69</f>
        <v>262483334</v>
      </c>
      <c r="D60" s="21"/>
      <c r="F60" s="39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ht="94.5">
      <c r="A61" s="26">
        <v>6340100</v>
      </c>
      <c r="B61" s="27" t="s">
        <v>59</v>
      </c>
      <c r="C61" s="30">
        <v>197815272</v>
      </c>
      <c r="D61" s="21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ht="63">
      <c r="A62" s="26">
        <v>6340200</v>
      </c>
      <c r="B62" s="27" t="s">
        <v>60</v>
      </c>
      <c r="C62" s="30">
        <v>116013</v>
      </c>
      <c r="D62" s="21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78.75">
      <c r="A63" s="26">
        <v>6340500</v>
      </c>
      <c r="B63" s="27" t="s">
        <v>61</v>
      </c>
      <c r="C63" s="30">
        <v>50188316</v>
      </c>
      <c r="D63" s="21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ht="47.25">
      <c r="A64" s="26">
        <v>6340600</v>
      </c>
      <c r="B64" s="27" t="s">
        <v>62</v>
      </c>
      <c r="C64" s="30">
        <f>873000-27020</f>
        <v>845980</v>
      </c>
      <c r="D64" s="21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ht="63">
      <c r="A65" s="26">
        <v>6340700</v>
      </c>
      <c r="B65" s="27" t="s">
        <v>63</v>
      </c>
      <c r="C65" s="30">
        <v>7883117</v>
      </c>
      <c r="D65" s="21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ht="31.5">
      <c r="A66" s="26">
        <v>6340800</v>
      </c>
      <c r="B66" s="27" t="s">
        <v>64</v>
      </c>
      <c r="C66" s="30">
        <f>246829-5604</f>
        <v>241225</v>
      </c>
      <c r="D66" s="21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ht="47.25">
      <c r="A67" s="26">
        <v>6340900</v>
      </c>
      <c r="B67" s="27" t="s">
        <v>65</v>
      </c>
      <c r="C67" s="30">
        <v>21146</v>
      </c>
      <c r="D67" s="21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ht="31.5">
      <c r="A68" s="26">
        <v>6340950</v>
      </c>
      <c r="B68" s="27" t="s">
        <v>66</v>
      </c>
      <c r="C68" s="30">
        <f>221804-3149</f>
        <v>218655</v>
      </c>
      <c r="D68" s="21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ht="31.5">
      <c r="A69" s="40">
        <v>6340960</v>
      </c>
      <c r="B69" s="41" t="s">
        <v>67</v>
      </c>
      <c r="C69" s="30">
        <v>5153610</v>
      </c>
      <c r="D69" s="21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ht="15.75">
      <c r="A70" s="26"/>
      <c r="B70" s="27" t="s">
        <v>68</v>
      </c>
      <c r="C70" s="30">
        <f>C21+C48+C59</f>
        <v>1815269674</v>
      </c>
      <c r="D70" s="21"/>
      <c r="E70" s="29"/>
      <c r="F70" s="39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ht="15.75">
      <c r="A71" s="34"/>
      <c r="B71" s="35"/>
      <c r="C71" s="42"/>
      <c r="D71" s="31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ht="15.75">
      <c r="A72" s="34"/>
      <c r="B72" s="35"/>
      <c r="D72" s="31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ht="15.75">
      <c r="A73" s="34"/>
      <c r="B73" s="44"/>
      <c r="D73" s="31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ht="15.75">
      <c r="A74" s="34"/>
      <c r="B74" s="44"/>
      <c r="D74" s="31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ht="15.75">
      <c r="A75" s="34"/>
      <c r="B75" s="44"/>
      <c r="D75" s="31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ht="15.75">
      <c r="A76" s="34"/>
      <c r="B76" s="35"/>
      <c r="D76" s="31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2:23" ht="15.75">
      <c r="B77" s="45"/>
      <c r="D77" s="31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4:23" ht="15.75">
      <c r="D78" s="2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45" s="3" customFormat="1" ht="15.75">
      <c r="A79" s="1"/>
      <c r="B79" s="10"/>
      <c r="C79" s="43"/>
      <c r="D79" s="46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</row>
    <row r="80" spans="1:245" s="3" customFormat="1" ht="15.75">
      <c r="A80" s="1"/>
      <c r="B80" s="10"/>
      <c r="C80" s="43"/>
      <c r="D80" s="47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</row>
    <row r="81" spans="1:245" s="3" customFormat="1" ht="15.75">
      <c r="A81" s="1"/>
      <c r="B81" s="10"/>
      <c r="C81" s="43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</row>
    <row r="82" spans="1:245" s="3" customFormat="1" ht="15.75">
      <c r="A82" s="1"/>
      <c r="B82" s="10"/>
      <c r="C82" s="43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</row>
    <row r="83" spans="6:23" ht="15.75"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</sheetData>
  <sheetProtection/>
  <mergeCells count="347">
    <mergeCell ref="B13:C13"/>
    <mergeCell ref="B14:C14"/>
    <mergeCell ref="A16:C16"/>
    <mergeCell ref="B6:C6"/>
    <mergeCell ref="B7:C7"/>
    <mergeCell ref="B8:C8"/>
    <mergeCell ref="B10:C10"/>
    <mergeCell ref="B11:C11"/>
    <mergeCell ref="B12:C12"/>
    <mergeCell ref="IB4:IC4"/>
    <mergeCell ref="ID4:IE4"/>
    <mergeCell ref="IF4:IG4"/>
    <mergeCell ref="IH4:II4"/>
    <mergeCell ref="IJ4:IK4"/>
    <mergeCell ref="B5:C5"/>
    <mergeCell ref="HP4:HQ4"/>
    <mergeCell ref="HR4:HS4"/>
    <mergeCell ref="HT4:HU4"/>
    <mergeCell ref="HV4:HW4"/>
    <mergeCell ref="HX4:HY4"/>
    <mergeCell ref="HZ4:IA4"/>
    <mergeCell ref="HD4:HE4"/>
    <mergeCell ref="HF4:HG4"/>
    <mergeCell ref="HH4:HI4"/>
    <mergeCell ref="HJ4:HK4"/>
    <mergeCell ref="HL4:HM4"/>
    <mergeCell ref="HN4:HO4"/>
    <mergeCell ref="GR4:GS4"/>
    <mergeCell ref="GT4:GU4"/>
    <mergeCell ref="GV4:GW4"/>
    <mergeCell ref="GX4:GY4"/>
    <mergeCell ref="GZ4:HA4"/>
    <mergeCell ref="HB4:HC4"/>
    <mergeCell ref="GF4:GG4"/>
    <mergeCell ref="GH4:GI4"/>
    <mergeCell ref="GJ4:GK4"/>
    <mergeCell ref="GL4:GM4"/>
    <mergeCell ref="GN4:GO4"/>
    <mergeCell ref="GP4:GQ4"/>
    <mergeCell ref="FT4:FU4"/>
    <mergeCell ref="FV4:FW4"/>
    <mergeCell ref="FX4:FY4"/>
    <mergeCell ref="FZ4:GA4"/>
    <mergeCell ref="GB4:GC4"/>
    <mergeCell ref="GD4:GE4"/>
    <mergeCell ref="FH4:FI4"/>
    <mergeCell ref="FJ4:FK4"/>
    <mergeCell ref="FL4:FM4"/>
    <mergeCell ref="FN4:FO4"/>
    <mergeCell ref="FP4:FQ4"/>
    <mergeCell ref="FR4:FS4"/>
    <mergeCell ref="EV4:EW4"/>
    <mergeCell ref="EX4:EY4"/>
    <mergeCell ref="EZ4:FA4"/>
    <mergeCell ref="FB4:FC4"/>
    <mergeCell ref="FD4:FE4"/>
    <mergeCell ref="FF4:FG4"/>
    <mergeCell ref="EJ4:EK4"/>
    <mergeCell ref="EL4:EM4"/>
    <mergeCell ref="EN4:EO4"/>
    <mergeCell ref="EP4:EQ4"/>
    <mergeCell ref="ER4:ES4"/>
    <mergeCell ref="ET4:EU4"/>
    <mergeCell ref="DX4:DY4"/>
    <mergeCell ref="DZ4:EA4"/>
    <mergeCell ref="EB4:EC4"/>
    <mergeCell ref="ED4:EE4"/>
    <mergeCell ref="EF4:EG4"/>
    <mergeCell ref="EH4:EI4"/>
    <mergeCell ref="DL4:DM4"/>
    <mergeCell ref="DN4:DO4"/>
    <mergeCell ref="DP4:DQ4"/>
    <mergeCell ref="DR4:DS4"/>
    <mergeCell ref="DT4:DU4"/>
    <mergeCell ref="DV4:DW4"/>
    <mergeCell ref="CZ4:DA4"/>
    <mergeCell ref="DB4:DC4"/>
    <mergeCell ref="DD4:DE4"/>
    <mergeCell ref="DF4:DG4"/>
    <mergeCell ref="DH4:DI4"/>
    <mergeCell ref="DJ4:DK4"/>
    <mergeCell ref="CN4:CO4"/>
    <mergeCell ref="CP4:CQ4"/>
    <mergeCell ref="CR4:CS4"/>
    <mergeCell ref="CT4:CU4"/>
    <mergeCell ref="CV4:CW4"/>
    <mergeCell ref="CX4:CY4"/>
    <mergeCell ref="CB4:CC4"/>
    <mergeCell ref="CD4:CE4"/>
    <mergeCell ref="CF4:CG4"/>
    <mergeCell ref="CH4:CI4"/>
    <mergeCell ref="CJ4:CK4"/>
    <mergeCell ref="CL4:CM4"/>
    <mergeCell ref="BP4:BQ4"/>
    <mergeCell ref="BR4:BS4"/>
    <mergeCell ref="BT4:BU4"/>
    <mergeCell ref="BV4:BW4"/>
    <mergeCell ref="BX4:BY4"/>
    <mergeCell ref="BZ4:CA4"/>
    <mergeCell ref="BD4:BE4"/>
    <mergeCell ref="BF4:BG4"/>
    <mergeCell ref="BH4:BI4"/>
    <mergeCell ref="BJ4:BK4"/>
    <mergeCell ref="BL4:BM4"/>
    <mergeCell ref="BN4:BO4"/>
    <mergeCell ref="AR4:AS4"/>
    <mergeCell ref="AT4:AU4"/>
    <mergeCell ref="AV4:AW4"/>
    <mergeCell ref="AX4:AY4"/>
    <mergeCell ref="AZ4:BA4"/>
    <mergeCell ref="BB4:BC4"/>
    <mergeCell ref="AF4:AG4"/>
    <mergeCell ref="AH4:AI4"/>
    <mergeCell ref="AJ4:AK4"/>
    <mergeCell ref="AL4:AM4"/>
    <mergeCell ref="AN4:AO4"/>
    <mergeCell ref="AP4:AQ4"/>
    <mergeCell ref="IB3:IC3"/>
    <mergeCell ref="ID3:IE3"/>
    <mergeCell ref="IF3:IG3"/>
    <mergeCell ref="IH3:II3"/>
    <mergeCell ref="IJ3:IK3"/>
    <mergeCell ref="B4:C4"/>
    <mergeCell ref="X4:Y4"/>
    <mergeCell ref="Z4:AA4"/>
    <mergeCell ref="AB4:AC4"/>
    <mergeCell ref="AD4:AE4"/>
    <mergeCell ref="HP3:HQ3"/>
    <mergeCell ref="HR3:HS3"/>
    <mergeCell ref="HT3:HU3"/>
    <mergeCell ref="HV3:HW3"/>
    <mergeCell ref="HX3:HY3"/>
    <mergeCell ref="HZ3:IA3"/>
    <mergeCell ref="HD3:HE3"/>
    <mergeCell ref="HF3:HG3"/>
    <mergeCell ref="HH3:HI3"/>
    <mergeCell ref="HJ3:HK3"/>
    <mergeCell ref="HL3:HM3"/>
    <mergeCell ref="HN3:HO3"/>
    <mergeCell ref="GR3:GS3"/>
    <mergeCell ref="GT3:GU3"/>
    <mergeCell ref="GV3:GW3"/>
    <mergeCell ref="GX3:GY3"/>
    <mergeCell ref="GZ3:HA3"/>
    <mergeCell ref="HB3:HC3"/>
    <mergeCell ref="GF3:GG3"/>
    <mergeCell ref="GH3:GI3"/>
    <mergeCell ref="GJ3:GK3"/>
    <mergeCell ref="GL3:GM3"/>
    <mergeCell ref="GN3:GO3"/>
    <mergeCell ref="GP3:GQ3"/>
    <mergeCell ref="FT3:FU3"/>
    <mergeCell ref="FV3:FW3"/>
    <mergeCell ref="FX3:FY3"/>
    <mergeCell ref="FZ3:GA3"/>
    <mergeCell ref="GB3:GC3"/>
    <mergeCell ref="GD3:GE3"/>
    <mergeCell ref="FH3:FI3"/>
    <mergeCell ref="FJ3:FK3"/>
    <mergeCell ref="FL3:FM3"/>
    <mergeCell ref="FN3:FO3"/>
    <mergeCell ref="FP3:FQ3"/>
    <mergeCell ref="FR3:FS3"/>
    <mergeCell ref="EV3:EW3"/>
    <mergeCell ref="EX3:EY3"/>
    <mergeCell ref="EZ3:FA3"/>
    <mergeCell ref="FB3:FC3"/>
    <mergeCell ref="FD3:FE3"/>
    <mergeCell ref="FF3:FG3"/>
    <mergeCell ref="EJ3:EK3"/>
    <mergeCell ref="EL3:EM3"/>
    <mergeCell ref="EN3:EO3"/>
    <mergeCell ref="EP3:EQ3"/>
    <mergeCell ref="ER3:ES3"/>
    <mergeCell ref="ET3:EU3"/>
    <mergeCell ref="DX3:DY3"/>
    <mergeCell ref="DZ3:EA3"/>
    <mergeCell ref="EB3:EC3"/>
    <mergeCell ref="ED3:EE3"/>
    <mergeCell ref="EF3:EG3"/>
    <mergeCell ref="EH3:EI3"/>
    <mergeCell ref="DL3:DM3"/>
    <mergeCell ref="DN3:DO3"/>
    <mergeCell ref="DP3:DQ3"/>
    <mergeCell ref="DR3:DS3"/>
    <mergeCell ref="DT3:DU3"/>
    <mergeCell ref="DV3:DW3"/>
    <mergeCell ref="CZ3:DA3"/>
    <mergeCell ref="DB3:DC3"/>
    <mergeCell ref="DD3:DE3"/>
    <mergeCell ref="DF3:DG3"/>
    <mergeCell ref="DH3:DI3"/>
    <mergeCell ref="DJ3:DK3"/>
    <mergeCell ref="CN3:CO3"/>
    <mergeCell ref="CP3:CQ3"/>
    <mergeCell ref="CR3:CS3"/>
    <mergeCell ref="CT3:CU3"/>
    <mergeCell ref="CV3:CW3"/>
    <mergeCell ref="CX3:CY3"/>
    <mergeCell ref="CB3:CC3"/>
    <mergeCell ref="CD3:CE3"/>
    <mergeCell ref="CF3:CG3"/>
    <mergeCell ref="CH3:CI3"/>
    <mergeCell ref="CJ3:CK3"/>
    <mergeCell ref="CL3:CM3"/>
    <mergeCell ref="BP3:BQ3"/>
    <mergeCell ref="BR3:BS3"/>
    <mergeCell ref="BT3:BU3"/>
    <mergeCell ref="BV3:BW3"/>
    <mergeCell ref="BX3:BY3"/>
    <mergeCell ref="BZ3:CA3"/>
    <mergeCell ref="BD3:BE3"/>
    <mergeCell ref="BF3:BG3"/>
    <mergeCell ref="BH3:BI3"/>
    <mergeCell ref="BJ3:BK3"/>
    <mergeCell ref="BL3:BM3"/>
    <mergeCell ref="BN3:BO3"/>
    <mergeCell ref="AR3:AS3"/>
    <mergeCell ref="AT3:AU3"/>
    <mergeCell ref="AV3:AW3"/>
    <mergeCell ref="AX3:AY3"/>
    <mergeCell ref="AZ3:BA3"/>
    <mergeCell ref="BB3:BC3"/>
    <mergeCell ref="AF3:AG3"/>
    <mergeCell ref="AH3:AI3"/>
    <mergeCell ref="AJ3:AK3"/>
    <mergeCell ref="AL3:AM3"/>
    <mergeCell ref="AN3:AO3"/>
    <mergeCell ref="AP3:AQ3"/>
    <mergeCell ref="IB2:IC2"/>
    <mergeCell ref="ID2:IE2"/>
    <mergeCell ref="IF2:IG2"/>
    <mergeCell ref="HB2:HC2"/>
    <mergeCell ref="GF2:GG2"/>
    <mergeCell ref="GH2:GI2"/>
    <mergeCell ref="GJ2:GK2"/>
    <mergeCell ref="GL2:GM2"/>
    <mergeCell ref="GN2:GO2"/>
    <mergeCell ref="GP2:GQ2"/>
    <mergeCell ref="FT2:FU2"/>
    <mergeCell ref="FV2:FW2"/>
    <mergeCell ref="FX2:FY2"/>
    <mergeCell ref="FZ2:GA2"/>
    <mergeCell ref="GB2:GC2"/>
    <mergeCell ref="GD2:GE2"/>
    <mergeCell ref="FH2:FI2"/>
    <mergeCell ref="FJ2:FK2"/>
    <mergeCell ref="IH2:II2"/>
    <mergeCell ref="IJ2:IK2"/>
    <mergeCell ref="B3:C3"/>
    <mergeCell ref="X3:Y3"/>
    <mergeCell ref="Z3:AA3"/>
    <mergeCell ref="AB3:AC3"/>
    <mergeCell ref="AD3:AE3"/>
    <mergeCell ref="HP2:HQ2"/>
    <mergeCell ref="HR2:HS2"/>
    <mergeCell ref="HT2:HU2"/>
    <mergeCell ref="HV2:HW2"/>
    <mergeCell ref="HX2:HY2"/>
    <mergeCell ref="HZ2:IA2"/>
    <mergeCell ref="HD2:HE2"/>
    <mergeCell ref="HF2:HG2"/>
    <mergeCell ref="HH2:HI2"/>
    <mergeCell ref="HJ2:HK2"/>
    <mergeCell ref="HL2:HM2"/>
    <mergeCell ref="HN2:HO2"/>
    <mergeCell ref="GR2:GS2"/>
    <mergeCell ref="GT2:GU2"/>
    <mergeCell ref="GV2:GW2"/>
    <mergeCell ref="GX2:GY2"/>
    <mergeCell ref="GZ2:HA2"/>
    <mergeCell ref="FL2:FM2"/>
    <mergeCell ref="FN2:FO2"/>
    <mergeCell ref="FP2:FQ2"/>
    <mergeCell ref="FR2:FS2"/>
    <mergeCell ref="EV2:EW2"/>
    <mergeCell ref="EX2:EY2"/>
    <mergeCell ref="EZ2:FA2"/>
    <mergeCell ref="FB2:FC2"/>
    <mergeCell ref="FD2:FE2"/>
    <mergeCell ref="FF2:FG2"/>
    <mergeCell ref="EJ2:EK2"/>
    <mergeCell ref="EL2:EM2"/>
    <mergeCell ref="EN2:EO2"/>
    <mergeCell ref="EP2:EQ2"/>
    <mergeCell ref="ER2:ES2"/>
    <mergeCell ref="ET2:EU2"/>
    <mergeCell ref="DX2:DY2"/>
    <mergeCell ref="DZ2:EA2"/>
    <mergeCell ref="EB2:EC2"/>
    <mergeCell ref="ED2:EE2"/>
    <mergeCell ref="EF2:EG2"/>
    <mergeCell ref="EH2:EI2"/>
    <mergeCell ref="DL2:DM2"/>
    <mergeCell ref="DN2:DO2"/>
    <mergeCell ref="DP2:DQ2"/>
    <mergeCell ref="DR2:DS2"/>
    <mergeCell ref="DT2:DU2"/>
    <mergeCell ref="DV2:DW2"/>
    <mergeCell ref="CZ2:DA2"/>
    <mergeCell ref="DB2:DC2"/>
    <mergeCell ref="DD2:DE2"/>
    <mergeCell ref="DF2:DG2"/>
    <mergeCell ref="DH2:DI2"/>
    <mergeCell ref="DJ2:DK2"/>
    <mergeCell ref="CN2:CO2"/>
    <mergeCell ref="CP2:CQ2"/>
    <mergeCell ref="CR2:CS2"/>
    <mergeCell ref="CT2:CU2"/>
    <mergeCell ref="CV2:CW2"/>
    <mergeCell ref="CX2:CY2"/>
    <mergeCell ref="CB2:CC2"/>
    <mergeCell ref="CD2:CE2"/>
    <mergeCell ref="CF2:CG2"/>
    <mergeCell ref="CH2:CI2"/>
    <mergeCell ref="CJ2:CK2"/>
    <mergeCell ref="CL2:CM2"/>
    <mergeCell ref="BP2:BQ2"/>
    <mergeCell ref="BR2:BS2"/>
    <mergeCell ref="BT2:BU2"/>
    <mergeCell ref="BV2:BW2"/>
    <mergeCell ref="BX2:BY2"/>
    <mergeCell ref="BZ2:CA2"/>
    <mergeCell ref="BD2:BE2"/>
    <mergeCell ref="BF2:BG2"/>
    <mergeCell ref="BH2:BI2"/>
    <mergeCell ref="BJ2:BK2"/>
    <mergeCell ref="BL2:BM2"/>
    <mergeCell ref="BN2:BO2"/>
    <mergeCell ref="AX2:AY2"/>
    <mergeCell ref="AZ2:BA2"/>
    <mergeCell ref="BB2:BC2"/>
    <mergeCell ref="AF2:AG2"/>
    <mergeCell ref="AH2:AI2"/>
    <mergeCell ref="AJ2:AK2"/>
    <mergeCell ref="AL2:AM2"/>
    <mergeCell ref="AN2:AO2"/>
    <mergeCell ref="AP2:AQ2"/>
    <mergeCell ref="B1:C1"/>
    <mergeCell ref="B2:C2"/>
    <mergeCell ref="X2:Y2"/>
    <mergeCell ref="Z2:AA2"/>
    <mergeCell ref="AB2:AC2"/>
    <mergeCell ref="AD2:AE2"/>
    <mergeCell ref="AR2:AS2"/>
    <mergeCell ref="AT2:AU2"/>
    <mergeCell ref="AV2:AW2"/>
  </mergeCells>
  <printOptions/>
  <pageMargins left="0.7086614173228347" right="0.7086614173228347" top="0.7480314960629921" bottom="0.7480314960629921" header="0.31496062992125984" footer="0.31496062992125984"/>
  <pageSetup firstPageNumber="4" useFirstPageNumber="1" horizontalDpi="180" verticalDpi="180" orientation="portrait" paperSize="9" scale="99" r:id="rId1"/>
  <headerFooter>
    <oddHeader>&amp;C&amp;P</oddHeader>
  </headerFooter>
  <rowBreaks count="1" manualBreakCount="1">
    <brk id="35" max="2" man="1"/>
  </rowBreaks>
  <colBreaks count="2" manualBreakCount="2">
    <brk id="3" max="82" man="1"/>
    <brk id="12" max="8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39"/>
  <sheetViews>
    <sheetView view="pageBreakPreview" zoomScaleSheetLayoutView="100" zoomScalePageLayoutView="0" workbookViewId="0" topLeftCell="A1">
      <selection activeCell="A17" sqref="A17:B17"/>
    </sheetView>
  </sheetViews>
  <sheetFormatPr defaultColWidth="8.7109375" defaultRowHeight="15"/>
  <cols>
    <col min="1" max="1" width="4.7109375" style="48" customWidth="1"/>
    <col min="2" max="2" width="5.140625" style="48" customWidth="1"/>
    <col min="3" max="3" width="8.28125" style="48" customWidth="1"/>
    <col min="4" max="4" width="57.28125" style="10" customWidth="1"/>
    <col min="5" max="5" width="18.140625" style="43" customWidth="1"/>
    <col min="6" max="6" width="8.7109375" style="5" customWidth="1"/>
    <col min="7" max="7" width="10.140625" style="5" bestFit="1" customWidth="1"/>
    <col min="8" max="8" width="8.7109375" style="5" customWidth="1"/>
    <col min="9" max="9" width="63.140625" style="5" customWidth="1"/>
    <col min="10" max="10" width="17.57421875" style="5" hidden="1" customWidth="1"/>
    <col min="11" max="16384" width="8.7109375" style="5" customWidth="1"/>
  </cols>
  <sheetData>
    <row r="1" spans="3:5" ht="15.75">
      <c r="C1" s="84"/>
      <c r="D1" s="87" t="s">
        <v>312</v>
      </c>
      <c r="E1" s="87"/>
    </row>
    <row r="2" spans="3:10" ht="15.75">
      <c r="C2" s="84"/>
      <c r="D2" s="88" t="s">
        <v>1</v>
      </c>
      <c r="E2" s="88"/>
      <c r="H2" s="49"/>
      <c r="I2" s="99"/>
      <c r="J2" s="99"/>
    </row>
    <row r="3" spans="3:10" ht="15.75">
      <c r="C3" s="84"/>
      <c r="D3" s="90" t="s">
        <v>2</v>
      </c>
      <c r="E3" s="90"/>
      <c r="H3" s="83"/>
      <c r="I3" s="83"/>
      <c r="J3" s="83"/>
    </row>
    <row r="4" spans="3:10" ht="15.75">
      <c r="C4" s="84"/>
      <c r="D4" s="91" t="s">
        <v>3</v>
      </c>
      <c r="E4" s="91"/>
      <c r="H4" s="83"/>
      <c r="I4" s="83"/>
      <c r="J4" s="83"/>
    </row>
    <row r="5" spans="3:10" ht="15.75">
      <c r="C5" s="84"/>
      <c r="D5" s="92" t="s">
        <v>4</v>
      </c>
      <c r="E5" s="92"/>
      <c r="H5" s="83"/>
      <c r="I5" s="83"/>
      <c r="J5" s="83"/>
    </row>
    <row r="6" spans="3:10" ht="15.75">
      <c r="C6" s="84"/>
      <c r="D6" s="92" t="s">
        <v>5</v>
      </c>
      <c r="E6" s="92"/>
      <c r="H6" s="49"/>
      <c r="I6" s="99"/>
      <c r="J6" s="99"/>
    </row>
    <row r="7" spans="3:10" ht="15.75">
      <c r="C7" s="84"/>
      <c r="D7" s="92" t="s">
        <v>6</v>
      </c>
      <c r="E7" s="92"/>
      <c r="H7" s="97"/>
      <c r="I7" s="97"/>
      <c r="J7" s="97"/>
    </row>
    <row r="8" spans="3:10" ht="15.75">
      <c r="C8" s="84"/>
      <c r="D8" s="96" t="s">
        <v>7</v>
      </c>
      <c r="E8" s="96"/>
      <c r="H8" s="50"/>
      <c r="I8" s="97"/>
      <c r="J8" s="97"/>
    </row>
    <row r="9" spans="1:5" ht="12" customHeight="1">
      <c r="A9" s="51"/>
      <c r="B9" s="52"/>
      <c r="C9" s="84"/>
      <c r="D9" s="84"/>
      <c r="E9" s="84"/>
    </row>
    <row r="10" spans="1:5" ht="15.75">
      <c r="A10" s="51"/>
      <c r="B10" s="52"/>
      <c r="C10" s="52"/>
      <c r="D10" s="93" t="s">
        <v>69</v>
      </c>
      <c r="E10" s="93"/>
    </row>
    <row r="11" spans="1:5" ht="15.75">
      <c r="A11" s="51"/>
      <c r="B11" s="52"/>
      <c r="C11" s="52"/>
      <c r="D11" s="93" t="s">
        <v>9</v>
      </c>
      <c r="E11" s="93"/>
    </row>
    <row r="12" spans="1:5" ht="15.75">
      <c r="A12" s="51"/>
      <c r="B12" s="52"/>
      <c r="C12" s="52"/>
      <c r="D12" s="98" t="s">
        <v>10</v>
      </c>
      <c r="E12" s="98"/>
    </row>
    <row r="13" spans="1:5" ht="15.75">
      <c r="A13" s="51"/>
      <c r="B13" s="52"/>
      <c r="C13" s="52"/>
      <c r="D13" s="96" t="s">
        <v>11</v>
      </c>
      <c r="E13" s="96"/>
    </row>
    <row r="14" spans="1:5" ht="15.75">
      <c r="A14" s="51"/>
      <c r="B14" s="52"/>
      <c r="C14" s="52"/>
      <c r="D14" s="96" t="s">
        <v>7</v>
      </c>
      <c r="E14" s="96"/>
    </row>
    <row r="15" spans="1:5" ht="11.25" customHeight="1">
      <c r="A15" s="51"/>
      <c r="B15" s="52"/>
      <c r="C15" s="52"/>
      <c r="D15" s="52"/>
      <c r="E15" s="52"/>
    </row>
    <row r="16" spans="1:5" s="53" customFormat="1" ht="30.75" customHeight="1">
      <c r="A16" s="100" t="s">
        <v>320</v>
      </c>
      <c r="B16" s="101"/>
      <c r="C16" s="101"/>
      <c r="D16" s="101"/>
      <c r="E16" s="101"/>
    </row>
    <row r="17" spans="1:5" s="54" customFormat="1" ht="15.75">
      <c r="A17" s="102" t="s">
        <v>70</v>
      </c>
      <c r="B17" s="102"/>
      <c r="C17" s="103" t="s">
        <v>13</v>
      </c>
      <c r="D17" s="105" t="s">
        <v>71</v>
      </c>
      <c r="E17" s="107" t="s">
        <v>15</v>
      </c>
    </row>
    <row r="18" spans="1:5" s="54" customFormat="1" ht="46.5" customHeight="1">
      <c r="A18" s="55" t="s">
        <v>72</v>
      </c>
      <c r="B18" s="55" t="s">
        <v>73</v>
      </c>
      <c r="C18" s="104"/>
      <c r="D18" s="106"/>
      <c r="E18" s="108"/>
    </row>
    <row r="19" spans="1:5" s="54" customFormat="1" ht="15.75">
      <c r="A19" s="56" t="s">
        <v>74</v>
      </c>
      <c r="B19" s="56"/>
      <c r="C19" s="56"/>
      <c r="D19" s="57" t="s">
        <v>75</v>
      </c>
      <c r="E19" s="58">
        <f>E20</f>
        <v>30484865</v>
      </c>
    </row>
    <row r="20" spans="1:5" s="54" customFormat="1" ht="47.25">
      <c r="A20" s="56"/>
      <c r="B20" s="56" t="s">
        <v>76</v>
      </c>
      <c r="C20" s="56"/>
      <c r="D20" s="57" t="s">
        <v>77</v>
      </c>
      <c r="E20" s="58">
        <f>E21+E233</f>
        <v>30484865</v>
      </c>
    </row>
    <row r="21" spans="1:5" s="53" customFormat="1" ht="15.75">
      <c r="A21" s="56"/>
      <c r="B21" s="56"/>
      <c r="C21" s="56">
        <v>100000</v>
      </c>
      <c r="D21" s="57" t="s">
        <v>78</v>
      </c>
      <c r="E21" s="58">
        <f>E22+E57</f>
        <v>28454960</v>
      </c>
    </row>
    <row r="22" spans="1:8" s="53" customFormat="1" ht="15.75">
      <c r="A22" s="56"/>
      <c r="B22" s="56"/>
      <c r="C22" s="56">
        <v>110000</v>
      </c>
      <c r="D22" s="57" t="s">
        <v>79</v>
      </c>
      <c r="E22" s="58">
        <f>E23+E30+E31+E34+E38+E39+E47</f>
        <v>28452760</v>
      </c>
      <c r="H22" s="59"/>
    </row>
    <row r="23" spans="1:5" s="53" customFormat="1" ht="15.75">
      <c r="A23" s="56"/>
      <c r="B23" s="56"/>
      <c r="C23" s="56">
        <v>110100</v>
      </c>
      <c r="D23" s="57" t="s">
        <v>80</v>
      </c>
      <c r="E23" s="58">
        <f>SUM(E24:E29)</f>
        <v>19756260</v>
      </c>
    </row>
    <row r="24" spans="1:5" s="53" customFormat="1" ht="15.75">
      <c r="A24" s="56"/>
      <c r="B24" s="56"/>
      <c r="C24" s="56">
        <v>110110</v>
      </c>
      <c r="D24" s="57" t="s">
        <v>81</v>
      </c>
      <c r="E24" s="58">
        <v>12115300</v>
      </c>
    </row>
    <row r="25" spans="1:5" s="53" customFormat="1" ht="15.75">
      <c r="A25" s="56"/>
      <c r="B25" s="56"/>
      <c r="C25" s="56">
        <v>110120</v>
      </c>
      <c r="D25" s="57" t="s">
        <v>82</v>
      </c>
      <c r="E25" s="58">
        <v>1275065</v>
      </c>
    </row>
    <row r="26" spans="1:5" s="53" customFormat="1" ht="15.75">
      <c r="A26" s="56"/>
      <c r="B26" s="56"/>
      <c r="C26" s="56">
        <v>110130</v>
      </c>
      <c r="D26" s="57" t="s">
        <v>83</v>
      </c>
      <c r="E26" s="58">
        <v>3090600</v>
      </c>
    </row>
    <row r="27" spans="1:5" s="53" customFormat="1" ht="15.75">
      <c r="A27" s="56"/>
      <c r="B27" s="56"/>
      <c r="C27" s="56">
        <v>110170</v>
      </c>
      <c r="D27" s="57" t="s">
        <v>84</v>
      </c>
      <c r="E27" s="58">
        <v>2019235</v>
      </c>
    </row>
    <row r="28" spans="1:5" s="53" customFormat="1" ht="15.75">
      <c r="A28" s="56"/>
      <c r="B28" s="56"/>
      <c r="C28" s="56">
        <v>110180</v>
      </c>
      <c r="D28" s="57" t="s">
        <v>85</v>
      </c>
      <c r="E28" s="58">
        <v>1211530</v>
      </c>
    </row>
    <row r="29" spans="1:5" s="53" customFormat="1" ht="15.75">
      <c r="A29" s="56"/>
      <c r="B29" s="56"/>
      <c r="C29" s="56">
        <v>110190</v>
      </c>
      <c r="D29" s="57" t="s">
        <v>86</v>
      </c>
      <c r="E29" s="58">
        <v>44530</v>
      </c>
    </row>
    <row r="30" spans="1:5" s="53" customFormat="1" ht="31.5">
      <c r="A30" s="56"/>
      <c r="B30" s="56"/>
      <c r="C30" s="56">
        <v>110200</v>
      </c>
      <c r="D30" s="57" t="s">
        <v>87</v>
      </c>
      <c r="E30" s="58">
        <v>4652320</v>
      </c>
    </row>
    <row r="31" spans="1:5" s="53" customFormat="1" ht="30.75" customHeight="1">
      <c r="A31" s="56"/>
      <c r="B31" s="56"/>
      <c r="C31" s="56">
        <v>110300</v>
      </c>
      <c r="D31" s="57" t="s">
        <v>88</v>
      </c>
      <c r="E31" s="58">
        <v>1233730</v>
      </c>
    </row>
    <row r="32" spans="1:5" s="53" customFormat="1" ht="15.75">
      <c r="A32" s="56"/>
      <c r="B32" s="56"/>
      <c r="C32" s="56">
        <v>110350</v>
      </c>
      <c r="D32" s="57" t="s">
        <v>89</v>
      </c>
      <c r="E32" s="58">
        <v>353775</v>
      </c>
    </row>
    <row r="33" spans="1:5" s="53" customFormat="1" ht="15.75">
      <c r="A33" s="56"/>
      <c r="B33" s="56"/>
      <c r="C33" s="56">
        <v>110360</v>
      </c>
      <c r="D33" s="57" t="s">
        <v>90</v>
      </c>
      <c r="E33" s="58">
        <v>879955</v>
      </c>
    </row>
    <row r="34" spans="1:5" s="53" customFormat="1" ht="15.75">
      <c r="A34" s="56"/>
      <c r="B34" s="56"/>
      <c r="C34" s="56">
        <v>110400</v>
      </c>
      <c r="D34" s="57" t="s">
        <v>91</v>
      </c>
      <c r="E34" s="58">
        <f>E35+E37</f>
        <v>175990</v>
      </c>
    </row>
    <row r="35" spans="1:5" s="53" customFormat="1" ht="31.5">
      <c r="A35" s="56"/>
      <c r="B35" s="56"/>
      <c r="C35" s="56">
        <v>110410</v>
      </c>
      <c r="D35" s="57" t="s">
        <v>92</v>
      </c>
      <c r="E35" s="58">
        <v>38140</v>
      </c>
    </row>
    <row r="36" spans="1:5" s="53" customFormat="1" ht="15.75">
      <c r="A36" s="56"/>
      <c r="B36" s="56"/>
      <c r="C36" s="56">
        <v>110500</v>
      </c>
      <c r="D36" s="57" t="s">
        <v>93</v>
      </c>
      <c r="E36" s="58">
        <v>0</v>
      </c>
    </row>
    <row r="37" spans="1:5" s="53" customFormat="1" ht="31.5" customHeight="1">
      <c r="A37" s="56"/>
      <c r="B37" s="56"/>
      <c r="C37" s="56" t="s">
        <v>94</v>
      </c>
      <c r="D37" s="57" t="s">
        <v>95</v>
      </c>
      <c r="E37" s="58">
        <v>137850</v>
      </c>
    </row>
    <row r="38" spans="1:5" s="53" customFormat="1" ht="15.75">
      <c r="A38" s="56"/>
      <c r="B38" s="56"/>
      <c r="C38" s="56">
        <v>110600</v>
      </c>
      <c r="D38" s="57" t="s">
        <v>96</v>
      </c>
      <c r="E38" s="58">
        <v>673705</v>
      </c>
    </row>
    <row r="39" spans="1:5" s="53" customFormat="1" ht="15.75">
      <c r="A39" s="56"/>
      <c r="B39" s="56"/>
      <c r="C39" s="56">
        <v>110700</v>
      </c>
      <c r="D39" s="57" t="s">
        <v>97</v>
      </c>
      <c r="E39" s="58">
        <f>SUM(E40:E46)</f>
        <v>960045</v>
      </c>
    </row>
    <row r="40" spans="1:5" s="53" customFormat="1" ht="15.75">
      <c r="A40" s="56"/>
      <c r="B40" s="56"/>
      <c r="C40" s="56">
        <v>110710</v>
      </c>
      <c r="D40" s="57" t="s">
        <v>98</v>
      </c>
      <c r="E40" s="58">
        <v>264255</v>
      </c>
    </row>
    <row r="41" spans="1:5" s="53" customFormat="1" ht="15.75">
      <c r="A41" s="56"/>
      <c r="B41" s="56"/>
      <c r="C41" s="56">
        <v>110720</v>
      </c>
      <c r="D41" s="57" t="s">
        <v>99</v>
      </c>
      <c r="E41" s="58">
        <v>424395</v>
      </c>
    </row>
    <row r="42" spans="1:5" s="53" customFormat="1" ht="15.75">
      <c r="A42" s="56"/>
      <c r="B42" s="56"/>
      <c r="C42" s="56">
        <v>110730</v>
      </c>
      <c r="D42" s="57" t="s">
        <v>100</v>
      </c>
      <c r="E42" s="58">
        <v>153070</v>
      </c>
    </row>
    <row r="43" spans="1:5" s="53" customFormat="1" ht="15.75">
      <c r="A43" s="56"/>
      <c r="B43" s="56"/>
      <c r="C43" s="56">
        <v>110740</v>
      </c>
      <c r="D43" s="57" t="s">
        <v>101</v>
      </c>
      <c r="E43" s="58">
        <v>22150</v>
      </c>
    </row>
    <row r="44" spans="1:5" s="53" customFormat="1" ht="15.75">
      <c r="A44" s="56"/>
      <c r="B44" s="56"/>
      <c r="C44" s="56">
        <v>110750</v>
      </c>
      <c r="D44" s="57" t="s">
        <v>102</v>
      </c>
      <c r="E44" s="58">
        <v>14245</v>
      </c>
    </row>
    <row r="45" spans="1:5" s="53" customFormat="1" ht="15.75">
      <c r="A45" s="56"/>
      <c r="B45" s="56"/>
      <c r="C45" s="56">
        <v>110760</v>
      </c>
      <c r="D45" s="57" t="s">
        <v>103</v>
      </c>
      <c r="E45" s="58">
        <v>3120</v>
      </c>
    </row>
    <row r="46" spans="1:5" s="53" customFormat="1" ht="15.75">
      <c r="A46" s="56"/>
      <c r="B46" s="56"/>
      <c r="C46" s="56">
        <v>110780</v>
      </c>
      <c r="D46" s="57" t="s">
        <v>104</v>
      </c>
      <c r="E46" s="58">
        <v>78810</v>
      </c>
    </row>
    <row r="47" spans="1:5" s="53" customFormat="1" ht="31.5">
      <c r="A47" s="56"/>
      <c r="B47" s="56"/>
      <c r="C47" s="56">
        <v>111000</v>
      </c>
      <c r="D47" s="57" t="s">
        <v>105</v>
      </c>
      <c r="E47" s="58">
        <f>SUM(E48:E56)</f>
        <v>1000710</v>
      </c>
    </row>
    <row r="48" spans="1:5" s="53" customFormat="1" ht="15.75">
      <c r="A48" s="56"/>
      <c r="B48" s="56"/>
      <c r="C48" s="56">
        <v>111020</v>
      </c>
      <c r="D48" s="57" t="s">
        <v>106</v>
      </c>
      <c r="E48" s="58">
        <v>109175</v>
      </c>
    </row>
    <row r="49" spans="1:5" s="53" customFormat="1" ht="15.75">
      <c r="A49" s="56"/>
      <c r="B49" s="56"/>
      <c r="C49" s="56">
        <v>111030</v>
      </c>
      <c r="D49" s="57" t="s">
        <v>107</v>
      </c>
      <c r="E49" s="58">
        <v>33210</v>
      </c>
    </row>
    <row r="50" spans="1:5" s="53" customFormat="1" ht="15.75">
      <c r="A50" s="56"/>
      <c r="B50" s="56"/>
      <c r="C50" s="56">
        <v>111042</v>
      </c>
      <c r="D50" s="57" t="s">
        <v>108</v>
      </c>
      <c r="E50" s="58">
        <v>28470</v>
      </c>
    </row>
    <row r="51" spans="1:5" s="53" customFormat="1" ht="15.75">
      <c r="A51" s="56"/>
      <c r="B51" s="56"/>
      <c r="C51" s="56">
        <v>111044</v>
      </c>
      <c r="D51" s="57" t="s">
        <v>109</v>
      </c>
      <c r="E51" s="58">
        <v>175990</v>
      </c>
    </row>
    <row r="52" spans="1:5" s="53" customFormat="1" ht="15.75">
      <c r="A52" s="56"/>
      <c r="B52" s="56"/>
      <c r="C52" s="56">
        <v>111045</v>
      </c>
      <c r="D52" s="57" t="s">
        <v>110</v>
      </c>
      <c r="E52" s="58">
        <f>200000+1000</f>
        <v>201000</v>
      </c>
    </row>
    <row r="53" spans="1:5" s="53" customFormat="1" ht="15.75">
      <c r="A53" s="56"/>
      <c r="B53" s="56"/>
      <c r="C53" s="56">
        <v>111046</v>
      </c>
      <c r="D53" s="57" t="s">
        <v>111</v>
      </c>
      <c r="E53" s="58">
        <v>5240</v>
      </c>
    </row>
    <row r="54" spans="1:5" s="53" customFormat="1" ht="15.75">
      <c r="A54" s="56"/>
      <c r="B54" s="56"/>
      <c r="C54" s="56">
        <v>111050</v>
      </c>
      <c r="D54" s="57" t="s">
        <v>112</v>
      </c>
      <c r="E54" s="58">
        <v>186170</v>
      </c>
    </row>
    <row r="55" spans="1:5" s="53" customFormat="1" ht="15.75">
      <c r="A55" s="56"/>
      <c r="B55" s="56"/>
      <c r="C55" s="56" t="s">
        <v>113</v>
      </c>
      <c r="D55" s="57" t="s">
        <v>114</v>
      </c>
      <c r="E55" s="58">
        <v>100000</v>
      </c>
    </row>
    <row r="56" spans="1:5" s="53" customFormat="1" ht="15.75">
      <c r="A56" s="56"/>
      <c r="B56" s="56"/>
      <c r="C56" s="56">
        <v>111070</v>
      </c>
      <c r="D56" s="57" t="s">
        <v>115</v>
      </c>
      <c r="E56" s="58">
        <v>161455</v>
      </c>
    </row>
    <row r="57" spans="1:5" s="53" customFormat="1" ht="15.75">
      <c r="A57" s="56"/>
      <c r="B57" s="56"/>
      <c r="C57" s="56">
        <v>130650</v>
      </c>
      <c r="D57" s="57" t="s">
        <v>116</v>
      </c>
      <c r="E57" s="58">
        <v>2200</v>
      </c>
    </row>
    <row r="58" spans="1:5" s="53" customFormat="1" ht="31.5">
      <c r="A58" s="56"/>
      <c r="B58" s="56"/>
      <c r="C58" s="56">
        <v>140000</v>
      </c>
      <c r="D58" s="57" t="s">
        <v>117</v>
      </c>
      <c r="E58" s="58">
        <f>E59+E69+E76+E75</f>
        <v>28660894</v>
      </c>
    </row>
    <row r="59" spans="1:5" s="53" customFormat="1" ht="15.75">
      <c r="A59" s="56"/>
      <c r="B59" s="56"/>
      <c r="C59" s="56">
        <v>140200</v>
      </c>
      <c r="D59" s="57" t="s">
        <v>118</v>
      </c>
      <c r="E59" s="58">
        <f>E60+E61+E64+E65+E66</f>
        <v>916532</v>
      </c>
    </row>
    <row r="60" spans="1:5" s="53" customFormat="1" ht="15.75">
      <c r="A60" s="56"/>
      <c r="B60" s="56"/>
      <c r="C60" s="56">
        <v>140210</v>
      </c>
      <c r="D60" s="57" t="s">
        <v>119</v>
      </c>
      <c r="E60" s="58">
        <v>394070</v>
      </c>
    </row>
    <row r="61" spans="1:5" s="53" customFormat="1" ht="15.75">
      <c r="A61" s="56"/>
      <c r="B61" s="56"/>
      <c r="C61" s="56">
        <v>140220</v>
      </c>
      <c r="D61" s="57" t="s">
        <v>120</v>
      </c>
      <c r="E61" s="58">
        <f>SUM(E62:E63)</f>
        <v>0</v>
      </c>
    </row>
    <row r="62" spans="1:5" s="53" customFormat="1" ht="31.5">
      <c r="A62" s="56"/>
      <c r="B62" s="56"/>
      <c r="C62" s="56">
        <v>140221</v>
      </c>
      <c r="D62" s="57" t="s">
        <v>121</v>
      </c>
      <c r="E62" s="58">
        <v>0</v>
      </c>
    </row>
    <row r="63" spans="1:5" s="53" customFormat="1" ht="15.75">
      <c r="A63" s="56"/>
      <c r="B63" s="56"/>
      <c r="C63" s="56">
        <v>140222</v>
      </c>
      <c r="D63" s="57" t="s">
        <v>122</v>
      </c>
      <c r="E63" s="58">
        <v>0</v>
      </c>
    </row>
    <row r="64" spans="1:5" s="53" customFormat="1" ht="15.75">
      <c r="A64" s="56"/>
      <c r="B64" s="56"/>
      <c r="C64" s="56">
        <v>140230</v>
      </c>
      <c r="D64" s="57" t="s">
        <v>123</v>
      </c>
      <c r="E64" s="58">
        <v>510312</v>
      </c>
    </row>
    <row r="65" spans="1:5" s="53" customFormat="1" ht="15.75">
      <c r="A65" s="56"/>
      <c r="B65" s="56"/>
      <c r="C65" s="56">
        <v>140240</v>
      </c>
      <c r="D65" s="57" t="s">
        <v>124</v>
      </c>
      <c r="E65" s="58">
        <v>0</v>
      </c>
    </row>
    <row r="66" spans="1:5" s="53" customFormat="1" ht="15.75">
      <c r="A66" s="56"/>
      <c r="B66" s="56"/>
      <c r="C66" s="56">
        <v>140250</v>
      </c>
      <c r="D66" s="57" t="s">
        <v>125</v>
      </c>
      <c r="E66" s="58">
        <f>SUM(E67:E68)</f>
        <v>12150</v>
      </c>
    </row>
    <row r="67" spans="1:8" s="53" customFormat="1" ht="15.75">
      <c r="A67" s="56"/>
      <c r="B67" s="56"/>
      <c r="C67" s="56">
        <v>140251</v>
      </c>
      <c r="D67" s="57" t="s">
        <v>126</v>
      </c>
      <c r="E67" s="58">
        <v>7600</v>
      </c>
      <c r="H67" s="59"/>
    </row>
    <row r="68" spans="1:5" s="53" customFormat="1" ht="15.75">
      <c r="A68" s="56"/>
      <c r="B68" s="56"/>
      <c r="C68" s="56">
        <v>140252</v>
      </c>
      <c r="D68" s="57" t="s">
        <v>127</v>
      </c>
      <c r="E68" s="58">
        <v>4550</v>
      </c>
    </row>
    <row r="69" spans="1:5" s="53" customFormat="1" ht="15.75">
      <c r="A69" s="56"/>
      <c r="B69" s="56"/>
      <c r="C69" s="56">
        <v>140400</v>
      </c>
      <c r="D69" s="57" t="s">
        <v>128</v>
      </c>
      <c r="E69" s="58">
        <f>SUM(E70:E72)+E73</f>
        <v>27724362</v>
      </c>
    </row>
    <row r="70" spans="1:5" s="53" customFormat="1" ht="15.75">
      <c r="A70" s="56"/>
      <c r="B70" s="56"/>
      <c r="C70" s="56">
        <v>140410</v>
      </c>
      <c r="D70" s="57" t="s">
        <v>129</v>
      </c>
      <c r="E70" s="58">
        <v>27480226</v>
      </c>
    </row>
    <row r="71" spans="1:5" s="53" customFormat="1" ht="15.75">
      <c r="A71" s="56"/>
      <c r="B71" s="56"/>
      <c r="C71" s="56">
        <v>140420</v>
      </c>
      <c r="D71" s="57" t="s">
        <v>130</v>
      </c>
      <c r="E71" s="58">
        <v>203170</v>
      </c>
    </row>
    <row r="72" spans="1:5" s="53" customFormat="1" ht="15.75">
      <c r="A72" s="56"/>
      <c r="B72" s="56"/>
      <c r="C72" s="56">
        <v>140440</v>
      </c>
      <c r="D72" s="57" t="s">
        <v>84</v>
      </c>
      <c r="E72" s="58">
        <v>16000</v>
      </c>
    </row>
    <row r="73" spans="1:5" s="53" customFormat="1" ht="15.75">
      <c r="A73" s="56"/>
      <c r="B73" s="56"/>
      <c r="C73" s="56">
        <v>140450</v>
      </c>
      <c r="D73" s="57" t="s">
        <v>131</v>
      </c>
      <c r="E73" s="58">
        <f>E74</f>
        <v>24966</v>
      </c>
    </row>
    <row r="74" spans="1:5" s="53" customFormat="1" ht="31.5">
      <c r="A74" s="56"/>
      <c r="B74" s="56"/>
      <c r="C74" s="56">
        <v>140451</v>
      </c>
      <c r="D74" s="57" t="s">
        <v>132</v>
      </c>
      <c r="E74" s="58">
        <v>24966</v>
      </c>
    </row>
    <row r="75" spans="1:6" s="53" customFormat="1" ht="15.75">
      <c r="A75" s="60"/>
      <c r="B75" s="60"/>
      <c r="C75" s="61" t="s">
        <v>133</v>
      </c>
      <c r="D75" s="27" t="s">
        <v>134</v>
      </c>
      <c r="E75" s="58"/>
      <c r="F75" s="62"/>
    </row>
    <row r="76" spans="1:5" s="53" customFormat="1" ht="15.75">
      <c r="A76" s="56"/>
      <c r="B76" s="56"/>
      <c r="C76" s="56">
        <v>140900</v>
      </c>
      <c r="D76" s="57" t="s">
        <v>135</v>
      </c>
      <c r="E76" s="58">
        <v>20000</v>
      </c>
    </row>
    <row r="77" spans="1:5" s="53" customFormat="1" ht="63">
      <c r="A77" s="56"/>
      <c r="B77" s="56"/>
      <c r="C77" s="56">
        <v>150000</v>
      </c>
      <c r="D77" s="57" t="s">
        <v>136</v>
      </c>
      <c r="E77" s="58">
        <f>E78+E96+E101</f>
        <v>338163567</v>
      </c>
    </row>
    <row r="78" spans="1:5" s="53" customFormat="1" ht="35.25" customHeight="1">
      <c r="A78" s="56"/>
      <c r="B78" s="56"/>
      <c r="C78" s="56">
        <v>151000</v>
      </c>
      <c r="D78" s="57" t="s">
        <v>137</v>
      </c>
      <c r="E78" s="58">
        <f>E79+E82+E85+E89+E92+E93</f>
        <v>209521713</v>
      </c>
    </row>
    <row r="79" spans="1:5" s="53" customFormat="1" ht="31.5">
      <c r="A79" s="56"/>
      <c r="B79" s="56"/>
      <c r="C79" s="56">
        <v>151100</v>
      </c>
      <c r="D79" s="57" t="s">
        <v>138</v>
      </c>
      <c r="E79" s="58">
        <f>E80+E81</f>
        <v>157531594</v>
      </c>
    </row>
    <row r="80" spans="1:5" s="53" customFormat="1" ht="47.25">
      <c r="A80" s="56"/>
      <c r="B80" s="56"/>
      <c r="C80" s="56">
        <v>151110</v>
      </c>
      <c r="D80" s="57" t="s">
        <v>139</v>
      </c>
      <c r="E80" s="58">
        <v>99244904</v>
      </c>
    </row>
    <row r="81" spans="1:5" s="53" customFormat="1" ht="31.5">
      <c r="A81" s="56"/>
      <c r="B81" s="56"/>
      <c r="C81" s="56">
        <v>151120</v>
      </c>
      <c r="D81" s="57" t="s">
        <v>140</v>
      </c>
      <c r="E81" s="58">
        <v>58286690</v>
      </c>
    </row>
    <row r="82" spans="1:5" s="53" customFormat="1" ht="31.5">
      <c r="A82" s="56"/>
      <c r="B82" s="56"/>
      <c r="C82" s="56">
        <v>151200</v>
      </c>
      <c r="D82" s="57" t="s">
        <v>141</v>
      </c>
      <c r="E82" s="58">
        <f>E83+E84</f>
        <v>8100000</v>
      </c>
    </row>
    <row r="83" spans="1:5" s="53" customFormat="1" ht="15.75">
      <c r="A83" s="56"/>
      <c r="B83" s="56"/>
      <c r="C83" s="63">
        <v>151210</v>
      </c>
      <c r="D83" s="64" t="s">
        <v>142</v>
      </c>
      <c r="E83" s="58">
        <v>3000000</v>
      </c>
    </row>
    <row r="84" spans="1:5" s="53" customFormat="1" ht="15.75">
      <c r="A84" s="56"/>
      <c r="B84" s="56"/>
      <c r="C84" s="56">
        <v>151220</v>
      </c>
      <c r="D84" s="57" t="s">
        <v>143</v>
      </c>
      <c r="E84" s="58">
        <v>5100000</v>
      </c>
    </row>
    <row r="85" spans="1:5" s="53" customFormat="1" ht="15.75">
      <c r="A85" s="56"/>
      <c r="B85" s="56"/>
      <c r="C85" s="63">
        <v>151300</v>
      </c>
      <c r="D85" s="64" t="s">
        <v>144</v>
      </c>
      <c r="E85" s="58">
        <f>SUM(E86:E88)</f>
        <v>43547750</v>
      </c>
    </row>
    <row r="86" spans="1:5" s="53" customFormat="1" ht="15.75">
      <c r="A86" s="56"/>
      <c r="B86" s="56"/>
      <c r="C86" s="63">
        <v>151310</v>
      </c>
      <c r="D86" s="64" t="s">
        <v>145</v>
      </c>
      <c r="E86" s="30">
        <v>0</v>
      </c>
    </row>
    <row r="87" spans="1:5" s="53" customFormat="1" ht="19.5" customHeight="1">
      <c r="A87" s="56"/>
      <c r="B87" s="56"/>
      <c r="C87" s="63">
        <v>151320</v>
      </c>
      <c r="D87" s="64" t="s">
        <v>146</v>
      </c>
      <c r="E87" s="30">
        <v>0</v>
      </c>
    </row>
    <row r="88" spans="1:6" s="53" customFormat="1" ht="49.5" customHeight="1">
      <c r="A88" s="56"/>
      <c r="B88" s="65"/>
      <c r="C88" s="63">
        <v>151330</v>
      </c>
      <c r="D88" s="64" t="s">
        <v>147</v>
      </c>
      <c r="E88" s="58">
        <v>43547750</v>
      </c>
      <c r="F88" s="66"/>
    </row>
    <row r="89" spans="1:5" s="53" customFormat="1" ht="47.25">
      <c r="A89" s="56"/>
      <c r="B89" s="56"/>
      <c r="C89" s="56">
        <v>151400</v>
      </c>
      <c r="D89" s="57" t="s">
        <v>148</v>
      </c>
      <c r="E89" s="58">
        <f>E90+E91</f>
        <v>142369</v>
      </c>
    </row>
    <row r="90" spans="1:5" s="53" customFormat="1" ht="31.5">
      <c r="A90" s="56"/>
      <c r="B90" s="56"/>
      <c r="C90" s="56">
        <v>151410</v>
      </c>
      <c r="D90" s="57" t="s">
        <v>149</v>
      </c>
      <c r="E90" s="58"/>
    </row>
    <row r="91" spans="1:5" s="53" customFormat="1" ht="36" customHeight="1">
      <c r="A91" s="56"/>
      <c r="B91" s="56"/>
      <c r="C91" s="56">
        <v>151420</v>
      </c>
      <c r="D91" s="57" t="s">
        <v>150</v>
      </c>
      <c r="E91" s="58">
        <v>142369</v>
      </c>
    </row>
    <row r="92" spans="1:5" s="53" customFormat="1" ht="78.75">
      <c r="A92" s="56"/>
      <c r="B92" s="56"/>
      <c r="C92" s="63">
        <v>151500</v>
      </c>
      <c r="D92" s="64" t="s">
        <v>151</v>
      </c>
      <c r="E92" s="58">
        <v>150000</v>
      </c>
    </row>
    <row r="93" spans="1:5" s="53" customFormat="1" ht="15.75">
      <c r="A93" s="56"/>
      <c r="B93" s="56"/>
      <c r="C93" s="63">
        <v>151600</v>
      </c>
      <c r="D93" s="64" t="s">
        <v>134</v>
      </c>
      <c r="E93" s="58">
        <f>E94</f>
        <v>50000</v>
      </c>
    </row>
    <row r="94" spans="1:5" s="53" customFormat="1" ht="15.75">
      <c r="A94" s="56"/>
      <c r="B94" s="56"/>
      <c r="C94" s="63">
        <v>151630</v>
      </c>
      <c r="D94" s="64" t="s">
        <v>152</v>
      </c>
      <c r="E94" s="58">
        <f>E95</f>
        <v>50000</v>
      </c>
    </row>
    <row r="95" spans="1:5" s="53" customFormat="1" ht="15.75">
      <c r="A95" s="56"/>
      <c r="B95" s="56"/>
      <c r="C95" s="63">
        <v>151631</v>
      </c>
      <c r="D95" s="64" t="s">
        <v>153</v>
      </c>
      <c r="E95" s="58">
        <v>50000</v>
      </c>
    </row>
    <row r="96" spans="1:5" s="53" customFormat="1" ht="31.5">
      <c r="A96" s="56"/>
      <c r="B96" s="56"/>
      <c r="C96" s="56">
        <v>152000</v>
      </c>
      <c r="D96" s="57" t="s">
        <v>154</v>
      </c>
      <c r="E96" s="67">
        <f>SUM(E97:E100)</f>
        <v>64054032</v>
      </c>
    </row>
    <row r="97" spans="1:5" s="53" customFormat="1" ht="31.5">
      <c r="A97" s="56"/>
      <c r="B97" s="56"/>
      <c r="C97" s="56">
        <v>152100</v>
      </c>
      <c r="D97" s="57" t="s">
        <v>155</v>
      </c>
      <c r="E97" s="58">
        <v>5400960</v>
      </c>
    </row>
    <row r="98" spans="1:5" s="53" customFormat="1" ht="47.25">
      <c r="A98" s="56"/>
      <c r="B98" s="56"/>
      <c r="C98" s="56">
        <v>152200</v>
      </c>
      <c r="D98" s="57" t="s">
        <v>156</v>
      </c>
      <c r="E98" s="58">
        <v>9709200</v>
      </c>
    </row>
    <row r="99" spans="1:5" s="53" customFormat="1" ht="47.25">
      <c r="A99" s="56"/>
      <c r="B99" s="56"/>
      <c r="C99" s="56">
        <v>152300</v>
      </c>
      <c r="D99" s="57" t="s">
        <v>157</v>
      </c>
      <c r="E99" s="67">
        <f>35932680+13011192</f>
        <v>48943872</v>
      </c>
    </row>
    <row r="100" spans="1:5" s="53" customFormat="1" ht="31.5">
      <c r="A100" s="56"/>
      <c r="B100" s="56"/>
      <c r="C100" s="56">
        <v>152400</v>
      </c>
      <c r="D100" s="57" t="s">
        <v>158</v>
      </c>
      <c r="E100" s="58"/>
    </row>
    <row r="101" spans="1:5" s="53" customFormat="1" ht="35.25" customHeight="1">
      <c r="A101" s="56"/>
      <c r="B101" s="56"/>
      <c r="C101" s="56">
        <v>153000</v>
      </c>
      <c r="D101" s="57" t="s">
        <v>159</v>
      </c>
      <c r="E101" s="58">
        <f>E102+E106+E107+E108+E109+E110+E119</f>
        <v>64587822</v>
      </c>
    </row>
    <row r="102" spans="1:5" s="53" customFormat="1" ht="31.5">
      <c r="A102" s="56"/>
      <c r="B102" s="56"/>
      <c r="C102" s="56">
        <v>153100</v>
      </c>
      <c r="D102" s="57" t="s">
        <v>160</v>
      </c>
      <c r="E102" s="58">
        <f>E103+E104+E105</f>
        <v>50188316</v>
      </c>
    </row>
    <row r="103" spans="1:5" s="53" customFormat="1" ht="15.75">
      <c r="A103" s="56"/>
      <c r="B103" s="56"/>
      <c r="C103" s="56">
        <v>153110</v>
      </c>
      <c r="D103" s="57" t="s">
        <v>161</v>
      </c>
      <c r="E103" s="58">
        <v>2659286</v>
      </c>
    </row>
    <row r="104" spans="1:5" s="53" customFormat="1" ht="31.5">
      <c r="A104" s="56"/>
      <c r="B104" s="56"/>
      <c r="C104" s="56">
        <v>153120</v>
      </c>
      <c r="D104" s="57" t="s">
        <v>162</v>
      </c>
      <c r="E104" s="58">
        <v>37830</v>
      </c>
    </row>
    <row r="105" spans="1:5" s="53" customFormat="1" ht="31.5">
      <c r="A105" s="56"/>
      <c r="B105" s="56"/>
      <c r="C105" s="56">
        <v>153130</v>
      </c>
      <c r="D105" s="57" t="s">
        <v>163</v>
      </c>
      <c r="E105" s="58">
        <v>47491200</v>
      </c>
    </row>
    <row r="106" spans="1:5" s="53" customFormat="1" ht="15.75">
      <c r="A106" s="56"/>
      <c r="B106" s="56"/>
      <c r="C106" s="56">
        <v>153200</v>
      </c>
      <c r="D106" s="57" t="s">
        <v>164</v>
      </c>
      <c r="E106" s="58">
        <v>246829</v>
      </c>
    </row>
    <row r="107" spans="1:5" s="53" customFormat="1" ht="31.5">
      <c r="A107" s="56"/>
      <c r="B107" s="56"/>
      <c r="C107" s="56">
        <v>153300</v>
      </c>
      <c r="D107" s="57" t="s">
        <v>165</v>
      </c>
      <c r="E107" s="58">
        <v>873000</v>
      </c>
    </row>
    <row r="108" spans="1:5" s="53" customFormat="1" ht="31.5">
      <c r="A108" s="56"/>
      <c r="B108" s="56"/>
      <c r="C108" s="56">
        <v>153400</v>
      </c>
      <c r="D108" s="57" t="s">
        <v>166</v>
      </c>
      <c r="E108" s="58">
        <v>21146</v>
      </c>
    </row>
    <row r="109" spans="1:5" s="53" customFormat="1" ht="31.5">
      <c r="A109" s="56"/>
      <c r="B109" s="56"/>
      <c r="C109" s="56">
        <v>153500</v>
      </c>
      <c r="D109" s="57" t="s">
        <v>167</v>
      </c>
      <c r="E109" s="58">
        <v>221804</v>
      </c>
    </row>
    <row r="110" spans="1:5" s="53" customFormat="1" ht="63">
      <c r="A110" s="56"/>
      <c r="B110" s="56"/>
      <c r="C110" s="56">
        <v>153600</v>
      </c>
      <c r="D110" s="57" t="s">
        <v>168</v>
      </c>
      <c r="E110" s="58">
        <f>E111+E112+E113+E114+E115+E116+E117+E118</f>
        <v>7883117</v>
      </c>
    </row>
    <row r="111" spans="1:5" s="53" customFormat="1" ht="15.75">
      <c r="A111" s="56"/>
      <c r="B111" s="56"/>
      <c r="C111" s="56">
        <v>153610</v>
      </c>
      <c r="D111" s="57" t="s">
        <v>169</v>
      </c>
      <c r="E111" s="58">
        <v>56011</v>
      </c>
    </row>
    <row r="112" spans="1:5" s="53" customFormat="1" ht="63">
      <c r="A112" s="56"/>
      <c r="B112" s="56"/>
      <c r="C112" s="56">
        <v>153620</v>
      </c>
      <c r="D112" s="57" t="s">
        <v>170</v>
      </c>
      <c r="E112" s="58">
        <v>2626</v>
      </c>
    </row>
    <row r="113" spans="1:5" s="53" customFormat="1" ht="47.25">
      <c r="A113" s="56"/>
      <c r="B113" s="56"/>
      <c r="C113" s="56">
        <v>153630</v>
      </c>
      <c r="D113" s="57" t="s">
        <v>171</v>
      </c>
      <c r="E113" s="58">
        <v>6815937</v>
      </c>
    </row>
    <row r="114" spans="1:5" s="53" customFormat="1" ht="31.5">
      <c r="A114" s="56"/>
      <c r="B114" s="56"/>
      <c r="C114" s="56">
        <v>153640</v>
      </c>
      <c r="D114" s="57" t="s">
        <v>172</v>
      </c>
      <c r="E114" s="58">
        <v>844890</v>
      </c>
    </row>
    <row r="115" spans="1:5" s="53" customFormat="1" ht="31.5">
      <c r="A115" s="63"/>
      <c r="B115" s="63"/>
      <c r="C115" s="63">
        <v>153650</v>
      </c>
      <c r="D115" s="64" t="s">
        <v>173</v>
      </c>
      <c r="E115" s="30">
        <v>24524</v>
      </c>
    </row>
    <row r="116" spans="1:5" s="53" customFormat="1" ht="31.5">
      <c r="A116" s="63"/>
      <c r="B116" s="63"/>
      <c r="C116" s="63">
        <v>153670</v>
      </c>
      <c r="D116" s="64" t="s">
        <v>174</v>
      </c>
      <c r="E116" s="30">
        <v>3742</v>
      </c>
    </row>
    <row r="117" spans="1:5" s="53" customFormat="1" ht="15.75">
      <c r="A117" s="63"/>
      <c r="B117" s="63"/>
      <c r="C117" s="63">
        <v>153680</v>
      </c>
      <c r="D117" s="64" t="s">
        <v>175</v>
      </c>
      <c r="E117" s="30">
        <v>49471</v>
      </c>
    </row>
    <row r="118" spans="1:5" s="53" customFormat="1" ht="15.75">
      <c r="A118" s="63"/>
      <c r="B118" s="63"/>
      <c r="C118" s="63">
        <v>153690</v>
      </c>
      <c r="D118" s="64" t="s">
        <v>176</v>
      </c>
      <c r="E118" s="30">
        <v>85916</v>
      </c>
    </row>
    <row r="119" spans="1:7" s="53" customFormat="1" ht="15.75">
      <c r="A119" s="63"/>
      <c r="B119" s="63"/>
      <c r="C119" s="63" t="s">
        <v>177</v>
      </c>
      <c r="D119" s="64" t="s">
        <v>178</v>
      </c>
      <c r="E119" s="30">
        <v>5153610</v>
      </c>
      <c r="G119" s="53" t="s">
        <v>179</v>
      </c>
    </row>
    <row r="120" spans="1:5" s="53" customFormat="1" ht="31.5">
      <c r="A120" s="56"/>
      <c r="B120" s="56"/>
      <c r="C120" s="56">
        <v>160000</v>
      </c>
      <c r="D120" s="57" t="s">
        <v>180</v>
      </c>
      <c r="E120" s="58">
        <f>E121+E133+E153+E191+E219+E224+E227+E230</f>
        <v>2224963811</v>
      </c>
    </row>
    <row r="121" spans="1:5" s="68" customFormat="1" ht="31.5">
      <c r="A121" s="56"/>
      <c r="B121" s="56"/>
      <c r="C121" s="63">
        <v>160100</v>
      </c>
      <c r="D121" s="64" t="s">
        <v>181</v>
      </c>
      <c r="E121" s="58">
        <f>E122+E123+E126+E127+E128</f>
        <v>2005009957</v>
      </c>
    </row>
    <row r="122" spans="1:5" s="53" customFormat="1" ht="15.75">
      <c r="A122" s="56"/>
      <c r="B122" s="56"/>
      <c r="C122" s="63">
        <v>160110</v>
      </c>
      <c r="D122" s="64" t="s">
        <v>182</v>
      </c>
      <c r="E122" s="58">
        <v>1606334340</v>
      </c>
    </row>
    <row r="123" spans="1:5" s="53" customFormat="1" ht="20.25" customHeight="1">
      <c r="A123" s="56"/>
      <c r="B123" s="56"/>
      <c r="C123" s="63">
        <v>160120</v>
      </c>
      <c r="D123" s="64" t="s">
        <v>183</v>
      </c>
      <c r="E123" s="58">
        <f>E124+E125</f>
        <v>254360768</v>
      </c>
    </row>
    <row r="124" spans="1:5" s="53" customFormat="1" ht="31.5">
      <c r="A124" s="56"/>
      <c r="B124" s="56"/>
      <c r="C124" s="63">
        <v>160121</v>
      </c>
      <c r="D124" s="64" t="s">
        <v>184</v>
      </c>
      <c r="E124" s="58">
        <v>247640474</v>
      </c>
    </row>
    <row r="125" spans="1:5" s="53" customFormat="1" ht="47.25">
      <c r="A125" s="56"/>
      <c r="B125" s="56"/>
      <c r="C125" s="63">
        <v>160122</v>
      </c>
      <c r="D125" s="64" t="s">
        <v>185</v>
      </c>
      <c r="E125" s="58">
        <v>6720294</v>
      </c>
    </row>
    <row r="126" spans="1:5" s="53" customFormat="1" ht="31.5">
      <c r="A126" s="56"/>
      <c r="B126" s="56"/>
      <c r="C126" s="63">
        <v>160130</v>
      </c>
      <c r="D126" s="64" t="s">
        <v>186</v>
      </c>
      <c r="E126" s="58">
        <v>133235908</v>
      </c>
    </row>
    <row r="127" spans="1:5" s="53" customFormat="1" ht="15.75">
      <c r="A127" s="56"/>
      <c r="B127" s="56"/>
      <c r="C127" s="63">
        <v>160140</v>
      </c>
      <c r="D127" s="64" t="s">
        <v>187</v>
      </c>
      <c r="E127" s="58">
        <v>1616265</v>
      </c>
    </row>
    <row r="128" spans="1:5" s="53" customFormat="1" ht="47.25">
      <c r="A128" s="56"/>
      <c r="B128" s="56"/>
      <c r="C128" s="63">
        <v>160150</v>
      </c>
      <c r="D128" s="64" t="s">
        <v>314</v>
      </c>
      <c r="E128" s="58">
        <f>E129+E130+E131+E132</f>
        <v>9462676</v>
      </c>
    </row>
    <row r="129" spans="1:5" s="53" customFormat="1" ht="62.25" customHeight="1">
      <c r="A129" s="56"/>
      <c r="B129" s="56"/>
      <c r="C129" s="63">
        <v>160152</v>
      </c>
      <c r="D129" s="64" t="s">
        <v>188</v>
      </c>
      <c r="E129" s="58">
        <v>693667</v>
      </c>
    </row>
    <row r="130" spans="1:5" s="53" customFormat="1" ht="47.25">
      <c r="A130" s="56"/>
      <c r="B130" s="56"/>
      <c r="C130" s="63">
        <v>160153</v>
      </c>
      <c r="D130" s="64" t="s">
        <v>189</v>
      </c>
      <c r="E130" s="58">
        <v>161723</v>
      </c>
    </row>
    <row r="131" spans="1:5" s="53" customFormat="1" ht="47.25">
      <c r="A131" s="56"/>
      <c r="B131" s="56"/>
      <c r="C131" s="63">
        <v>160154</v>
      </c>
      <c r="D131" s="64" t="s">
        <v>190</v>
      </c>
      <c r="E131" s="58">
        <v>5153907</v>
      </c>
    </row>
    <row r="132" spans="1:5" s="53" customFormat="1" ht="94.5">
      <c r="A132" s="56"/>
      <c r="B132" s="56"/>
      <c r="C132" s="63" t="s">
        <v>191</v>
      </c>
      <c r="D132" s="64" t="s">
        <v>315</v>
      </c>
      <c r="E132" s="58">
        <v>3453379</v>
      </c>
    </row>
    <row r="133" spans="1:5" s="45" customFormat="1" ht="31.5">
      <c r="A133" s="56"/>
      <c r="B133" s="56"/>
      <c r="C133" s="63">
        <v>160200</v>
      </c>
      <c r="D133" s="64" t="s">
        <v>192</v>
      </c>
      <c r="E133" s="58">
        <f>E134+E136+E141+E146</f>
        <v>42003739</v>
      </c>
    </row>
    <row r="134" spans="1:5" s="10" customFormat="1" ht="47.25">
      <c r="A134" s="56"/>
      <c r="B134" s="56"/>
      <c r="C134" s="56">
        <v>160210</v>
      </c>
      <c r="D134" s="57" t="s">
        <v>193</v>
      </c>
      <c r="E134" s="58">
        <f>E135</f>
        <v>2753172</v>
      </c>
    </row>
    <row r="135" spans="1:5" s="10" customFormat="1" ht="63">
      <c r="A135" s="56"/>
      <c r="B135" s="56"/>
      <c r="C135" s="56">
        <v>160211</v>
      </c>
      <c r="D135" s="57" t="s">
        <v>194</v>
      </c>
      <c r="E135" s="58">
        <v>2753172</v>
      </c>
    </row>
    <row r="136" spans="1:5" s="10" customFormat="1" ht="47.25">
      <c r="A136" s="56"/>
      <c r="B136" s="56"/>
      <c r="C136" s="56">
        <v>160220</v>
      </c>
      <c r="D136" s="57" t="s">
        <v>195</v>
      </c>
      <c r="E136" s="58">
        <f>E137+E138+E139+E140</f>
        <v>7044300</v>
      </c>
    </row>
    <row r="137" spans="1:5" s="10" customFormat="1" ht="47.25">
      <c r="A137" s="56"/>
      <c r="B137" s="56"/>
      <c r="C137" s="56">
        <v>160221</v>
      </c>
      <c r="D137" s="57" t="s">
        <v>196</v>
      </c>
      <c r="E137" s="58">
        <v>1881552</v>
      </c>
    </row>
    <row r="138" spans="1:5" s="10" customFormat="1" ht="63">
      <c r="A138" s="56"/>
      <c r="B138" s="56"/>
      <c r="C138" s="56">
        <v>160222</v>
      </c>
      <c r="D138" s="57" t="s">
        <v>197</v>
      </c>
      <c r="E138" s="58">
        <v>1709096</v>
      </c>
    </row>
    <row r="139" spans="1:5" s="10" customFormat="1" ht="49.5" customHeight="1">
      <c r="A139" s="56"/>
      <c r="B139" s="56"/>
      <c r="C139" s="56">
        <v>160223</v>
      </c>
      <c r="D139" s="57" t="s">
        <v>198</v>
      </c>
      <c r="E139" s="58">
        <v>1451545</v>
      </c>
    </row>
    <row r="140" spans="1:5" s="10" customFormat="1" ht="47.25">
      <c r="A140" s="56"/>
      <c r="B140" s="56"/>
      <c r="C140" s="56">
        <v>160224</v>
      </c>
      <c r="D140" s="57" t="s">
        <v>199</v>
      </c>
      <c r="E140" s="58">
        <v>2002107</v>
      </c>
    </row>
    <row r="141" spans="1:5" s="10" customFormat="1" ht="47.25">
      <c r="A141" s="56"/>
      <c r="B141" s="56"/>
      <c r="C141" s="56">
        <v>160230</v>
      </c>
      <c r="D141" s="57" t="s">
        <v>200</v>
      </c>
      <c r="E141" s="58">
        <f>E142+E143+E144+E145</f>
        <v>3272131</v>
      </c>
    </row>
    <row r="142" spans="1:5" s="10" customFormat="1" ht="31.5">
      <c r="A142" s="56"/>
      <c r="B142" s="56"/>
      <c r="C142" s="56">
        <v>160231</v>
      </c>
      <c r="D142" s="57" t="s">
        <v>201</v>
      </c>
      <c r="E142" s="58">
        <v>347654</v>
      </c>
    </row>
    <row r="143" spans="1:5" s="10" customFormat="1" ht="78.75">
      <c r="A143" s="56"/>
      <c r="B143" s="56"/>
      <c r="C143" s="56">
        <v>160232</v>
      </c>
      <c r="D143" s="57" t="s">
        <v>202</v>
      </c>
      <c r="E143" s="58">
        <v>2326910</v>
      </c>
    </row>
    <row r="144" spans="1:5" s="10" customFormat="1" ht="78.75">
      <c r="A144" s="56"/>
      <c r="B144" s="56"/>
      <c r="C144" s="56">
        <v>160233</v>
      </c>
      <c r="D144" s="57" t="s">
        <v>203</v>
      </c>
      <c r="E144" s="58">
        <v>341467</v>
      </c>
    </row>
    <row r="145" spans="1:5" s="10" customFormat="1" ht="78.75">
      <c r="A145" s="56"/>
      <c r="B145" s="56"/>
      <c r="C145" s="56">
        <v>160234</v>
      </c>
      <c r="D145" s="57" t="s">
        <v>204</v>
      </c>
      <c r="E145" s="58">
        <v>256100</v>
      </c>
    </row>
    <row r="146" spans="1:5" s="10" customFormat="1" ht="15.75">
      <c r="A146" s="56"/>
      <c r="B146" s="56"/>
      <c r="C146" s="56">
        <v>160240</v>
      </c>
      <c r="D146" s="57" t="s">
        <v>205</v>
      </c>
      <c r="E146" s="58">
        <f>E147+E148+E149+E150+E151+E152</f>
        <v>28934136</v>
      </c>
    </row>
    <row r="147" spans="1:5" s="10" customFormat="1" ht="15.75">
      <c r="A147" s="56"/>
      <c r="B147" s="56"/>
      <c r="C147" s="56">
        <v>160241</v>
      </c>
      <c r="D147" s="57" t="s">
        <v>206</v>
      </c>
      <c r="E147" s="58">
        <v>155232</v>
      </c>
    </row>
    <row r="148" spans="1:5" s="10" customFormat="1" ht="47.25" customHeight="1">
      <c r="A148" s="56"/>
      <c r="B148" s="56"/>
      <c r="C148" s="56">
        <v>160242</v>
      </c>
      <c r="D148" s="57" t="s">
        <v>207</v>
      </c>
      <c r="E148" s="58">
        <v>11088</v>
      </c>
    </row>
    <row r="149" spans="1:5" s="10" customFormat="1" ht="31.5">
      <c r="A149" s="56"/>
      <c r="B149" s="56"/>
      <c r="C149" s="56">
        <v>160243</v>
      </c>
      <c r="D149" s="57" t="s">
        <v>208</v>
      </c>
      <c r="E149" s="58">
        <v>2356200</v>
      </c>
    </row>
    <row r="150" spans="1:5" s="10" customFormat="1" ht="31.5">
      <c r="A150" s="56"/>
      <c r="B150" s="56"/>
      <c r="C150" s="56">
        <v>160244</v>
      </c>
      <c r="D150" s="57" t="s">
        <v>209</v>
      </c>
      <c r="E150" s="58">
        <v>13460832</v>
      </c>
    </row>
    <row r="151" spans="1:5" s="10" customFormat="1" ht="31.5">
      <c r="A151" s="56"/>
      <c r="B151" s="56"/>
      <c r="C151" s="56">
        <v>160245</v>
      </c>
      <c r="D151" s="57" t="s">
        <v>210</v>
      </c>
      <c r="E151" s="58">
        <v>9846144</v>
      </c>
    </row>
    <row r="152" spans="1:5" s="10" customFormat="1" ht="31.5">
      <c r="A152" s="56"/>
      <c r="B152" s="56"/>
      <c r="C152" s="56">
        <v>160246</v>
      </c>
      <c r="D152" s="57" t="s">
        <v>211</v>
      </c>
      <c r="E152" s="58">
        <v>3104640</v>
      </c>
    </row>
    <row r="153" spans="1:5" s="68" customFormat="1" ht="47.25">
      <c r="A153" s="56"/>
      <c r="B153" s="56"/>
      <c r="C153" s="56">
        <v>160300</v>
      </c>
      <c r="D153" s="57" t="s">
        <v>212</v>
      </c>
      <c r="E153" s="58">
        <f>E154+E159+E165+E166+E174</f>
        <v>125458693</v>
      </c>
    </row>
    <row r="154" spans="1:5" s="53" customFormat="1" ht="47.25">
      <c r="A154" s="56"/>
      <c r="B154" s="56"/>
      <c r="C154" s="56">
        <v>160310</v>
      </c>
      <c r="D154" s="57" t="s">
        <v>213</v>
      </c>
      <c r="E154" s="58">
        <v>6921835</v>
      </c>
    </row>
    <row r="155" spans="1:5" s="53" customFormat="1" ht="63.75" customHeight="1">
      <c r="A155" s="56"/>
      <c r="B155" s="56"/>
      <c r="C155" s="56">
        <v>160312</v>
      </c>
      <c r="D155" s="57" t="s">
        <v>214</v>
      </c>
      <c r="E155" s="58">
        <v>326616</v>
      </c>
    </row>
    <row r="156" spans="1:5" s="53" customFormat="1" ht="47.25">
      <c r="A156" s="56"/>
      <c r="B156" s="56"/>
      <c r="C156" s="56">
        <v>160313</v>
      </c>
      <c r="D156" s="57" t="s">
        <v>215</v>
      </c>
      <c r="E156" s="58">
        <v>73752</v>
      </c>
    </row>
    <row r="157" spans="1:5" s="53" customFormat="1" ht="47.25">
      <c r="A157" s="56"/>
      <c r="B157" s="56"/>
      <c r="C157" s="56">
        <v>160314</v>
      </c>
      <c r="D157" s="57" t="s">
        <v>216</v>
      </c>
      <c r="E157" s="58">
        <v>3465336</v>
      </c>
    </row>
    <row r="158" spans="1:5" s="53" customFormat="1" ht="94.5">
      <c r="A158" s="56"/>
      <c r="B158" s="56"/>
      <c r="C158" s="63" t="s">
        <v>217</v>
      </c>
      <c r="D158" s="64" t="s">
        <v>218</v>
      </c>
      <c r="E158" s="58">
        <v>3056131</v>
      </c>
    </row>
    <row r="159" spans="1:5" s="53" customFormat="1" ht="15.75">
      <c r="A159" s="56"/>
      <c r="B159" s="56"/>
      <c r="C159" s="56">
        <v>160320</v>
      </c>
      <c r="D159" s="57" t="s">
        <v>219</v>
      </c>
      <c r="E159" s="58">
        <f>E160+E161+E162+E163+E164</f>
        <v>3840144</v>
      </c>
    </row>
    <row r="160" spans="1:5" s="53" customFormat="1" ht="79.5" customHeight="1">
      <c r="A160" s="56"/>
      <c r="B160" s="56"/>
      <c r="C160" s="56">
        <v>160321</v>
      </c>
      <c r="D160" s="57" t="s">
        <v>220</v>
      </c>
      <c r="E160" s="58">
        <v>942480</v>
      </c>
    </row>
    <row r="161" spans="1:5" s="53" customFormat="1" ht="63">
      <c r="A161" s="56"/>
      <c r="B161" s="56"/>
      <c r="C161" s="56">
        <v>160322</v>
      </c>
      <c r="D161" s="57" t="s">
        <v>221</v>
      </c>
      <c r="E161" s="58">
        <v>1397088</v>
      </c>
    </row>
    <row r="162" spans="1:5" s="53" customFormat="1" ht="63">
      <c r="A162" s="56"/>
      <c r="B162" s="56"/>
      <c r="C162" s="56">
        <v>160323</v>
      </c>
      <c r="D162" s="57" t="s">
        <v>222</v>
      </c>
      <c r="E162" s="58">
        <v>1397088</v>
      </c>
    </row>
    <row r="163" spans="1:5" s="53" customFormat="1" ht="78.75">
      <c r="A163" s="56"/>
      <c r="B163" s="56"/>
      <c r="C163" s="56">
        <v>160324</v>
      </c>
      <c r="D163" s="57" t="s">
        <v>223</v>
      </c>
      <c r="E163" s="58">
        <v>22176</v>
      </c>
    </row>
    <row r="164" spans="1:5" s="53" customFormat="1" ht="78" customHeight="1">
      <c r="A164" s="56"/>
      <c r="B164" s="56"/>
      <c r="C164" s="56">
        <v>160325</v>
      </c>
      <c r="D164" s="57" t="s">
        <v>224</v>
      </c>
      <c r="E164" s="58">
        <v>81312</v>
      </c>
    </row>
    <row r="165" spans="1:5" s="69" customFormat="1" ht="31.5">
      <c r="A165" s="56"/>
      <c r="B165" s="56"/>
      <c r="C165" s="56">
        <v>160330</v>
      </c>
      <c r="D165" s="57" t="s">
        <v>225</v>
      </c>
      <c r="E165" s="58">
        <v>77616</v>
      </c>
    </row>
    <row r="166" spans="1:5" s="68" customFormat="1" ht="15.75">
      <c r="A166" s="56"/>
      <c r="B166" s="56"/>
      <c r="C166" s="56">
        <v>160340</v>
      </c>
      <c r="D166" s="57" t="s">
        <v>226</v>
      </c>
      <c r="E166" s="58">
        <f>E167+E168+E169+E170+E171+E172+E173</f>
        <v>77035212</v>
      </c>
    </row>
    <row r="167" spans="1:5" s="53" customFormat="1" ht="47.25">
      <c r="A167" s="56"/>
      <c r="B167" s="56"/>
      <c r="C167" s="56">
        <v>160341</v>
      </c>
      <c r="D167" s="57" t="s">
        <v>227</v>
      </c>
      <c r="E167" s="58">
        <v>3473280</v>
      </c>
    </row>
    <row r="168" spans="1:5" s="53" customFormat="1" ht="31.5">
      <c r="A168" s="56"/>
      <c r="B168" s="56"/>
      <c r="C168" s="56">
        <v>160342</v>
      </c>
      <c r="D168" s="57" t="s">
        <v>228</v>
      </c>
      <c r="E168" s="58">
        <v>54993600</v>
      </c>
    </row>
    <row r="169" spans="1:5" s="53" customFormat="1" ht="31.5">
      <c r="A169" s="56"/>
      <c r="B169" s="56"/>
      <c r="C169" s="56">
        <v>160343</v>
      </c>
      <c r="D169" s="57" t="s">
        <v>229</v>
      </c>
      <c r="E169" s="58">
        <v>36180</v>
      </c>
    </row>
    <row r="170" spans="1:5" s="53" customFormat="1" ht="15.75">
      <c r="A170" s="56"/>
      <c r="B170" s="56"/>
      <c r="C170" s="56">
        <v>160344</v>
      </c>
      <c r="D170" s="57" t="s">
        <v>230</v>
      </c>
      <c r="E170" s="58">
        <v>17366400</v>
      </c>
    </row>
    <row r="171" spans="1:5" s="53" customFormat="1" ht="47.25">
      <c r="A171" s="56"/>
      <c r="B171" s="56"/>
      <c r="C171" s="56">
        <v>160345</v>
      </c>
      <c r="D171" s="57" t="s">
        <v>231</v>
      </c>
      <c r="E171" s="58">
        <v>72360</v>
      </c>
    </row>
    <row r="172" spans="1:5" s="53" customFormat="1" ht="63">
      <c r="A172" s="56"/>
      <c r="B172" s="56"/>
      <c r="C172" s="56">
        <v>160346</v>
      </c>
      <c r="D172" s="57" t="s">
        <v>232</v>
      </c>
      <c r="E172" s="58">
        <v>771840</v>
      </c>
    </row>
    <row r="173" spans="1:5" s="53" customFormat="1" ht="47.25">
      <c r="A173" s="56"/>
      <c r="B173" s="56"/>
      <c r="C173" s="56">
        <v>160347</v>
      </c>
      <c r="D173" s="57" t="s">
        <v>233</v>
      </c>
      <c r="E173" s="58">
        <v>321552</v>
      </c>
    </row>
    <row r="174" spans="1:5" s="68" customFormat="1" ht="15.75">
      <c r="A174" s="56"/>
      <c r="B174" s="56"/>
      <c r="C174" s="56">
        <v>160360</v>
      </c>
      <c r="D174" s="57" t="s">
        <v>234</v>
      </c>
      <c r="E174" s="58">
        <f>E175+E176+E177+E178+E179+E180+E181+E182+E183+E184+E185+E186+E187+E188+E189+E190</f>
        <v>37583886</v>
      </c>
    </row>
    <row r="175" spans="1:5" s="53" customFormat="1" ht="47.25">
      <c r="A175" s="56"/>
      <c r="B175" s="56"/>
      <c r="C175" s="56">
        <v>160361</v>
      </c>
      <c r="D175" s="57" t="s">
        <v>235</v>
      </c>
      <c r="E175" s="58">
        <v>1175850</v>
      </c>
    </row>
    <row r="176" spans="1:5" s="53" customFormat="1" ht="47.25">
      <c r="A176" s="56"/>
      <c r="B176" s="56"/>
      <c r="C176" s="56">
        <v>160362</v>
      </c>
      <c r="D176" s="57" t="s">
        <v>236</v>
      </c>
      <c r="E176" s="58">
        <v>19573380</v>
      </c>
    </row>
    <row r="177" spans="1:5" s="53" customFormat="1" ht="78.75">
      <c r="A177" s="56"/>
      <c r="B177" s="56"/>
      <c r="C177" s="56">
        <v>160363</v>
      </c>
      <c r="D177" s="57" t="s">
        <v>237</v>
      </c>
      <c r="E177" s="58">
        <v>839376</v>
      </c>
    </row>
    <row r="178" spans="1:5" s="53" customFormat="1" ht="63">
      <c r="A178" s="56"/>
      <c r="B178" s="56"/>
      <c r="C178" s="56">
        <v>160364</v>
      </c>
      <c r="D178" s="57" t="s">
        <v>238</v>
      </c>
      <c r="E178" s="58">
        <v>542700</v>
      </c>
    </row>
    <row r="179" spans="1:5" s="53" customFormat="1" ht="47.25">
      <c r="A179" s="56"/>
      <c r="B179" s="56"/>
      <c r="C179" s="56">
        <v>160365</v>
      </c>
      <c r="D179" s="57" t="s">
        <v>239</v>
      </c>
      <c r="E179" s="58">
        <v>78396</v>
      </c>
    </row>
    <row r="180" spans="1:5" s="53" customFormat="1" ht="47.25">
      <c r="A180" s="56"/>
      <c r="B180" s="56"/>
      <c r="C180" s="56">
        <v>160366</v>
      </c>
      <c r="D180" s="57" t="s">
        <v>240</v>
      </c>
      <c r="E180" s="58">
        <v>318384</v>
      </c>
    </row>
    <row r="181" spans="1:5" s="53" customFormat="1" ht="63">
      <c r="A181" s="56"/>
      <c r="B181" s="56"/>
      <c r="C181" s="56">
        <v>160367</v>
      </c>
      <c r="D181" s="57" t="s">
        <v>241</v>
      </c>
      <c r="E181" s="58">
        <v>5499360</v>
      </c>
    </row>
    <row r="182" spans="1:5" s="53" customFormat="1" ht="77.25" customHeight="1">
      <c r="A182" s="56"/>
      <c r="B182" s="56"/>
      <c r="C182" s="56">
        <v>160368</v>
      </c>
      <c r="D182" s="57" t="s">
        <v>242</v>
      </c>
      <c r="E182" s="58">
        <v>2604960</v>
      </c>
    </row>
    <row r="183" spans="1:5" s="53" customFormat="1" ht="78.75">
      <c r="A183" s="56"/>
      <c r="B183" s="56"/>
      <c r="C183" s="56">
        <v>160369</v>
      </c>
      <c r="D183" s="57" t="s">
        <v>243</v>
      </c>
      <c r="E183" s="58">
        <v>141108</v>
      </c>
    </row>
    <row r="184" spans="1:5" s="53" customFormat="1" ht="47.25">
      <c r="A184" s="56"/>
      <c r="B184" s="56"/>
      <c r="C184" s="56">
        <v>160370</v>
      </c>
      <c r="D184" s="57" t="s">
        <v>244</v>
      </c>
      <c r="E184" s="58">
        <v>1893420</v>
      </c>
    </row>
    <row r="185" spans="1:5" s="53" customFormat="1" ht="78.75">
      <c r="A185" s="56"/>
      <c r="B185" s="56"/>
      <c r="C185" s="56">
        <v>160371</v>
      </c>
      <c r="D185" s="57" t="s">
        <v>245</v>
      </c>
      <c r="E185" s="58">
        <v>189348</v>
      </c>
    </row>
    <row r="186" spans="1:5" s="53" customFormat="1" ht="31.5">
      <c r="A186" s="56"/>
      <c r="B186" s="56"/>
      <c r="C186" s="56">
        <v>160372</v>
      </c>
      <c r="D186" s="57" t="s">
        <v>316</v>
      </c>
      <c r="E186" s="58">
        <v>3859200</v>
      </c>
    </row>
    <row r="187" spans="1:5" s="53" customFormat="1" ht="47.25">
      <c r="A187" s="56"/>
      <c r="B187" s="56"/>
      <c r="C187" s="56">
        <v>160373</v>
      </c>
      <c r="D187" s="57" t="s">
        <v>246</v>
      </c>
      <c r="E187" s="58">
        <v>192960</v>
      </c>
    </row>
    <row r="188" spans="1:5" s="53" customFormat="1" ht="63">
      <c r="A188" s="56"/>
      <c r="B188" s="56"/>
      <c r="C188" s="56">
        <v>160374</v>
      </c>
      <c r="D188" s="57" t="s">
        <v>247</v>
      </c>
      <c r="E188" s="58">
        <v>72360</v>
      </c>
    </row>
    <row r="189" spans="1:5" s="53" customFormat="1" ht="47.25">
      <c r="A189" s="56"/>
      <c r="B189" s="56"/>
      <c r="C189" s="56">
        <v>160375</v>
      </c>
      <c r="D189" s="57" t="s">
        <v>248</v>
      </c>
      <c r="E189" s="58">
        <v>465600</v>
      </c>
    </row>
    <row r="190" spans="1:5" s="53" customFormat="1" ht="47.25">
      <c r="A190" s="56"/>
      <c r="B190" s="56"/>
      <c r="C190" s="56">
        <v>160378</v>
      </c>
      <c r="D190" s="57" t="s">
        <v>249</v>
      </c>
      <c r="E190" s="58">
        <v>137484</v>
      </c>
    </row>
    <row r="191" spans="1:5" s="68" customFormat="1" ht="110.25">
      <c r="A191" s="56"/>
      <c r="B191" s="56"/>
      <c r="C191" s="56">
        <v>160400</v>
      </c>
      <c r="D191" s="57" t="s">
        <v>250</v>
      </c>
      <c r="E191" s="58">
        <f>E192+E213</f>
        <v>28944564</v>
      </c>
    </row>
    <row r="192" spans="1:5" s="68" customFormat="1" ht="47.25">
      <c r="A192" s="56"/>
      <c r="B192" s="56"/>
      <c r="C192" s="56">
        <v>160410</v>
      </c>
      <c r="D192" s="57" t="s">
        <v>251</v>
      </c>
      <c r="E192" s="58">
        <f>SUM(E193:E212)</f>
        <v>28001472</v>
      </c>
    </row>
    <row r="193" spans="1:5" s="53" customFormat="1" ht="31.5">
      <c r="A193" s="56"/>
      <c r="B193" s="56"/>
      <c r="C193" s="56">
        <v>160412</v>
      </c>
      <c r="D193" s="57" t="s">
        <v>252</v>
      </c>
      <c r="E193" s="58">
        <v>41760</v>
      </c>
    </row>
    <row r="194" spans="1:5" s="53" customFormat="1" ht="47.25">
      <c r="A194" s="56"/>
      <c r="B194" s="56"/>
      <c r="C194" s="56">
        <v>160414</v>
      </c>
      <c r="D194" s="57" t="s">
        <v>253</v>
      </c>
      <c r="E194" s="58">
        <v>20880</v>
      </c>
    </row>
    <row r="195" spans="1:5" s="53" customFormat="1" ht="31.5">
      <c r="A195" s="56"/>
      <c r="B195" s="56"/>
      <c r="C195" s="56">
        <v>160415</v>
      </c>
      <c r="D195" s="57" t="s">
        <v>254</v>
      </c>
      <c r="E195" s="58">
        <v>490680</v>
      </c>
    </row>
    <row r="196" spans="1:5" s="53" customFormat="1" ht="47.25">
      <c r="A196" s="56"/>
      <c r="B196" s="56"/>
      <c r="C196" s="56">
        <v>160420</v>
      </c>
      <c r="D196" s="57" t="s">
        <v>255</v>
      </c>
      <c r="E196" s="58">
        <v>626400</v>
      </c>
    </row>
    <row r="197" spans="1:5" s="53" customFormat="1" ht="31.5">
      <c r="A197" s="56"/>
      <c r="B197" s="56"/>
      <c r="C197" s="56">
        <v>160421</v>
      </c>
      <c r="D197" s="57" t="s">
        <v>256</v>
      </c>
      <c r="E197" s="58">
        <v>368880</v>
      </c>
    </row>
    <row r="198" spans="1:5" s="53" customFormat="1" ht="31.5" customHeight="1">
      <c r="A198" s="56"/>
      <c r="B198" s="56"/>
      <c r="C198" s="56">
        <v>160422</v>
      </c>
      <c r="D198" s="57" t="s">
        <v>257</v>
      </c>
      <c r="E198" s="58">
        <v>4558800</v>
      </c>
    </row>
    <row r="199" spans="1:5" s="53" customFormat="1" ht="47.25">
      <c r="A199" s="56"/>
      <c r="B199" s="56"/>
      <c r="C199" s="56">
        <v>160423</v>
      </c>
      <c r="D199" s="57" t="s">
        <v>258</v>
      </c>
      <c r="E199" s="58">
        <v>2825760</v>
      </c>
    </row>
    <row r="200" spans="1:5" s="53" customFormat="1" ht="47.25">
      <c r="A200" s="56"/>
      <c r="B200" s="56"/>
      <c r="C200" s="56">
        <v>160424</v>
      </c>
      <c r="D200" s="57" t="s">
        <v>317</v>
      </c>
      <c r="E200" s="58">
        <v>160080</v>
      </c>
    </row>
    <row r="201" spans="1:5" s="53" customFormat="1" ht="47.25">
      <c r="A201" s="56"/>
      <c r="B201" s="56"/>
      <c r="C201" s="56">
        <v>160425</v>
      </c>
      <c r="D201" s="57" t="s">
        <v>318</v>
      </c>
      <c r="E201" s="58">
        <v>4433520</v>
      </c>
    </row>
    <row r="202" spans="1:5" s="53" customFormat="1" ht="47.25">
      <c r="A202" s="56"/>
      <c r="B202" s="56"/>
      <c r="C202" s="56">
        <v>160426</v>
      </c>
      <c r="D202" s="57" t="s">
        <v>259</v>
      </c>
      <c r="E202" s="58">
        <v>9604800</v>
      </c>
    </row>
    <row r="203" spans="1:5" s="53" customFormat="1" ht="31.5">
      <c r="A203" s="56"/>
      <c r="B203" s="56"/>
      <c r="C203" s="56">
        <v>160427</v>
      </c>
      <c r="D203" s="57" t="s">
        <v>260</v>
      </c>
      <c r="E203" s="58">
        <v>104400</v>
      </c>
    </row>
    <row r="204" spans="1:5" s="53" customFormat="1" ht="47.25">
      <c r="A204" s="56"/>
      <c r="B204" s="56"/>
      <c r="C204" s="56">
        <v>160428</v>
      </c>
      <c r="D204" s="57" t="s">
        <v>261</v>
      </c>
      <c r="E204" s="58">
        <v>2651760</v>
      </c>
    </row>
    <row r="205" spans="1:5" s="53" customFormat="1" ht="31.5">
      <c r="A205" s="56"/>
      <c r="B205" s="56"/>
      <c r="C205" s="56">
        <v>160429</v>
      </c>
      <c r="D205" s="57" t="s">
        <v>262</v>
      </c>
      <c r="E205" s="58">
        <v>208800</v>
      </c>
    </row>
    <row r="206" spans="1:5" s="53" customFormat="1" ht="47.25">
      <c r="A206" s="56"/>
      <c r="B206" s="56"/>
      <c r="C206" s="56">
        <v>160430</v>
      </c>
      <c r="D206" s="57" t="s">
        <v>263</v>
      </c>
      <c r="E206" s="58">
        <v>90480</v>
      </c>
    </row>
    <row r="207" spans="1:5" s="53" customFormat="1" ht="31.5">
      <c r="A207" s="56"/>
      <c r="B207" s="56"/>
      <c r="C207" s="56">
        <v>160431</v>
      </c>
      <c r="D207" s="57" t="s">
        <v>264</v>
      </c>
      <c r="E207" s="58">
        <v>278400</v>
      </c>
    </row>
    <row r="208" spans="1:5" s="53" customFormat="1" ht="47.25">
      <c r="A208" s="56"/>
      <c r="B208" s="56"/>
      <c r="C208" s="56">
        <v>160432</v>
      </c>
      <c r="D208" s="57" t="s">
        <v>319</v>
      </c>
      <c r="E208" s="58">
        <v>1235400</v>
      </c>
    </row>
    <row r="209" spans="1:5" s="53" customFormat="1" ht="47.25">
      <c r="A209" s="56"/>
      <c r="B209" s="56"/>
      <c r="C209" s="56">
        <v>160440</v>
      </c>
      <c r="D209" s="57" t="s">
        <v>265</v>
      </c>
      <c r="E209" s="58">
        <v>130500</v>
      </c>
    </row>
    <row r="210" spans="1:5" s="53" customFormat="1" ht="31.5">
      <c r="A210" s="56"/>
      <c r="B210" s="56"/>
      <c r="C210" s="56">
        <v>160442</v>
      </c>
      <c r="D210" s="57" t="s">
        <v>266</v>
      </c>
      <c r="E210" s="58">
        <v>120060</v>
      </c>
    </row>
    <row r="211" spans="1:5" s="53" customFormat="1" ht="47.25">
      <c r="A211" s="56"/>
      <c r="B211" s="56"/>
      <c r="C211" s="56">
        <v>160444</v>
      </c>
      <c r="D211" s="57" t="s">
        <v>267</v>
      </c>
      <c r="E211" s="58">
        <v>25056</v>
      </c>
    </row>
    <row r="212" spans="1:5" s="53" customFormat="1" ht="47.25">
      <c r="A212" s="56"/>
      <c r="B212" s="56"/>
      <c r="C212" s="56">
        <v>160445</v>
      </c>
      <c r="D212" s="57" t="s">
        <v>268</v>
      </c>
      <c r="E212" s="58">
        <v>25056</v>
      </c>
    </row>
    <row r="213" spans="1:5" s="68" customFormat="1" ht="63">
      <c r="A213" s="56"/>
      <c r="B213" s="56"/>
      <c r="C213" s="56">
        <v>160450</v>
      </c>
      <c r="D213" s="57" t="s">
        <v>269</v>
      </c>
      <c r="E213" s="58">
        <f>E214+E215+E216+E217</f>
        <v>943092</v>
      </c>
    </row>
    <row r="214" spans="1:5" s="53" customFormat="1" ht="47.25">
      <c r="A214" s="56"/>
      <c r="B214" s="56"/>
      <c r="C214" s="56">
        <v>160451</v>
      </c>
      <c r="D214" s="57" t="s">
        <v>270</v>
      </c>
      <c r="E214" s="58">
        <v>38592</v>
      </c>
    </row>
    <row r="215" spans="1:5" s="53" customFormat="1" ht="47.25">
      <c r="A215" s="56"/>
      <c r="B215" s="56"/>
      <c r="C215" s="56">
        <v>160452</v>
      </c>
      <c r="D215" s="57" t="s">
        <v>271</v>
      </c>
      <c r="E215" s="58">
        <v>53064</v>
      </c>
    </row>
    <row r="216" spans="1:5" s="53" customFormat="1" ht="47.25">
      <c r="A216" s="56"/>
      <c r="B216" s="56"/>
      <c r="C216" s="56">
        <v>160453</v>
      </c>
      <c r="D216" s="57" t="s">
        <v>272</v>
      </c>
      <c r="E216" s="58">
        <v>12060</v>
      </c>
    </row>
    <row r="217" spans="1:5" s="53" customFormat="1" ht="47.25">
      <c r="A217" s="56"/>
      <c r="B217" s="56"/>
      <c r="C217" s="56">
        <v>160454</v>
      </c>
      <c r="D217" s="57" t="s">
        <v>273</v>
      </c>
      <c r="E217" s="58">
        <v>839376</v>
      </c>
    </row>
    <row r="218" spans="1:5" s="53" customFormat="1" ht="63">
      <c r="A218" s="56"/>
      <c r="B218" s="56"/>
      <c r="C218" s="56">
        <v>160455</v>
      </c>
      <c r="D218" s="57" t="s">
        <v>274</v>
      </c>
      <c r="E218" s="58">
        <v>0</v>
      </c>
    </row>
    <row r="219" spans="1:5" s="68" customFormat="1" ht="15.75">
      <c r="A219" s="56"/>
      <c r="B219" s="56"/>
      <c r="C219" s="56">
        <v>160500</v>
      </c>
      <c r="D219" s="57" t="s">
        <v>275</v>
      </c>
      <c r="E219" s="58">
        <f>E220+E221</f>
        <v>17266884</v>
      </c>
    </row>
    <row r="220" spans="1:6" s="53" customFormat="1" ht="31.5">
      <c r="A220" s="63"/>
      <c r="B220" s="63"/>
      <c r="C220" s="63">
        <v>160510</v>
      </c>
      <c r="D220" s="64" t="s">
        <v>276</v>
      </c>
      <c r="E220" s="30">
        <v>16408548</v>
      </c>
      <c r="F220" s="62"/>
    </row>
    <row r="221" spans="1:5" s="53" customFormat="1" ht="31.5">
      <c r="A221" s="56"/>
      <c r="B221" s="56"/>
      <c r="C221" s="56">
        <v>160530</v>
      </c>
      <c r="D221" s="57" t="s">
        <v>277</v>
      </c>
      <c r="E221" s="58">
        <f>E222+E223</f>
        <v>858336</v>
      </c>
    </row>
    <row r="222" spans="1:5" s="53" customFormat="1" ht="47.25">
      <c r="A222" s="56"/>
      <c r="B222" s="56"/>
      <c r="C222" s="56">
        <v>160531</v>
      </c>
      <c r="D222" s="57" t="s">
        <v>278</v>
      </c>
      <c r="E222" s="58">
        <v>623076</v>
      </c>
    </row>
    <row r="223" spans="1:5" s="53" customFormat="1" ht="31.5">
      <c r="A223" s="56"/>
      <c r="B223" s="56"/>
      <c r="C223" s="56">
        <v>160532</v>
      </c>
      <c r="D223" s="57" t="s">
        <v>279</v>
      </c>
      <c r="E223" s="58">
        <v>235260</v>
      </c>
    </row>
    <row r="224" spans="1:5" s="68" customFormat="1" ht="31.5">
      <c r="A224" s="56"/>
      <c r="B224" s="56"/>
      <c r="C224" s="56">
        <v>160600</v>
      </c>
      <c r="D224" s="57" t="s">
        <v>280</v>
      </c>
      <c r="E224" s="58">
        <f>E225+E226</f>
        <v>0</v>
      </c>
    </row>
    <row r="225" spans="1:5" s="53" customFormat="1" ht="18.75" customHeight="1">
      <c r="A225" s="56"/>
      <c r="B225" s="56"/>
      <c r="C225" s="56">
        <v>160610</v>
      </c>
      <c r="D225" s="57" t="s">
        <v>281</v>
      </c>
      <c r="E225" s="58">
        <v>0</v>
      </c>
    </row>
    <row r="226" spans="1:5" s="53" customFormat="1" ht="15.75">
      <c r="A226" s="56"/>
      <c r="B226" s="56"/>
      <c r="C226" s="56" t="s">
        <v>282</v>
      </c>
      <c r="D226" s="57" t="s">
        <v>283</v>
      </c>
      <c r="E226" s="58">
        <v>0</v>
      </c>
    </row>
    <row r="227" spans="1:5" s="68" customFormat="1" ht="63">
      <c r="A227" s="56"/>
      <c r="B227" s="56"/>
      <c r="C227" s="56">
        <v>160700</v>
      </c>
      <c r="D227" s="57" t="s">
        <v>284</v>
      </c>
      <c r="E227" s="58">
        <f>E228+E229</f>
        <v>116013</v>
      </c>
    </row>
    <row r="228" spans="1:5" s="53" customFormat="1" ht="63">
      <c r="A228" s="56"/>
      <c r="B228" s="56"/>
      <c r="C228" s="56">
        <v>160710</v>
      </c>
      <c r="D228" s="57" t="s">
        <v>285</v>
      </c>
      <c r="E228" s="58">
        <v>112320</v>
      </c>
    </row>
    <row r="229" spans="1:5" s="53" customFormat="1" ht="31.5">
      <c r="A229" s="56"/>
      <c r="B229" s="56"/>
      <c r="C229" s="56">
        <v>160730</v>
      </c>
      <c r="D229" s="57" t="s">
        <v>286</v>
      </c>
      <c r="E229" s="58">
        <v>3693</v>
      </c>
    </row>
    <row r="230" spans="1:5" s="68" customFormat="1" ht="15.75">
      <c r="A230" s="56"/>
      <c r="B230" s="56"/>
      <c r="C230" s="63">
        <v>160800</v>
      </c>
      <c r="D230" s="64" t="s">
        <v>287</v>
      </c>
      <c r="E230" s="58">
        <f>E231+E232</f>
        <v>6163961</v>
      </c>
    </row>
    <row r="231" spans="1:5" s="71" customFormat="1" ht="31.5">
      <c r="A231" s="70"/>
      <c r="B231" s="70"/>
      <c r="C231" s="63">
        <v>160810</v>
      </c>
      <c r="D231" s="64" t="s">
        <v>288</v>
      </c>
      <c r="E231" s="30">
        <v>5614021</v>
      </c>
    </row>
    <row r="232" spans="1:8" s="53" customFormat="1" ht="63">
      <c r="A232" s="56"/>
      <c r="B232" s="56"/>
      <c r="C232" s="56">
        <v>160830</v>
      </c>
      <c r="D232" s="57" t="s">
        <v>289</v>
      </c>
      <c r="E232" s="58">
        <v>549940</v>
      </c>
      <c r="H232" s="59"/>
    </row>
    <row r="233" spans="1:5" s="53" customFormat="1" ht="15.75">
      <c r="A233" s="56"/>
      <c r="B233" s="56"/>
      <c r="C233" s="56" t="s">
        <v>290</v>
      </c>
      <c r="D233" s="57" t="s">
        <v>291</v>
      </c>
      <c r="E233" s="58">
        <f>E234+E237</f>
        <v>2029905</v>
      </c>
    </row>
    <row r="234" spans="1:5" s="53" customFormat="1" ht="15.75">
      <c r="A234" s="56"/>
      <c r="B234" s="56"/>
      <c r="C234" s="56" t="s">
        <v>292</v>
      </c>
      <c r="D234" s="57" t="s">
        <v>293</v>
      </c>
      <c r="E234" s="58">
        <f>E235</f>
        <v>1759905</v>
      </c>
    </row>
    <row r="235" spans="1:5" s="53" customFormat="1" ht="31.5">
      <c r="A235" s="56"/>
      <c r="B235" s="56"/>
      <c r="C235" s="56">
        <v>240100</v>
      </c>
      <c r="D235" s="57" t="s">
        <v>294</v>
      </c>
      <c r="E235" s="58">
        <f>E236</f>
        <v>1759905</v>
      </c>
    </row>
    <row r="236" spans="1:5" s="53" customFormat="1" ht="47.25">
      <c r="A236" s="56"/>
      <c r="B236" s="56"/>
      <c r="C236" s="56">
        <v>240120</v>
      </c>
      <c r="D236" s="57" t="s">
        <v>295</v>
      </c>
      <c r="E236" s="58">
        <v>1759905</v>
      </c>
    </row>
    <row r="237" spans="1:5" s="53" customFormat="1" ht="15.75">
      <c r="A237" s="56"/>
      <c r="B237" s="56"/>
      <c r="C237" s="56"/>
      <c r="D237" s="57" t="s">
        <v>296</v>
      </c>
      <c r="E237" s="58">
        <v>270000</v>
      </c>
    </row>
    <row r="238" spans="1:5" s="53" customFormat="1" ht="15.75">
      <c r="A238" s="56"/>
      <c r="B238" s="56"/>
      <c r="C238" s="56" t="s">
        <v>297</v>
      </c>
      <c r="D238" s="57" t="s">
        <v>298</v>
      </c>
      <c r="E238" s="58">
        <v>84673960</v>
      </c>
    </row>
    <row r="239" spans="1:5" s="53" customFormat="1" ht="15.75">
      <c r="A239" s="56"/>
      <c r="B239" s="56"/>
      <c r="C239" s="56" t="s">
        <v>299</v>
      </c>
      <c r="D239" s="57" t="s">
        <v>300</v>
      </c>
      <c r="E239" s="58">
        <f>E19+E58+E77+E120+E238</f>
        <v>2706947097</v>
      </c>
    </row>
  </sheetData>
  <sheetProtection/>
  <mergeCells count="22">
    <mergeCell ref="D13:E13"/>
    <mergeCell ref="D8:E8"/>
    <mergeCell ref="D14:E14"/>
    <mergeCell ref="A16:E16"/>
    <mergeCell ref="A17:B17"/>
    <mergeCell ref="C17:C18"/>
    <mergeCell ref="D17:D18"/>
    <mergeCell ref="E17:E18"/>
    <mergeCell ref="I8:J8"/>
    <mergeCell ref="D10:E10"/>
    <mergeCell ref="D11:E11"/>
    <mergeCell ref="D12:E12"/>
    <mergeCell ref="D1:E1"/>
    <mergeCell ref="D7:E7"/>
    <mergeCell ref="D3:E3"/>
    <mergeCell ref="D2:E2"/>
    <mergeCell ref="I2:J2"/>
    <mergeCell ref="D6:E6"/>
    <mergeCell ref="I6:J6"/>
    <mergeCell ref="H7:J7"/>
    <mergeCell ref="D4:E4"/>
    <mergeCell ref="D5:E5"/>
  </mergeCells>
  <printOptions/>
  <pageMargins left="0.7086614173228347" right="0.7086614173228347" top="0.7480314960629921" bottom="0.7480314960629921" header="0.31496062992125984" footer="0.31496062992125984"/>
  <pageSetup firstPageNumber="7" useFirstPageNumber="1" horizontalDpi="180" verticalDpi="180" orientation="portrait" paperSize="9" scale="93" r:id="rId1"/>
  <headerFooter>
    <oddHeader>&amp;C&amp;P</oddHeader>
  </headerFooter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20"/>
  <sheetViews>
    <sheetView view="pageBreakPreview" zoomScaleSheetLayoutView="100" zoomScalePageLayoutView="0" workbookViewId="0" topLeftCell="A1">
      <selection activeCell="C19" sqref="C19"/>
    </sheetView>
  </sheetViews>
  <sheetFormatPr defaultColWidth="8.8515625" defaultRowHeight="15"/>
  <cols>
    <col min="1" max="1" width="8.7109375" style="72" customWidth="1"/>
    <col min="2" max="2" width="63.7109375" style="73" customWidth="1"/>
    <col min="3" max="3" width="17.57421875" style="74" customWidth="1"/>
    <col min="4" max="5" width="8.8515625" style="5" customWidth="1"/>
    <col min="6" max="6" width="8.7109375" style="5" customWidth="1"/>
    <col min="7" max="7" width="63.7109375" style="5" customWidth="1"/>
    <col min="8" max="8" width="17.57421875" style="5" customWidth="1"/>
    <col min="9" max="16384" width="8.8515625" style="5" customWidth="1"/>
  </cols>
  <sheetData>
    <row r="1" spans="1:3" ht="15.75">
      <c r="A1" s="85"/>
      <c r="B1" s="87" t="s">
        <v>311</v>
      </c>
      <c r="C1" s="87"/>
    </row>
    <row r="2" spans="1:3" ht="15.75">
      <c r="A2" s="85"/>
      <c r="B2" s="88" t="s">
        <v>1</v>
      </c>
      <c r="C2" s="88"/>
    </row>
    <row r="3" spans="1:3" ht="15.75">
      <c r="A3" s="85"/>
      <c r="B3" s="90" t="s">
        <v>2</v>
      </c>
      <c r="C3" s="90"/>
    </row>
    <row r="4" spans="1:3" ht="15.75">
      <c r="A4" s="85"/>
      <c r="B4" s="91" t="s">
        <v>3</v>
      </c>
      <c r="C4" s="91"/>
    </row>
    <row r="5" spans="1:3" ht="15.75">
      <c r="A5" s="85"/>
      <c r="B5" s="92" t="s">
        <v>4</v>
      </c>
      <c r="C5" s="92"/>
    </row>
    <row r="6" spans="1:8" ht="15.75">
      <c r="A6" s="85"/>
      <c r="B6" s="92" t="s">
        <v>5</v>
      </c>
      <c r="C6" s="92"/>
      <c r="F6" s="49"/>
      <c r="G6" s="99"/>
      <c r="H6" s="99"/>
    </row>
    <row r="7" spans="1:8" ht="15.75">
      <c r="A7" s="85"/>
      <c r="B7" s="92" t="s">
        <v>6</v>
      </c>
      <c r="C7" s="92"/>
      <c r="F7" s="49"/>
      <c r="G7" s="99"/>
      <c r="H7" s="99"/>
    </row>
    <row r="8" spans="1:8" ht="15.75">
      <c r="A8" s="85"/>
      <c r="B8" s="96" t="s">
        <v>7</v>
      </c>
      <c r="C8" s="96"/>
      <c r="F8" s="97"/>
      <c r="G8" s="97"/>
      <c r="H8" s="97"/>
    </row>
    <row r="9" spans="1:3" ht="15.75">
      <c r="A9" s="85"/>
      <c r="B9" s="85"/>
      <c r="C9" s="85"/>
    </row>
    <row r="10" spans="2:3" ht="15" customHeight="1">
      <c r="B10" s="109" t="s">
        <v>301</v>
      </c>
      <c r="C10" s="109"/>
    </row>
    <row r="11" spans="1:256" ht="15.75">
      <c r="A11" s="75"/>
      <c r="B11" s="109" t="s">
        <v>302</v>
      </c>
      <c r="C11" s="10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  <c r="IT11" s="89"/>
      <c r="IU11" s="89"/>
      <c r="IV11" s="75"/>
    </row>
    <row r="12" spans="1:256" ht="15.75">
      <c r="A12" s="75"/>
      <c r="B12" s="109" t="s">
        <v>10</v>
      </c>
      <c r="C12" s="10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R12" s="89"/>
      <c r="IS12" s="89"/>
      <c r="IT12" s="89"/>
      <c r="IU12" s="89"/>
      <c r="IV12" s="75"/>
    </row>
    <row r="13" spans="1:256" ht="15.75">
      <c r="A13" s="75"/>
      <c r="B13" s="109" t="s">
        <v>11</v>
      </c>
      <c r="C13" s="10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  <c r="IS13" s="89"/>
      <c r="IT13" s="89"/>
      <c r="IU13" s="89"/>
      <c r="IV13" s="75"/>
    </row>
    <row r="14" spans="1:3" ht="15.75">
      <c r="A14" s="75"/>
      <c r="B14" s="110" t="s">
        <v>303</v>
      </c>
      <c r="C14" s="110"/>
    </row>
    <row r="15" spans="1:3" ht="15.75">
      <c r="A15" s="75"/>
      <c r="B15" s="76"/>
      <c r="C15" s="76"/>
    </row>
    <row r="16" spans="1:3" ht="32.25" customHeight="1">
      <c r="A16" s="111" t="s">
        <v>304</v>
      </c>
      <c r="B16" s="112"/>
      <c r="C16" s="112"/>
    </row>
    <row r="17" spans="1:3" ht="15.75">
      <c r="A17" s="77"/>
      <c r="B17" s="78"/>
      <c r="C17" s="79" t="s">
        <v>305</v>
      </c>
    </row>
    <row r="18" spans="1:3" ht="27.75" customHeight="1">
      <c r="A18" s="80" t="s">
        <v>13</v>
      </c>
      <c r="B18" s="80" t="s">
        <v>306</v>
      </c>
      <c r="C18" s="81" t="s">
        <v>307</v>
      </c>
    </row>
    <row r="19" spans="1:3" ht="21" customHeight="1">
      <c r="A19" s="40" t="s">
        <v>308</v>
      </c>
      <c r="B19" s="41" t="s">
        <v>309</v>
      </c>
      <c r="C19" s="82">
        <f>C20</f>
        <v>825743076</v>
      </c>
    </row>
    <row r="20" spans="1:3" ht="15.75" customHeight="1">
      <c r="A20" s="40"/>
      <c r="B20" s="41" t="s">
        <v>310</v>
      </c>
      <c r="C20" s="82">
        <v>825743076</v>
      </c>
    </row>
  </sheetData>
  <sheetProtection/>
  <mergeCells count="395">
    <mergeCell ref="IR13:IS13"/>
    <mergeCell ref="IT13:IU13"/>
    <mergeCell ref="B14:C14"/>
    <mergeCell ref="A16:C16"/>
    <mergeCell ref="IF13:IG13"/>
    <mergeCell ref="IH13:II13"/>
    <mergeCell ref="IJ13:IK13"/>
    <mergeCell ref="IL13:IM13"/>
    <mergeCell ref="IN13:IO13"/>
    <mergeCell ref="IP13:IQ13"/>
    <mergeCell ref="HT13:HU13"/>
    <mergeCell ref="HV13:HW13"/>
    <mergeCell ref="HX13:HY13"/>
    <mergeCell ref="HZ13:IA13"/>
    <mergeCell ref="IB13:IC13"/>
    <mergeCell ref="ID13:IE13"/>
    <mergeCell ref="HH13:HI13"/>
    <mergeCell ref="HJ13:HK13"/>
    <mergeCell ref="HL13:HM13"/>
    <mergeCell ref="HN13:HO13"/>
    <mergeCell ref="HP13:HQ13"/>
    <mergeCell ref="HR13:HS13"/>
    <mergeCell ref="GV13:GW13"/>
    <mergeCell ref="GX13:GY13"/>
    <mergeCell ref="GZ13:HA13"/>
    <mergeCell ref="HB13:HC13"/>
    <mergeCell ref="HD13:HE13"/>
    <mergeCell ref="HF13:HG13"/>
    <mergeCell ref="GJ13:GK13"/>
    <mergeCell ref="GL13:GM13"/>
    <mergeCell ref="GN13:GO13"/>
    <mergeCell ref="GP13:GQ13"/>
    <mergeCell ref="GR13:GS13"/>
    <mergeCell ref="GT13:GU13"/>
    <mergeCell ref="FX13:FY13"/>
    <mergeCell ref="FZ13:GA13"/>
    <mergeCell ref="GB13:GC13"/>
    <mergeCell ref="GD13:GE13"/>
    <mergeCell ref="GF13:GG13"/>
    <mergeCell ref="GH13:GI13"/>
    <mergeCell ref="FL13:FM13"/>
    <mergeCell ref="FN13:FO13"/>
    <mergeCell ref="FP13:FQ13"/>
    <mergeCell ref="FR13:FS13"/>
    <mergeCell ref="FT13:FU13"/>
    <mergeCell ref="FV13:FW13"/>
    <mergeCell ref="EZ13:FA13"/>
    <mergeCell ref="FB13:FC13"/>
    <mergeCell ref="FD13:FE13"/>
    <mergeCell ref="FF13:FG13"/>
    <mergeCell ref="FH13:FI13"/>
    <mergeCell ref="FJ13:FK13"/>
    <mergeCell ref="EN13:EO13"/>
    <mergeCell ref="EP13:EQ13"/>
    <mergeCell ref="ER13:ES13"/>
    <mergeCell ref="ET13:EU13"/>
    <mergeCell ref="EV13:EW13"/>
    <mergeCell ref="EX13:EY13"/>
    <mergeCell ref="EB13:EC13"/>
    <mergeCell ref="ED13:EE13"/>
    <mergeCell ref="EF13:EG13"/>
    <mergeCell ref="EH13:EI13"/>
    <mergeCell ref="EJ13:EK13"/>
    <mergeCell ref="EL13:EM13"/>
    <mergeCell ref="DP13:DQ13"/>
    <mergeCell ref="DR13:DS13"/>
    <mergeCell ref="DT13:DU13"/>
    <mergeCell ref="DV13:DW13"/>
    <mergeCell ref="DX13:DY13"/>
    <mergeCell ref="DZ13:EA13"/>
    <mergeCell ref="DD13:DE13"/>
    <mergeCell ref="DF13:DG13"/>
    <mergeCell ref="DH13:DI13"/>
    <mergeCell ref="DJ13:DK13"/>
    <mergeCell ref="DL13:DM13"/>
    <mergeCell ref="DN13:DO13"/>
    <mergeCell ref="CR13:CS13"/>
    <mergeCell ref="CT13:CU13"/>
    <mergeCell ref="CV13:CW13"/>
    <mergeCell ref="CX13:CY13"/>
    <mergeCell ref="CZ13:DA13"/>
    <mergeCell ref="DB13:DC13"/>
    <mergeCell ref="CF13:CG13"/>
    <mergeCell ref="CH13:CI13"/>
    <mergeCell ref="CJ13:CK13"/>
    <mergeCell ref="CL13:CM13"/>
    <mergeCell ref="CN13:CO13"/>
    <mergeCell ref="CP13:CQ13"/>
    <mergeCell ref="BT13:BU13"/>
    <mergeCell ref="BV13:BW13"/>
    <mergeCell ref="BX13:BY13"/>
    <mergeCell ref="BZ13:CA13"/>
    <mergeCell ref="CB13:CC13"/>
    <mergeCell ref="CD13:CE13"/>
    <mergeCell ref="BH13:BI13"/>
    <mergeCell ref="BJ13:BK13"/>
    <mergeCell ref="BL13:BM13"/>
    <mergeCell ref="BN13:BO13"/>
    <mergeCell ref="BP13:BQ13"/>
    <mergeCell ref="BR13:BS13"/>
    <mergeCell ref="AV13:AW13"/>
    <mergeCell ref="AX13:AY13"/>
    <mergeCell ref="AZ13:BA13"/>
    <mergeCell ref="BB13:BC13"/>
    <mergeCell ref="BD13:BE13"/>
    <mergeCell ref="BF13:BG13"/>
    <mergeCell ref="AJ13:AK13"/>
    <mergeCell ref="AL13:AM13"/>
    <mergeCell ref="AN13:AO13"/>
    <mergeCell ref="AP13:AQ13"/>
    <mergeCell ref="AR13:AS13"/>
    <mergeCell ref="AT13:AU13"/>
    <mergeCell ref="X13:Y13"/>
    <mergeCell ref="Z13:AA13"/>
    <mergeCell ref="AB13:AC13"/>
    <mergeCell ref="AD13:AE13"/>
    <mergeCell ref="AF13:AG13"/>
    <mergeCell ref="AH13:AI13"/>
    <mergeCell ref="L13:M13"/>
    <mergeCell ref="N13:O13"/>
    <mergeCell ref="P13:Q13"/>
    <mergeCell ref="R13:S13"/>
    <mergeCell ref="T13:U13"/>
    <mergeCell ref="V13:W13"/>
    <mergeCell ref="IL12:IM12"/>
    <mergeCell ref="IN12:IO12"/>
    <mergeCell ref="IP12:IQ12"/>
    <mergeCell ref="HL12:HM12"/>
    <mergeCell ref="GP12:GQ12"/>
    <mergeCell ref="GR12:GS12"/>
    <mergeCell ref="GT12:GU12"/>
    <mergeCell ref="GV12:GW12"/>
    <mergeCell ref="GX12:GY12"/>
    <mergeCell ref="GZ12:HA12"/>
    <mergeCell ref="GD12:GE12"/>
    <mergeCell ref="GF12:GG12"/>
    <mergeCell ref="GH12:GI12"/>
    <mergeCell ref="GJ12:GK12"/>
    <mergeCell ref="GL12:GM12"/>
    <mergeCell ref="GN12:GO12"/>
    <mergeCell ref="FR12:FS12"/>
    <mergeCell ref="FT12:FU12"/>
    <mergeCell ref="IR12:IS12"/>
    <mergeCell ref="IT12:IU12"/>
    <mergeCell ref="B13:C13"/>
    <mergeCell ref="D13:E13"/>
    <mergeCell ref="F13:G13"/>
    <mergeCell ref="H13:I13"/>
    <mergeCell ref="J13:K13"/>
    <mergeCell ref="HZ12:IA12"/>
    <mergeCell ref="IB12:IC12"/>
    <mergeCell ref="ID12:IE12"/>
    <mergeCell ref="IF12:IG12"/>
    <mergeCell ref="IH12:II12"/>
    <mergeCell ref="IJ12:IK12"/>
    <mergeCell ref="HN12:HO12"/>
    <mergeCell ref="HP12:HQ12"/>
    <mergeCell ref="HR12:HS12"/>
    <mergeCell ref="HT12:HU12"/>
    <mergeCell ref="HV12:HW12"/>
    <mergeCell ref="HX12:HY12"/>
    <mergeCell ref="HB12:HC12"/>
    <mergeCell ref="HD12:HE12"/>
    <mergeCell ref="HF12:HG12"/>
    <mergeCell ref="HH12:HI12"/>
    <mergeCell ref="HJ12:HK12"/>
    <mergeCell ref="FV12:FW12"/>
    <mergeCell ref="FX12:FY12"/>
    <mergeCell ref="FZ12:GA12"/>
    <mergeCell ref="GB12:GC12"/>
    <mergeCell ref="FF12:FG12"/>
    <mergeCell ref="FH12:FI12"/>
    <mergeCell ref="FJ12:FK12"/>
    <mergeCell ref="FL12:FM12"/>
    <mergeCell ref="FN12:FO12"/>
    <mergeCell ref="FP12:FQ12"/>
    <mergeCell ref="ET12:EU12"/>
    <mergeCell ref="EV12:EW12"/>
    <mergeCell ref="EX12:EY12"/>
    <mergeCell ref="EZ12:FA12"/>
    <mergeCell ref="FB12:FC12"/>
    <mergeCell ref="FD12:FE12"/>
    <mergeCell ref="EH12:EI12"/>
    <mergeCell ref="EJ12:EK12"/>
    <mergeCell ref="EL12:EM12"/>
    <mergeCell ref="EN12:EO12"/>
    <mergeCell ref="EP12:EQ12"/>
    <mergeCell ref="ER12:ES12"/>
    <mergeCell ref="DV12:DW12"/>
    <mergeCell ref="DX12:DY12"/>
    <mergeCell ref="DZ12:EA12"/>
    <mergeCell ref="EB12:EC12"/>
    <mergeCell ref="ED12:EE12"/>
    <mergeCell ref="EF12:EG12"/>
    <mergeCell ref="DJ12:DK12"/>
    <mergeCell ref="DL12:DM12"/>
    <mergeCell ref="DN12:DO12"/>
    <mergeCell ref="DP12:DQ12"/>
    <mergeCell ref="DR12:DS12"/>
    <mergeCell ref="DT12:DU12"/>
    <mergeCell ref="CX12:CY12"/>
    <mergeCell ref="CZ12:DA12"/>
    <mergeCell ref="DB12:DC12"/>
    <mergeCell ref="DD12:DE12"/>
    <mergeCell ref="DF12:DG12"/>
    <mergeCell ref="DH12:DI12"/>
    <mergeCell ref="CL12:CM12"/>
    <mergeCell ref="CN12:CO12"/>
    <mergeCell ref="CP12:CQ12"/>
    <mergeCell ref="CR12:CS12"/>
    <mergeCell ref="CT12:CU12"/>
    <mergeCell ref="CV12:CW12"/>
    <mergeCell ref="BZ12:CA12"/>
    <mergeCell ref="CB12:CC12"/>
    <mergeCell ref="CD12:CE12"/>
    <mergeCell ref="CF12:CG12"/>
    <mergeCell ref="CH12:CI12"/>
    <mergeCell ref="CJ12:CK12"/>
    <mergeCell ref="BN12:BO12"/>
    <mergeCell ref="BP12:BQ12"/>
    <mergeCell ref="BR12:BS12"/>
    <mergeCell ref="BT12:BU12"/>
    <mergeCell ref="BV12:BW12"/>
    <mergeCell ref="BX12:BY12"/>
    <mergeCell ref="BB12:BC12"/>
    <mergeCell ref="BD12:BE12"/>
    <mergeCell ref="BF12:BG12"/>
    <mergeCell ref="BH12:BI12"/>
    <mergeCell ref="BJ12:BK12"/>
    <mergeCell ref="BL12:BM12"/>
    <mergeCell ref="AP12:AQ12"/>
    <mergeCell ref="AR12:AS12"/>
    <mergeCell ref="AT12:AU12"/>
    <mergeCell ref="AV12:AW12"/>
    <mergeCell ref="AX12:AY12"/>
    <mergeCell ref="AZ12:BA12"/>
    <mergeCell ref="AD12:AE12"/>
    <mergeCell ref="AF12:AG12"/>
    <mergeCell ref="AH12:AI12"/>
    <mergeCell ref="AJ12:AK12"/>
    <mergeCell ref="AL12:AM12"/>
    <mergeCell ref="AN12:AO12"/>
    <mergeCell ref="R12:S12"/>
    <mergeCell ref="T12:U12"/>
    <mergeCell ref="V12:W12"/>
    <mergeCell ref="X12:Y12"/>
    <mergeCell ref="Z12:AA12"/>
    <mergeCell ref="AB12:AC12"/>
    <mergeCell ref="IR11:IS11"/>
    <mergeCell ref="IT11:IU11"/>
    <mergeCell ref="B12:C12"/>
    <mergeCell ref="D12:E12"/>
    <mergeCell ref="F12:G12"/>
    <mergeCell ref="H12:I12"/>
    <mergeCell ref="J12:K12"/>
    <mergeCell ref="L12:M12"/>
    <mergeCell ref="N12:O12"/>
    <mergeCell ref="P12:Q12"/>
    <mergeCell ref="IF11:IG11"/>
    <mergeCell ref="IH11:II11"/>
    <mergeCell ref="IJ11:IK11"/>
    <mergeCell ref="IL11:IM11"/>
    <mergeCell ref="IN11:IO11"/>
    <mergeCell ref="IP11:IQ11"/>
    <mergeCell ref="HT11:HU11"/>
    <mergeCell ref="HV11:HW11"/>
    <mergeCell ref="HX11:HY11"/>
    <mergeCell ref="HZ11:IA11"/>
    <mergeCell ref="IB11:IC11"/>
    <mergeCell ref="ID11:IE11"/>
    <mergeCell ref="HH11:HI11"/>
    <mergeCell ref="HJ11:HK11"/>
    <mergeCell ref="HL11:HM11"/>
    <mergeCell ref="HN11:HO11"/>
    <mergeCell ref="HP11:HQ11"/>
    <mergeCell ref="HR11:HS11"/>
    <mergeCell ref="GV11:GW11"/>
    <mergeCell ref="GX11:GY11"/>
    <mergeCell ref="GZ11:HA11"/>
    <mergeCell ref="HB11:HC11"/>
    <mergeCell ref="HD11:HE11"/>
    <mergeCell ref="HF11:HG11"/>
    <mergeCell ref="GJ11:GK11"/>
    <mergeCell ref="GL11:GM11"/>
    <mergeCell ref="GN11:GO11"/>
    <mergeCell ref="GP11:GQ11"/>
    <mergeCell ref="GR11:GS11"/>
    <mergeCell ref="GT11:GU11"/>
    <mergeCell ref="FX11:FY11"/>
    <mergeCell ref="FZ11:GA11"/>
    <mergeCell ref="GB11:GC11"/>
    <mergeCell ref="GD11:GE11"/>
    <mergeCell ref="GF11:GG11"/>
    <mergeCell ref="GH11:GI11"/>
    <mergeCell ref="FL11:FM11"/>
    <mergeCell ref="FN11:FO11"/>
    <mergeCell ref="FP11:FQ11"/>
    <mergeCell ref="FR11:FS11"/>
    <mergeCell ref="FT11:FU11"/>
    <mergeCell ref="FV11:FW11"/>
    <mergeCell ref="EZ11:FA11"/>
    <mergeCell ref="FB11:FC11"/>
    <mergeCell ref="FD11:FE11"/>
    <mergeCell ref="FF11:FG11"/>
    <mergeCell ref="FH11:FI11"/>
    <mergeCell ref="FJ11:FK11"/>
    <mergeCell ref="EN11:EO11"/>
    <mergeCell ref="EP11:EQ11"/>
    <mergeCell ref="ER11:ES11"/>
    <mergeCell ref="ET11:EU11"/>
    <mergeCell ref="EV11:EW11"/>
    <mergeCell ref="EX11:EY11"/>
    <mergeCell ref="EB11:EC11"/>
    <mergeCell ref="ED11:EE11"/>
    <mergeCell ref="EF11:EG11"/>
    <mergeCell ref="EH11:EI11"/>
    <mergeCell ref="EJ11:EK11"/>
    <mergeCell ref="EL11:EM11"/>
    <mergeCell ref="DP11:DQ11"/>
    <mergeCell ref="DR11:DS11"/>
    <mergeCell ref="DT11:DU11"/>
    <mergeCell ref="DV11:DW11"/>
    <mergeCell ref="DX11:DY11"/>
    <mergeCell ref="DZ11:EA11"/>
    <mergeCell ref="DD11:DE11"/>
    <mergeCell ref="DF11:DG11"/>
    <mergeCell ref="DH11:DI11"/>
    <mergeCell ref="DJ11:DK11"/>
    <mergeCell ref="DL11:DM11"/>
    <mergeCell ref="DN11:DO11"/>
    <mergeCell ref="CR11:CS11"/>
    <mergeCell ref="CT11:CU11"/>
    <mergeCell ref="CV11:CW11"/>
    <mergeCell ref="CX11:CY11"/>
    <mergeCell ref="CZ11:DA11"/>
    <mergeCell ref="DB11:DC11"/>
    <mergeCell ref="CF11:CG11"/>
    <mergeCell ref="CH11:CI11"/>
    <mergeCell ref="CJ11:CK11"/>
    <mergeCell ref="CL11:CM11"/>
    <mergeCell ref="CN11:CO11"/>
    <mergeCell ref="CP11:CQ11"/>
    <mergeCell ref="BT11:BU11"/>
    <mergeCell ref="BV11:BW11"/>
    <mergeCell ref="BX11:BY11"/>
    <mergeCell ref="BZ11:CA11"/>
    <mergeCell ref="CB11:CC11"/>
    <mergeCell ref="CD11:CE11"/>
    <mergeCell ref="BH11:BI11"/>
    <mergeCell ref="BJ11:BK11"/>
    <mergeCell ref="BL11:BM11"/>
    <mergeCell ref="BN11:BO11"/>
    <mergeCell ref="BP11:BQ11"/>
    <mergeCell ref="BR11:BS11"/>
    <mergeCell ref="AV11:AW11"/>
    <mergeCell ref="AX11:AY11"/>
    <mergeCell ref="AZ11:BA11"/>
    <mergeCell ref="BB11:BC11"/>
    <mergeCell ref="BD11:BE11"/>
    <mergeCell ref="BF11:BG11"/>
    <mergeCell ref="AJ11:AK11"/>
    <mergeCell ref="AL11:AM11"/>
    <mergeCell ref="AN11:AO11"/>
    <mergeCell ref="AP11:AQ11"/>
    <mergeCell ref="AR11:AS11"/>
    <mergeCell ref="AT11:AU11"/>
    <mergeCell ref="Z11:AA11"/>
    <mergeCell ref="AB11:AC11"/>
    <mergeCell ref="AD11:AE11"/>
    <mergeCell ref="AF11:AG11"/>
    <mergeCell ref="AH11:AI11"/>
    <mergeCell ref="L11:M11"/>
    <mergeCell ref="N11:O11"/>
    <mergeCell ref="P11:Q11"/>
    <mergeCell ref="R11:S11"/>
    <mergeCell ref="T11:U11"/>
    <mergeCell ref="V11:W11"/>
    <mergeCell ref="H11:I11"/>
    <mergeCell ref="J11:K11"/>
    <mergeCell ref="B2:C2"/>
    <mergeCell ref="B6:C6"/>
    <mergeCell ref="G6:H6"/>
    <mergeCell ref="G7:H7"/>
    <mergeCell ref="B8:C8"/>
    <mergeCell ref="F8:H8"/>
    <mergeCell ref="X11:Y11"/>
    <mergeCell ref="B1:C1"/>
    <mergeCell ref="B7:C7"/>
    <mergeCell ref="B3:C3"/>
    <mergeCell ref="B4:C4"/>
    <mergeCell ref="B5:C5"/>
    <mergeCell ref="B10:C10"/>
    <mergeCell ref="B11:C11"/>
    <mergeCell ref="D11:E11"/>
    <mergeCell ref="F11:G11"/>
  </mergeCells>
  <printOptions/>
  <pageMargins left="0.7086614173228347" right="0.7086614173228347" top="0.7480314960629921" bottom="0.7480314960629921" header="0.31496062992125984" footer="0.31496062992125984"/>
  <pageSetup firstPageNumber="18" useFirstPageNumber="1" horizontalDpi="180" verticalDpi="180" orientation="portrait" paperSize="9" scale="96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2017-10-06T14:42:07Z</dcterms:modified>
  <cp:category/>
  <cp:version/>
  <cp:contentType/>
  <cp:contentStatus/>
</cp:coreProperties>
</file>