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91" yWindow="65446" windowWidth="15600" windowHeight="11640" activeTab="0"/>
  </bookViews>
  <sheets>
    <sheet name="Приложение № 2" sheetId="1" r:id="rId1"/>
  </sheets>
  <definedNames>
    <definedName name="_xlnm.Print_Titles" localSheetId="0">'Приложение № 2'!$15:$16</definedName>
  </definedNames>
  <calcPr fullCalcOnLoad="1"/>
</workbook>
</file>

<file path=xl/sharedStrings.xml><?xml version="1.0" encoding="utf-8"?>
<sst xmlns="http://schemas.openxmlformats.org/spreadsheetml/2006/main" count="122" uniqueCount="108">
  <si>
    <t>№ п/п</t>
  </si>
  <si>
    <t>Статьи расходов</t>
  </si>
  <si>
    <t>РАСХОДЫ,  в т.ч.:</t>
  </si>
  <si>
    <t xml:space="preserve"> </t>
  </si>
  <si>
    <t>1.</t>
  </si>
  <si>
    <t>2.</t>
  </si>
  <si>
    <t>Ремонт дорог и дорожный сервис:</t>
  </si>
  <si>
    <t>КАПИТАЛЬНЫЙ   РЕМОНТ</t>
  </si>
  <si>
    <t>Магистральные автодороги</t>
  </si>
  <si>
    <t>СРЕДНИЙ  РЕМОНТ</t>
  </si>
  <si>
    <t>а)</t>
  </si>
  <si>
    <t>Поверхностная обработка с устранением неровностей</t>
  </si>
  <si>
    <t>Республиканские автодороги</t>
  </si>
  <si>
    <t>Местные автодороги</t>
  </si>
  <si>
    <t>б)</t>
  </si>
  <si>
    <t>Ремонт асфальтобетонных покрытий</t>
  </si>
  <si>
    <t>в)</t>
  </si>
  <si>
    <t>Ремонт гравийных и щебеночных покрытий</t>
  </si>
  <si>
    <t>Григориополь-Карманово-гр. Украины (выборочно)</t>
  </si>
  <si>
    <t>Буторы-Виноградное-Малаешты-Красногорка (выборочно)</t>
  </si>
  <si>
    <t>г)</t>
  </si>
  <si>
    <t>Искусственные сооружения</t>
  </si>
  <si>
    <t>д)</t>
  </si>
  <si>
    <t>Работы по обеспечению безопасности дорожного движения</t>
  </si>
  <si>
    <t>1)</t>
  </si>
  <si>
    <t>2)</t>
  </si>
  <si>
    <t>Проектные работы</t>
  </si>
  <si>
    <t>3.</t>
  </si>
  <si>
    <t>4.</t>
  </si>
  <si>
    <t>5.</t>
  </si>
  <si>
    <t>6.</t>
  </si>
  <si>
    <t>Объемы работ, кв.м</t>
  </si>
  <si>
    <t>Организация и функционирование уличного освещения</t>
  </si>
  <si>
    <t>Строительство, реконструкция автодорог</t>
  </si>
  <si>
    <t>7.</t>
  </si>
  <si>
    <t>Ремонт тротуаров</t>
  </si>
  <si>
    <t>3)</t>
  </si>
  <si>
    <t>Укрепление обочин</t>
  </si>
  <si>
    <t>Текущий ремонт и содержание дорог общего пользования</t>
  </si>
  <si>
    <t>8.</t>
  </si>
  <si>
    <t>Развитие производственных баз</t>
  </si>
  <si>
    <t>Резерв на ликвидацию аварийных ситуаций</t>
  </si>
  <si>
    <t xml:space="preserve">развития  дорожной отрасли по автомобильным дорогам  общего пользования, </t>
  </si>
  <si>
    <t>ДОХОДЫ, в т.ч.:</t>
  </si>
  <si>
    <t>находящимся в государственной собственности,  на 2018 год</t>
  </si>
  <si>
    <t xml:space="preserve">(Тирасполь-Незавертайловка)-Суклея (устройство цементобетонного покрытия) </t>
  </si>
  <si>
    <t>Владимировка-Никольское (выборочно)</t>
  </si>
  <si>
    <t>Тирасполь-Незавертайловка (по с. Красное)</t>
  </si>
  <si>
    <t>Техническое перевооружение и модернизация</t>
  </si>
  <si>
    <t>Н.Лунга-Боска</t>
  </si>
  <si>
    <t>Ивановка-Кодыма</t>
  </si>
  <si>
    <t>4)</t>
  </si>
  <si>
    <t>Обстановка пути</t>
  </si>
  <si>
    <t>в том числе по районам,   руб.</t>
  </si>
  <si>
    <t>Приложение № 6.1</t>
  </si>
  <si>
    <t xml:space="preserve">Дубоссарский ДЭУ (а/д Тирасполь - Каменка, в т.ч. обход г.Дубоссары),  а/д Волгоград - Кишинев </t>
  </si>
  <si>
    <t>Григориопольский ДЭУ(с.Ташлык, г.Григориополь)</t>
  </si>
  <si>
    <t>Программа</t>
  </si>
  <si>
    <t>к Закону Приднестровской Молдавской Республики</t>
  </si>
  <si>
    <r>
      <t xml:space="preserve">Разметка проезжей части </t>
    </r>
    <r>
      <rPr>
        <i/>
        <sz val="12"/>
        <rFont val="Times New Roman"/>
        <family val="1"/>
      </rPr>
      <t>(км линии)</t>
    </r>
  </si>
  <si>
    <t>Субсидии республиканского бюджета на 2018 год</t>
  </si>
  <si>
    <t>ВСЕГО ДОХОДОВ</t>
  </si>
  <si>
    <t>Каменка-Кузьмин-гр.Украины, км 4 (перевод гравийного покрытия в цементобетонное)</t>
  </si>
  <si>
    <t>Рашково-В.Адынкэ-Константиновка, км 1 (перевод гравийного покрытия в цементобетонное)</t>
  </si>
  <si>
    <t>(Каменка-Кузьмин-гр.Украины)-Окница-гр.Украины, км 5 (перевод гравийного покрытия в цементобетонное)</t>
  </si>
  <si>
    <t>Тирасполь-Каменка, км 49-50</t>
  </si>
  <si>
    <t>Тирасполь-Каменка, км 150-168 (выборочно)</t>
  </si>
  <si>
    <t>Рыбница-Броштяны-гр. Украины, км 0-34 (выборочно)</t>
  </si>
  <si>
    <t xml:space="preserve">Каменка-Кузьмин-гр.Украины, км 1-2 </t>
  </si>
  <si>
    <t>Каменка-Хрустовая-гр.Украины, км 4-11 (выборочно)</t>
  </si>
  <si>
    <t>(Тирасполь-Каменка)-Жура-Бутучаны, по с.Жура</t>
  </si>
  <si>
    <t>Рыбница-Андреевка, км 0-2</t>
  </si>
  <si>
    <t>(Рыбница-Броштяны-гр.Украины)-Ержово, км 3</t>
  </si>
  <si>
    <t>Н.Лунга-Боска, км 0-11+500 (выборочно)</t>
  </si>
  <si>
    <t>Дубоссары-Кочиеры-Роги, км 9-13+600 (выборочно)</t>
  </si>
  <si>
    <t>Тирасполь-Каменка, км 167 (устройство пешеходной дорожки на мосту)</t>
  </si>
  <si>
    <t>Тирасполь -Каменка, км 30-32, по с. Ташлык</t>
  </si>
  <si>
    <t>Тирасполь -Каменка, км 123-128, по с. Ержово</t>
  </si>
  <si>
    <t>Тирасполь -Каменка, км 165-168 (выборочно)</t>
  </si>
  <si>
    <t xml:space="preserve">Каменка-Хрустовая-гр.Украины, км 0-1 </t>
  </si>
  <si>
    <t xml:space="preserve">ВСЕГО РАСХОДОВ </t>
  </si>
  <si>
    <t>Тирасполь-Незавертайловка (по с. Суклея, ул. Гагарина)</t>
  </si>
  <si>
    <t>Тирасполь-Каменка, км 44+000- 44+500, перепланировка профиля покрытия и устройство водоотвода</t>
  </si>
  <si>
    <t>"О республиканском бюджете на 2018 год"</t>
  </si>
  <si>
    <t>Переходящие остатки по состоянию на 01.01.2018 года</t>
  </si>
  <si>
    <t>9.</t>
  </si>
  <si>
    <t>Погашение кредиторской задолженности</t>
  </si>
  <si>
    <t>Рыбницкое ДЭСУ: Газификация асфальтобетонного завода</t>
  </si>
  <si>
    <t>Слободзейское ДЭСУ: модернизация  асфальтобетонного завода</t>
  </si>
  <si>
    <t>Дубоссарский ДЭУ: устройство сварочного бокса, ремонт кровли</t>
  </si>
  <si>
    <t>Слободзейское ДЭСУ: Шнекороторная снегоуборочная машина</t>
  </si>
  <si>
    <t>Каменское ДСЭУ: Буровая машина</t>
  </si>
  <si>
    <t xml:space="preserve">в Закон Приднестровской Молдавской Республики </t>
  </si>
  <si>
    <t>ИТОГО по автомобильным дорогам гос. собственности,  руб.</t>
  </si>
  <si>
    <t>Новые объекты по устройству уличного освещения в пределах населенных пунктов</t>
  </si>
  <si>
    <t>в т.ч. Слободзейское ДЭСУ (г.Слободзея, с.Карагаш, с.Суклея, с.Глиное, с.Коротное, пос.Первомайск, с.Парканы, с. Малаешты)</t>
  </si>
  <si>
    <t>Н.Лунга-Боска, км 1-2 (перевод гравийно-щебеночного покрытия в цементобетонное)</t>
  </si>
  <si>
    <t>Рыбницкое ДЭСУ: Текущий ремонт и содержание автомобильных дорог общего пользования,  № 1 от 07.08.2017 г. рег. № 73                                                от 15.08.2017 г.</t>
  </si>
  <si>
    <t>Григориопольский ДЭУ: Содержание дорог общего пользования - доп.соглаш.№1от 2.08.2017г. к договору № 6/ПР от 25 мая 2017г.                            рег. № 87 от 14.08.2017 г.</t>
  </si>
  <si>
    <t>Приложение № 2</t>
  </si>
  <si>
    <t>"О внесении изменений и дополнения</t>
  </si>
  <si>
    <t>Каменка-Красный Октябрь, км 0-2 (выборочно)</t>
  </si>
  <si>
    <t>Каменский район и г. Каменка</t>
  </si>
  <si>
    <t>Рыбницкий район и г. Рыбница</t>
  </si>
  <si>
    <t>Дубоссарский район и г. Дубоссары</t>
  </si>
  <si>
    <t>Григориопольский район и г. Григориополь</t>
  </si>
  <si>
    <t>Слободзейский район и г.Слободзея</t>
  </si>
  <si>
    <t>Тирасполь-Бендеры (по с. Парканы), устройство ограждения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</si>
</sst>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&quot;;\-#,##0\ &quot;L&quot;"/>
    <numFmt numFmtId="165" formatCode="#,##0\ &quot;L&quot;;[Red]\-#,##0\ &quot;L&quot;"/>
    <numFmt numFmtId="166" formatCode="#,##0.00\ &quot;L&quot;;\-#,##0.00\ &quot;L&quot;"/>
    <numFmt numFmtId="167" formatCode="#,##0.00\ &quot;L&quot;;[Red]\-#,##0.00\ &quot;L&quot;"/>
    <numFmt numFmtId="168" formatCode="_-* #,##0\ &quot;L&quot;_-;\-* #,##0\ &quot;L&quot;_-;_-* &quot;-&quot;\ &quot;L&quot;_-;_-@_-"/>
    <numFmt numFmtId="169" formatCode="_-* #,##0\ _L_-;\-* #,##0\ _L_-;_-* &quot;-&quot;\ _L_-;_-@_-"/>
    <numFmt numFmtId="170" formatCode="_-* #,##0.00\ &quot;L&quot;_-;\-* #,##0.00\ &quot;L&quot;_-;_-* &quot;-&quot;??\ &quot;L&quot;_-;_-@_-"/>
    <numFmt numFmtId="171" formatCode="_-* #,##0.00\ _L_-;\-* #,##0.00\ _L_-;_-* &quot;-&quot;??\ _L_-;_-@_-"/>
    <numFmt numFmtId="172" formatCode="#,##0.000"/>
    <numFmt numFmtId="173" formatCode="#,##0.0"/>
  </numFmts>
  <fonts count="36">
    <font>
      <sz val="10"/>
      <name val="Arial Cyr"/>
      <family val="0"/>
    </font>
    <font>
      <sz val="12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3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12"/>
      <name val="Times New Roman"/>
      <family val="1"/>
    </font>
    <font>
      <sz val="10.5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19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left" vertical="top" wrapText="1"/>
    </xf>
    <xf numFmtId="172" fontId="5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left" vertical="center" wrapText="1"/>
    </xf>
    <xf numFmtId="172" fontId="6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right" vertical="center"/>
    </xf>
    <xf numFmtId="2" fontId="5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173" fontId="5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1" fontId="10" fillId="0" borderId="1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172" fontId="5" fillId="0" borderId="0" xfId="0" applyNumberFormat="1" applyFont="1" applyFill="1" applyAlignment="1">
      <alignment horizontal="right"/>
    </xf>
    <xf numFmtId="3" fontId="10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172" fontId="7" fillId="0" borderId="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horizontal="left" vertical="top" wrapText="1"/>
    </xf>
    <xf numFmtId="172" fontId="5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left" vertical="center" wrapText="1"/>
    </xf>
    <xf numFmtId="172" fontId="9" fillId="0" borderId="10" xfId="0" applyNumberFormat="1" applyFont="1" applyFill="1" applyBorder="1" applyAlignment="1">
      <alignment horizontal="right" vertical="center"/>
    </xf>
    <xf numFmtId="172" fontId="5" fillId="0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172" fontId="9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1" fontId="8" fillId="0" borderId="10" xfId="0" applyNumberFormat="1" applyFont="1" applyFill="1" applyBorder="1" applyAlignment="1">
      <alignment horizontal="right" vertical="center" wrapText="1"/>
    </xf>
    <xf numFmtId="173" fontId="8" fillId="0" borderId="10" xfId="0" applyNumberFormat="1" applyFont="1" applyFill="1" applyBorder="1" applyAlignment="1">
      <alignment horizontal="righ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173" fontId="9" fillId="0" borderId="10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Alignment="1">
      <alignment horizontal="left" vertical="top" wrapText="1"/>
    </xf>
    <xf numFmtId="172" fontId="8" fillId="0" borderId="0" xfId="0" applyNumberFormat="1" applyFont="1" applyFill="1" applyAlignment="1">
      <alignment horizontal="center"/>
    </xf>
    <xf numFmtId="49" fontId="16" fillId="0" borderId="10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3" fontId="8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14" fillId="0" borderId="10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49" fontId="8" fillId="0" borderId="10" xfId="0" applyNumberFormat="1" applyFont="1" applyFill="1" applyBorder="1" applyAlignment="1">
      <alignment vertical="center" wrapText="1"/>
    </xf>
    <xf numFmtId="172" fontId="8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horizontal="left" vertical="center" wrapText="1"/>
    </xf>
    <xf numFmtId="172" fontId="5" fillId="0" borderId="0" xfId="0" applyNumberFormat="1" applyFont="1" applyFill="1" applyAlignment="1">
      <alignment horizontal="center" vertical="center"/>
    </xf>
    <xf numFmtId="172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horizontal="left" vertical="center"/>
    </xf>
    <xf numFmtId="3" fontId="13" fillId="0" borderId="10" xfId="0" applyNumberFormat="1" applyFont="1" applyFill="1" applyBorder="1" applyAlignment="1">
      <alignment horizontal="right" vertical="center" wrapText="1"/>
    </xf>
    <xf numFmtId="3" fontId="13" fillId="0" borderId="10" xfId="0" applyNumberFormat="1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73" fontId="13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/>
    </xf>
    <xf numFmtId="173" fontId="14" fillId="0" borderId="10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vertical="center"/>
    </xf>
    <xf numFmtId="3" fontId="2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2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172" fontId="6" fillId="0" borderId="1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72" fontId="8" fillId="0" borderId="11" xfId="0" applyNumberFormat="1" applyFont="1" applyFill="1" applyBorder="1" applyAlignment="1">
      <alignment horizontal="center" vertical="center" wrapText="1"/>
    </xf>
    <xf numFmtId="172" fontId="8" fillId="0" borderId="12" xfId="0" applyNumberFormat="1" applyFont="1" applyFill="1" applyBorder="1" applyAlignment="1">
      <alignment horizontal="center" vertical="center" wrapText="1"/>
    </xf>
    <xf numFmtId="172" fontId="6" fillId="0" borderId="13" xfId="0" applyNumberFormat="1" applyFont="1" applyFill="1" applyBorder="1" applyAlignment="1">
      <alignment horizontal="center" vertical="center" wrapText="1"/>
    </xf>
    <xf numFmtId="172" fontId="6" fillId="0" borderId="14" xfId="0" applyNumberFormat="1" applyFont="1" applyFill="1" applyBorder="1" applyAlignment="1">
      <alignment horizontal="center" vertical="center" wrapText="1"/>
    </xf>
    <xf numFmtId="172" fontId="6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tabSelected="1" view="pageLayout" zoomScaleNormal="80" workbookViewId="0" topLeftCell="A113">
      <selection activeCell="B104" sqref="B104"/>
    </sheetView>
  </sheetViews>
  <sheetFormatPr defaultColWidth="8.875" defaultRowHeight="12.75"/>
  <cols>
    <col min="1" max="1" width="4.00390625" style="92" customWidth="1"/>
    <col min="2" max="2" width="60.875" style="29" customWidth="1"/>
    <col min="3" max="3" width="9.625" style="29" customWidth="1"/>
    <col min="4" max="4" width="16.625" style="30" customWidth="1"/>
    <col min="5" max="5" width="16.25390625" style="31" customWidth="1"/>
    <col min="6" max="6" width="19.75390625" style="31" customWidth="1"/>
    <col min="7" max="7" width="14.25390625" style="31" customWidth="1"/>
    <col min="8" max="8" width="12.875" style="31" customWidth="1"/>
    <col min="9" max="9" width="12.625" style="31" customWidth="1"/>
    <col min="10" max="16384" width="8.875" style="28" customWidth="1"/>
  </cols>
  <sheetData>
    <row r="1" spans="1:9" s="52" customFormat="1" ht="15.75">
      <c r="A1" s="91"/>
      <c r="B1" s="57"/>
      <c r="C1" s="57"/>
      <c r="D1" s="58"/>
      <c r="E1" s="106"/>
      <c r="F1" s="106"/>
      <c r="G1" s="106"/>
      <c r="H1" s="106"/>
      <c r="I1" s="107" t="s">
        <v>99</v>
      </c>
    </row>
    <row r="2" spans="1:9" s="52" customFormat="1" ht="15.75">
      <c r="A2" s="91"/>
      <c r="B2" s="57"/>
      <c r="C2" s="57"/>
      <c r="D2" s="58"/>
      <c r="E2" s="106"/>
      <c r="F2" s="106"/>
      <c r="G2" s="106"/>
      <c r="H2" s="106"/>
      <c r="I2" s="107" t="s">
        <v>58</v>
      </c>
    </row>
    <row r="3" spans="1:9" s="52" customFormat="1" ht="15.75">
      <c r="A3" s="91"/>
      <c r="B3" s="57"/>
      <c r="C3" s="57"/>
      <c r="D3" s="58"/>
      <c r="E3" s="106"/>
      <c r="F3" s="106"/>
      <c r="G3" s="106"/>
      <c r="H3" s="106"/>
      <c r="I3" s="107" t="s">
        <v>100</v>
      </c>
    </row>
    <row r="4" spans="1:9" s="52" customFormat="1" ht="15.75">
      <c r="A4" s="91"/>
      <c r="B4" s="57"/>
      <c r="C4" s="57"/>
      <c r="D4" s="58"/>
      <c r="E4" s="106"/>
      <c r="F4" s="106"/>
      <c r="G4" s="106"/>
      <c r="H4" s="106"/>
      <c r="I4" s="107" t="s">
        <v>92</v>
      </c>
    </row>
    <row r="5" spans="1:9" s="52" customFormat="1" ht="15.75">
      <c r="A5" s="91"/>
      <c r="B5" s="57"/>
      <c r="C5" s="57"/>
      <c r="D5" s="58"/>
      <c r="E5" s="106"/>
      <c r="F5" s="106"/>
      <c r="G5" s="106"/>
      <c r="H5" s="106"/>
      <c r="I5" s="107" t="s">
        <v>83</v>
      </c>
    </row>
    <row r="6" spans="1:9" s="52" customFormat="1" ht="6.75" customHeight="1">
      <c r="A6" s="91"/>
      <c r="B6" s="57"/>
      <c r="C6" s="57"/>
      <c r="D6" s="58"/>
      <c r="E6" s="106"/>
      <c r="F6" s="106"/>
      <c r="G6" s="106"/>
      <c r="H6" s="106"/>
      <c r="I6" s="107"/>
    </row>
    <row r="7" spans="1:9" s="52" customFormat="1" ht="15.75">
      <c r="A7" s="91"/>
      <c r="B7" s="57"/>
      <c r="C7" s="57"/>
      <c r="D7" s="58"/>
      <c r="E7" s="106"/>
      <c r="F7" s="108"/>
      <c r="G7" s="106"/>
      <c r="H7" s="106"/>
      <c r="I7" s="107" t="s">
        <v>54</v>
      </c>
    </row>
    <row r="8" spans="1:9" s="52" customFormat="1" ht="15.75">
      <c r="A8" s="91"/>
      <c r="B8" s="57"/>
      <c r="C8" s="57"/>
      <c r="D8" s="58"/>
      <c r="E8" s="106"/>
      <c r="F8" s="108"/>
      <c r="G8" s="106"/>
      <c r="H8" s="106"/>
      <c r="I8" s="107" t="s">
        <v>58</v>
      </c>
    </row>
    <row r="9" spans="1:9" s="52" customFormat="1" ht="15.75">
      <c r="A9" s="91"/>
      <c r="B9" s="57"/>
      <c r="C9" s="57"/>
      <c r="D9" s="58"/>
      <c r="E9" s="106"/>
      <c r="F9" s="108"/>
      <c r="G9" s="106"/>
      <c r="H9" s="106"/>
      <c r="I9" s="107" t="s">
        <v>83</v>
      </c>
    </row>
    <row r="10" spans="6:9" ht="10.5" customHeight="1">
      <c r="F10" s="28"/>
      <c r="I10" s="18"/>
    </row>
    <row r="11" spans="1:9" s="35" customFormat="1" ht="15" customHeight="1">
      <c r="A11" s="110" t="s">
        <v>57</v>
      </c>
      <c r="B11" s="110"/>
      <c r="C11" s="110"/>
      <c r="D11" s="110"/>
      <c r="E11" s="110"/>
      <c r="F11" s="110"/>
      <c r="G11" s="110"/>
      <c r="H11" s="110"/>
      <c r="I11" s="110"/>
    </row>
    <row r="12" spans="1:9" s="32" customFormat="1" ht="15" customHeight="1">
      <c r="A12" s="110" t="s">
        <v>42</v>
      </c>
      <c r="B12" s="110"/>
      <c r="C12" s="110"/>
      <c r="D12" s="110"/>
      <c r="E12" s="110"/>
      <c r="F12" s="110"/>
      <c r="G12" s="110"/>
      <c r="H12" s="110"/>
      <c r="I12" s="110"/>
    </row>
    <row r="13" spans="1:9" s="32" customFormat="1" ht="19.5" customHeight="1">
      <c r="A13" s="111" t="s">
        <v>44</v>
      </c>
      <c r="B13" s="111"/>
      <c r="C13" s="111"/>
      <c r="D13" s="111"/>
      <c r="E13" s="111"/>
      <c r="F13" s="111"/>
      <c r="G13" s="111"/>
      <c r="H13" s="111"/>
      <c r="I13" s="111"/>
    </row>
    <row r="14" ht="3" customHeight="1"/>
    <row r="15" spans="1:9" ht="16.5" customHeight="1">
      <c r="A15" s="112" t="s">
        <v>0</v>
      </c>
      <c r="B15" s="112" t="s">
        <v>1</v>
      </c>
      <c r="C15" s="112" t="s">
        <v>31</v>
      </c>
      <c r="D15" s="114" t="s">
        <v>93</v>
      </c>
      <c r="E15" s="116" t="s">
        <v>53</v>
      </c>
      <c r="F15" s="117"/>
      <c r="G15" s="117"/>
      <c r="H15" s="117"/>
      <c r="I15" s="118"/>
    </row>
    <row r="16" spans="1:9" ht="57" customHeight="1">
      <c r="A16" s="113"/>
      <c r="B16" s="113"/>
      <c r="C16" s="113"/>
      <c r="D16" s="115"/>
      <c r="E16" s="109" t="s">
        <v>106</v>
      </c>
      <c r="F16" s="109" t="s">
        <v>105</v>
      </c>
      <c r="G16" s="109" t="s">
        <v>104</v>
      </c>
      <c r="H16" s="109" t="s">
        <v>103</v>
      </c>
      <c r="I16" s="109" t="s">
        <v>102</v>
      </c>
    </row>
    <row r="17" spans="1:9" ht="4.5" customHeight="1" hidden="1">
      <c r="A17" s="93"/>
      <c r="B17" s="1"/>
      <c r="C17" s="1"/>
      <c r="D17" s="2"/>
      <c r="E17" s="42"/>
      <c r="F17" s="42"/>
      <c r="G17" s="42"/>
      <c r="H17" s="42"/>
      <c r="I17" s="42"/>
    </row>
    <row r="18" spans="1:9" s="35" customFormat="1" ht="13.5" customHeight="1">
      <c r="A18" s="94"/>
      <c r="B18" s="34" t="s">
        <v>43</v>
      </c>
      <c r="C18" s="60"/>
      <c r="D18" s="4"/>
      <c r="E18" s="4"/>
      <c r="F18" s="4"/>
      <c r="G18" s="4"/>
      <c r="H18" s="4"/>
      <c r="I18" s="4"/>
    </row>
    <row r="19" spans="1:9" s="63" customFormat="1" ht="13.5" customHeight="1">
      <c r="A19" s="95"/>
      <c r="B19" s="3" t="s">
        <v>60</v>
      </c>
      <c r="C19" s="61"/>
      <c r="D19" s="51">
        <f>E19+F19+G19+H19+I19</f>
        <v>33069610</v>
      </c>
      <c r="E19" s="62">
        <v>9499479</v>
      </c>
      <c r="F19" s="62">
        <v>4386175</v>
      </c>
      <c r="G19" s="62">
        <v>5333403</v>
      </c>
      <c r="H19" s="62">
        <v>7528507</v>
      </c>
      <c r="I19" s="62">
        <f>4658622+1663424</f>
        <v>6322046</v>
      </c>
    </row>
    <row r="20" spans="1:9" s="63" customFormat="1" ht="13.5" customHeight="1">
      <c r="A20" s="95"/>
      <c r="B20" s="3" t="s">
        <v>84</v>
      </c>
      <c r="C20" s="61"/>
      <c r="D20" s="51">
        <f>E20+F20+G20+H20+I20</f>
        <v>183286</v>
      </c>
      <c r="E20" s="51">
        <v>66484</v>
      </c>
      <c r="F20" s="51">
        <v>6</v>
      </c>
      <c r="G20" s="51">
        <v>369</v>
      </c>
      <c r="H20" s="51">
        <v>0</v>
      </c>
      <c r="I20" s="51">
        <v>116427</v>
      </c>
    </row>
    <row r="21" spans="1:9" s="85" customFormat="1" ht="15.75">
      <c r="A21" s="96"/>
      <c r="B21" s="5" t="s">
        <v>61</v>
      </c>
      <c r="C21" s="90"/>
      <c r="D21" s="87">
        <f>E21+F21+G21+H21+I21</f>
        <v>33252896</v>
      </c>
      <c r="E21" s="87">
        <f>E19+E20</f>
        <v>9565963</v>
      </c>
      <c r="F21" s="87">
        <f>F19+F20</f>
        <v>4386181</v>
      </c>
      <c r="G21" s="87">
        <f>G19+G20</f>
        <v>5333772</v>
      </c>
      <c r="H21" s="87">
        <f>H19+H20</f>
        <v>7528507</v>
      </c>
      <c r="I21" s="87">
        <f>I19+I20</f>
        <v>6438473</v>
      </c>
    </row>
    <row r="22" spans="1:9" s="35" customFormat="1" ht="0.75" customHeight="1">
      <c r="A22" s="94"/>
      <c r="B22" s="5"/>
      <c r="C22" s="65"/>
      <c r="D22" s="38"/>
      <c r="E22" s="43"/>
      <c r="F22" s="43"/>
      <c r="G22" s="43"/>
      <c r="H22" s="43"/>
      <c r="I22" s="43"/>
    </row>
    <row r="23" spans="1:9" s="35" customFormat="1" ht="13.5" customHeight="1">
      <c r="A23" s="94"/>
      <c r="B23" s="36" t="s">
        <v>2</v>
      </c>
      <c r="C23" s="65" t="s">
        <v>3</v>
      </c>
      <c r="D23" s="39"/>
      <c r="E23" s="44"/>
      <c r="F23" s="44"/>
      <c r="G23" s="44"/>
      <c r="H23" s="44"/>
      <c r="I23" s="44"/>
    </row>
    <row r="24" spans="1:9" s="63" customFormat="1" ht="12.75" customHeight="1">
      <c r="A24" s="97" t="s">
        <v>4</v>
      </c>
      <c r="B24" s="37" t="s">
        <v>33</v>
      </c>
      <c r="C24" s="80">
        <v>0</v>
      </c>
      <c r="D24" s="81">
        <f>E24+F24+G24+H24+I24</f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</row>
    <row r="25" spans="1:9" s="33" customFormat="1" ht="4.5" customHeight="1" hidden="1">
      <c r="A25" s="98"/>
      <c r="B25" s="37"/>
      <c r="C25" s="40"/>
      <c r="D25" s="41"/>
      <c r="E25" s="45"/>
      <c r="F25" s="45"/>
      <c r="G25" s="45"/>
      <c r="H25" s="45"/>
      <c r="I25" s="45"/>
    </row>
    <row r="26" spans="1:9" s="83" customFormat="1" ht="12.75" customHeight="1">
      <c r="A26" s="97" t="s">
        <v>5</v>
      </c>
      <c r="B26" s="37" t="s">
        <v>6</v>
      </c>
      <c r="C26" s="80">
        <f>C28+C39</f>
        <v>67507</v>
      </c>
      <c r="D26" s="81">
        <f>E26+F26+G26+H26+I26</f>
        <v>11507803</v>
      </c>
      <c r="E26" s="82">
        <f>E39+E28</f>
        <v>2290000</v>
      </c>
      <c r="F26" s="82">
        <f>F39+F28</f>
        <v>1260983</v>
      </c>
      <c r="G26" s="82">
        <f>G39+G28</f>
        <v>1999800</v>
      </c>
      <c r="H26" s="82">
        <f>H39+H28</f>
        <v>2693596</v>
      </c>
      <c r="I26" s="82">
        <f>I39+I28</f>
        <v>3263424</v>
      </c>
    </row>
    <row r="27" spans="1:9" s="33" customFormat="1" ht="0.75" customHeight="1">
      <c r="A27" s="98"/>
      <c r="B27" s="37"/>
      <c r="C27" s="66"/>
      <c r="D27" s="23"/>
      <c r="E27" s="46"/>
      <c r="F27" s="46"/>
      <c r="G27" s="46"/>
      <c r="H27" s="46"/>
      <c r="I27" s="46"/>
    </row>
    <row r="28" spans="1:9" s="33" customFormat="1" ht="14.25" customHeight="1">
      <c r="A28" s="99"/>
      <c r="B28" s="5" t="s">
        <v>7</v>
      </c>
      <c r="C28" s="11">
        <f>C31+C33</f>
        <v>1965</v>
      </c>
      <c r="D28" s="24">
        <f>E28+F28+G28+H28+I28</f>
        <v>1460000</v>
      </c>
      <c r="E28" s="20">
        <f>E31+E33</f>
        <v>600000</v>
      </c>
      <c r="F28" s="20">
        <f>F31+F33</f>
        <v>0</v>
      </c>
      <c r="G28" s="20">
        <f>G31+G33</f>
        <v>500000</v>
      </c>
      <c r="H28" s="20">
        <f>H31+H33</f>
        <v>0</v>
      </c>
      <c r="I28" s="20">
        <f>I31+I33</f>
        <v>360000</v>
      </c>
    </row>
    <row r="29" spans="1:9" s="35" customFormat="1" ht="0.75" customHeight="1">
      <c r="A29" s="94"/>
      <c r="B29" s="3"/>
      <c r="C29" s="12"/>
      <c r="D29" s="25"/>
      <c r="E29" s="47"/>
      <c r="F29" s="47"/>
      <c r="G29" s="47"/>
      <c r="H29" s="47"/>
      <c r="I29" s="47"/>
    </row>
    <row r="30" spans="1:9" s="68" customFormat="1" ht="13.5" customHeight="1">
      <c r="A30" s="100"/>
      <c r="B30" s="67" t="s">
        <v>12</v>
      </c>
      <c r="C30" s="16"/>
      <c r="D30" s="26"/>
      <c r="E30" s="44"/>
      <c r="F30" s="44"/>
      <c r="G30" s="44"/>
      <c r="H30" s="44"/>
      <c r="I30" s="44"/>
    </row>
    <row r="31" spans="1:9" s="68" customFormat="1" ht="27.75" customHeight="1">
      <c r="A31" s="100"/>
      <c r="B31" s="55" t="s">
        <v>62</v>
      </c>
      <c r="C31" s="16">
        <v>360</v>
      </c>
      <c r="D31" s="26">
        <f>E31+F31+G31+H31+I31</f>
        <v>120000</v>
      </c>
      <c r="E31" s="44"/>
      <c r="F31" s="44"/>
      <c r="G31" s="44"/>
      <c r="H31" s="44"/>
      <c r="I31" s="44">
        <v>120000</v>
      </c>
    </row>
    <row r="32" spans="1:9" s="35" customFormat="1" ht="0.75" customHeight="1">
      <c r="A32" s="94"/>
      <c r="B32" s="3"/>
      <c r="C32" s="12"/>
      <c r="D32" s="25"/>
      <c r="E32" s="47"/>
      <c r="F32" s="47"/>
      <c r="G32" s="47"/>
      <c r="H32" s="47"/>
      <c r="I32" s="47"/>
    </row>
    <row r="33" spans="1:9" s="68" customFormat="1" ht="13.5" customHeight="1">
      <c r="A33" s="100"/>
      <c r="B33" s="67" t="s">
        <v>13</v>
      </c>
      <c r="C33" s="17">
        <f>C34+C36+C37</f>
        <v>1605</v>
      </c>
      <c r="D33" s="38">
        <f>E33+F33+G33+H33+I33</f>
        <v>1340000</v>
      </c>
      <c r="E33" s="43">
        <f>E34+E36+E37</f>
        <v>600000</v>
      </c>
      <c r="F33" s="43">
        <f>F34+F36+F37</f>
        <v>0</v>
      </c>
      <c r="G33" s="43">
        <f>SUM(G34:G37)</f>
        <v>500000</v>
      </c>
      <c r="H33" s="43">
        <f>H34+H36+H37</f>
        <v>0</v>
      </c>
      <c r="I33" s="43">
        <f>I34+I36+I37</f>
        <v>240000</v>
      </c>
    </row>
    <row r="34" spans="1:9" s="68" customFormat="1" ht="33" customHeight="1">
      <c r="A34" s="100"/>
      <c r="B34" s="55" t="s">
        <v>45</v>
      </c>
      <c r="C34" s="16">
        <v>945</v>
      </c>
      <c r="D34" s="26">
        <f>E34+F34+G34+H34+I34</f>
        <v>600000</v>
      </c>
      <c r="E34" s="44">
        <v>600000</v>
      </c>
      <c r="F34" s="44"/>
      <c r="G34" s="44"/>
      <c r="H34" s="44"/>
      <c r="I34" s="44"/>
    </row>
    <row r="35" spans="1:9" s="68" customFormat="1" ht="30" customHeight="1">
      <c r="A35" s="100"/>
      <c r="B35" s="55" t="s">
        <v>96</v>
      </c>
      <c r="C35" s="16">
        <v>1750</v>
      </c>
      <c r="D35" s="26">
        <f>E35+F35+G35+H35+I35</f>
        <v>500000</v>
      </c>
      <c r="E35" s="44"/>
      <c r="F35" s="44"/>
      <c r="G35" s="44">
        <v>500000</v>
      </c>
      <c r="H35" s="44"/>
      <c r="I35" s="44"/>
    </row>
    <row r="36" spans="1:9" s="68" customFormat="1" ht="27.75" customHeight="1">
      <c r="A36" s="100"/>
      <c r="B36" s="55" t="s">
        <v>63</v>
      </c>
      <c r="C36" s="16">
        <v>340</v>
      </c>
      <c r="D36" s="26">
        <f>E36+F36+G36+H36+I36</f>
        <v>120000</v>
      </c>
      <c r="E36" s="44"/>
      <c r="F36" s="44"/>
      <c r="G36" s="44"/>
      <c r="H36" s="44"/>
      <c r="I36" s="44">
        <v>120000</v>
      </c>
    </row>
    <row r="37" spans="1:9" s="68" customFormat="1" ht="27.75" customHeight="1">
      <c r="A37" s="100"/>
      <c r="B37" s="55" t="s">
        <v>64</v>
      </c>
      <c r="C37" s="16">
        <v>320</v>
      </c>
      <c r="D37" s="26">
        <f>E37+F37+G37+H37+I37</f>
        <v>120000</v>
      </c>
      <c r="E37" s="44"/>
      <c r="F37" s="44"/>
      <c r="G37" s="44"/>
      <c r="H37" s="44"/>
      <c r="I37" s="44">
        <v>120000</v>
      </c>
    </row>
    <row r="38" spans="1:9" s="69" customFormat="1" ht="0.75" customHeight="1">
      <c r="A38" s="98"/>
      <c r="B38" s="3"/>
      <c r="C38" s="12"/>
      <c r="D38" s="25"/>
      <c r="E38" s="47"/>
      <c r="F38" s="47"/>
      <c r="G38" s="47"/>
      <c r="H38" s="47"/>
      <c r="I38" s="47"/>
    </row>
    <row r="39" spans="1:9" s="33" customFormat="1" ht="15" customHeight="1">
      <c r="A39" s="101"/>
      <c r="B39" s="5" t="s">
        <v>9</v>
      </c>
      <c r="C39" s="11">
        <f>C41+C46+C64</f>
        <v>65542</v>
      </c>
      <c r="D39" s="24">
        <f>E39+F39+G39+H39+I39</f>
        <v>10047803</v>
      </c>
      <c r="E39" s="20">
        <f>E41+E46+E81+E64+E75</f>
        <v>1690000</v>
      </c>
      <c r="F39" s="20">
        <f>F41+F46+F81+F64+F75</f>
        <v>1260983</v>
      </c>
      <c r="G39" s="20">
        <f>G41+G46+G81+G64+G75</f>
        <v>1499800</v>
      </c>
      <c r="H39" s="20">
        <f>H41+H46+H81+H64+H75</f>
        <v>2693596</v>
      </c>
      <c r="I39" s="20">
        <f>I41+I46+I81+I64+I75</f>
        <v>2903424</v>
      </c>
    </row>
    <row r="40" spans="1:9" s="32" customFormat="1" ht="4.5" customHeight="1" hidden="1">
      <c r="A40" s="94"/>
      <c r="B40" s="3"/>
      <c r="C40" s="12"/>
      <c r="D40" s="25"/>
      <c r="E40" s="47"/>
      <c r="F40" s="47"/>
      <c r="G40" s="47"/>
      <c r="H40" s="47"/>
      <c r="I40" s="47"/>
    </row>
    <row r="41" spans="1:9" s="35" customFormat="1" ht="16.5" customHeight="1">
      <c r="A41" s="101" t="s">
        <v>10</v>
      </c>
      <c r="B41" s="5" t="s">
        <v>11</v>
      </c>
      <c r="C41" s="11">
        <f>C43</f>
        <v>5500</v>
      </c>
      <c r="D41" s="24">
        <f>E41+F41+G41+H41+I41</f>
        <v>199900</v>
      </c>
      <c r="E41" s="20">
        <f>E43</f>
        <v>0</v>
      </c>
      <c r="F41" s="20">
        <f>F43</f>
        <v>0</v>
      </c>
      <c r="G41" s="20">
        <f>G43</f>
        <v>199900</v>
      </c>
      <c r="H41" s="20">
        <f>H43</f>
        <v>0</v>
      </c>
      <c r="I41" s="20">
        <f>I43</f>
        <v>0</v>
      </c>
    </row>
    <row r="42" spans="1:9" s="35" customFormat="1" ht="4.5" customHeight="1" hidden="1">
      <c r="A42" s="100"/>
      <c r="B42" s="3"/>
      <c r="C42" s="16"/>
      <c r="D42" s="26"/>
      <c r="E42" s="44"/>
      <c r="F42" s="44"/>
      <c r="G42" s="44"/>
      <c r="H42" s="44"/>
      <c r="I42" s="44"/>
    </row>
    <row r="43" spans="1:9" s="35" customFormat="1" ht="13.5" customHeight="1">
      <c r="A43" s="100"/>
      <c r="B43" s="37" t="s">
        <v>8</v>
      </c>
      <c r="C43" s="17">
        <f>C44</f>
        <v>5500</v>
      </c>
      <c r="D43" s="19">
        <f>E43+F43+G43+H43+I43</f>
        <v>199900</v>
      </c>
      <c r="E43" s="43">
        <f>E44</f>
        <v>0</v>
      </c>
      <c r="F43" s="43"/>
      <c r="G43" s="43">
        <f>G44</f>
        <v>199900</v>
      </c>
      <c r="H43" s="43">
        <f>H44</f>
        <v>0</v>
      </c>
      <c r="I43" s="43">
        <f>I44</f>
        <v>0</v>
      </c>
    </row>
    <row r="44" spans="1:9" s="68" customFormat="1" ht="14.25" customHeight="1">
      <c r="A44" s="100"/>
      <c r="B44" s="55" t="s">
        <v>65</v>
      </c>
      <c r="C44" s="16">
        <v>5500</v>
      </c>
      <c r="D44" s="26">
        <f>E44+F44+G44+H44+I44</f>
        <v>199900</v>
      </c>
      <c r="E44" s="44"/>
      <c r="F44" s="44"/>
      <c r="G44" s="44">
        <v>199900</v>
      </c>
      <c r="H44" s="44"/>
      <c r="I44" s="44"/>
    </row>
    <row r="45" spans="1:9" s="32" customFormat="1" ht="4.5" customHeight="1" hidden="1">
      <c r="A45" s="94"/>
      <c r="B45" s="3"/>
      <c r="C45" s="12"/>
      <c r="D45" s="25"/>
      <c r="E45" s="47"/>
      <c r="F45" s="47"/>
      <c r="G45" s="47"/>
      <c r="H45" s="47"/>
      <c r="I45" s="47"/>
    </row>
    <row r="46" spans="1:9" s="70" customFormat="1" ht="13.5" customHeight="1">
      <c r="A46" s="101" t="s">
        <v>14</v>
      </c>
      <c r="B46" s="5" t="s">
        <v>15</v>
      </c>
      <c r="C46" s="11">
        <f>C48+C52+C57</f>
        <v>33140</v>
      </c>
      <c r="D46" s="24">
        <f>E46+F46+G46+H46+I46</f>
        <v>6047020</v>
      </c>
      <c r="E46" s="20">
        <f>E48+E52+E57</f>
        <v>1000000</v>
      </c>
      <c r="F46" s="20">
        <f>F48+F52+F57</f>
        <v>0</v>
      </c>
      <c r="G46" s="20">
        <f>G48+G52+G57</f>
        <v>720000</v>
      </c>
      <c r="H46" s="20">
        <f>H48+H52+H57</f>
        <v>1763596</v>
      </c>
      <c r="I46" s="20">
        <f>I48+I52+I57</f>
        <v>2563424</v>
      </c>
    </row>
    <row r="47" spans="1:9" s="64" customFormat="1" ht="4.5" customHeight="1" hidden="1">
      <c r="A47" s="94"/>
      <c r="B47" s="3"/>
      <c r="C47" s="12"/>
      <c r="D47" s="25"/>
      <c r="E47" s="47"/>
      <c r="F47" s="47"/>
      <c r="G47" s="47"/>
      <c r="H47" s="47"/>
      <c r="I47" s="47"/>
    </row>
    <row r="48" spans="1:9" s="35" customFormat="1" ht="13.5" customHeight="1">
      <c r="A48" s="102"/>
      <c r="B48" s="37" t="s">
        <v>8</v>
      </c>
      <c r="C48" s="13">
        <f>C49+C50</f>
        <v>9000</v>
      </c>
      <c r="D48" s="19">
        <f>E48+F48+G48+H48+I48</f>
        <v>1220000</v>
      </c>
      <c r="E48" s="21">
        <f>E49+E50</f>
        <v>0</v>
      </c>
      <c r="F48" s="21">
        <f>F49+F50</f>
        <v>0</v>
      </c>
      <c r="G48" s="21">
        <f>G49+G50</f>
        <v>720000</v>
      </c>
      <c r="H48" s="21">
        <f>H49+H50</f>
        <v>0</v>
      </c>
      <c r="I48" s="21">
        <f>I49+I50</f>
        <v>500000</v>
      </c>
    </row>
    <row r="49" spans="1:9" s="68" customFormat="1" ht="13.5" customHeight="1">
      <c r="A49" s="100"/>
      <c r="B49" s="55" t="s">
        <v>65</v>
      </c>
      <c r="C49" s="16">
        <v>5200</v>
      </c>
      <c r="D49" s="26">
        <f>E49+F49+G49+H49+I49</f>
        <v>720000</v>
      </c>
      <c r="E49" s="44"/>
      <c r="F49" s="44"/>
      <c r="G49" s="44">
        <v>720000</v>
      </c>
      <c r="H49" s="44"/>
      <c r="I49" s="44"/>
    </row>
    <row r="50" spans="1:9" s="68" customFormat="1" ht="12.75" customHeight="1">
      <c r="A50" s="100"/>
      <c r="B50" s="55" t="s">
        <v>66</v>
      </c>
      <c r="C50" s="16">
        <v>3800</v>
      </c>
      <c r="D50" s="26">
        <f>E50+F50+G50+H50+I50</f>
        <v>500000</v>
      </c>
      <c r="E50" s="44"/>
      <c r="F50" s="44"/>
      <c r="G50" s="44"/>
      <c r="H50" s="44"/>
      <c r="I50" s="44">
        <v>500000</v>
      </c>
    </row>
    <row r="51" spans="1:9" s="35" customFormat="1" ht="4.5" customHeight="1" hidden="1">
      <c r="A51" s="103"/>
      <c r="B51" s="71"/>
      <c r="C51" s="14"/>
      <c r="D51" s="25"/>
      <c r="E51" s="47"/>
      <c r="F51" s="47"/>
      <c r="G51" s="47"/>
      <c r="H51" s="47"/>
      <c r="I51" s="47"/>
    </row>
    <row r="52" spans="1:9" s="35" customFormat="1" ht="13.5" customHeight="1">
      <c r="A52" s="103"/>
      <c r="B52" s="37" t="s">
        <v>12</v>
      </c>
      <c r="C52" s="13">
        <f>C53+C54+C55</f>
        <v>6040</v>
      </c>
      <c r="D52" s="19">
        <f>E52+F52+G52+H52+I52</f>
        <v>823596</v>
      </c>
      <c r="E52" s="21">
        <f>E53+E54+E55</f>
        <v>0</v>
      </c>
      <c r="F52" s="21">
        <f>F53+F54+F55</f>
        <v>0</v>
      </c>
      <c r="G52" s="21">
        <f>G53+G54+G55</f>
        <v>0</v>
      </c>
      <c r="H52" s="21">
        <f>H53+H54+H55</f>
        <v>423596</v>
      </c>
      <c r="I52" s="21">
        <f>I53+I54+I55</f>
        <v>400000</v>
      </c>
    </row>
    <row r="53" spans="1:9" s="68" customFormat="1" ht="13.5" customHeight="1">
      <c r="A53" s="100"/>
      <c r="B53" s="55" t="s">
        <v>67</v>
      </c>
      <c r="C53" s="16">
        <v>3140</v>
      </c>
      <c r="D53" s="26">
        <f>E53+F53+G53+H53+I53</f>
        <v>423596</v>
      </c>
      <c r="E53" s="44"/>
      <c r="F53" s="44"/>
      <c r="G53" s="44"/>
      <c r="H53" s="44">
        <v>423596</v>
      </c>
      <c r="I53" s="44"/>
    </row>
    <row r="54" spans="1:9" s="68" customFormat="1" ht="13.5" customHeight="1">
      <c r="A54" s="100"/>
      <c r="B54" s="55" t="s">
        <v>68</v>
      </c>
      <c r="C54" s="16">
        <v>1500</v>
      </c>
      <c r="D54" s="26">
        <f>E54+F54+G54+H54+I54</f>
        <v>200000</v>
      </c>
      <c r="E54" s="44"/>
      <c r="F54" s="44"/>
      <c r="G54" s="44"/>
      <c r="H54" s="44"/>
      <c r="I54" s="44">
        <v>200000</v>
      </c>
    </row>
    <row r="55" spans="1:9" s="68" customFormat="1" ht="13.5" customHeight="1">
      <c r="A55" s="100"/>
      <c r="B55" s="55" t="s">
        <v>69</v>
      </c>
      <c r="C55" s="16">
        <v>1400</v>
      </c>
      <c r="D55" s="26">
        <f>E55+F55+G55+H55+I55</f>
        <v>200000</v>
      </c>
      <c r="E55" s="44"/>
      <c r="F55" s="44"/>
      <c r="G55" s="44"/>
      <c r="H55" s="44"/>
      <c r="I55" s="44">
        <v>200000</v>
      </c>
    </row>
    <row r="56" spans="1:9" s="35" customFormat="1" ht="0.75" customHeight="1">
      <c r="A56" s="103"/>
      <c r="B56" s="71"/>
      <c r="C56" s="14"/>
      <c r="D56" s="25"/>
      <c r="E56" s="47"/>
      <c r="F56" s="47"/>
      <c r="G56" s="47"/>
      <c r="H56" s="47"/>
      <c r="I56" s="47"/>
    </row>
    <row r="57" spans="1:9" s="35" customFormat="1" ht="13.5" customHeight="1">
      <c r="A57" s="103"/>
      <c r="B57" s="37" t="s">
        <v>13</v>
      </c>
      <c r="C57" s="13">
        <f>C58+C59+C60+C61+C62+C63</f>
        <v>18100</v>
      </c>
      <c r="D57" s="19">
        <f aca="true" t="shared" si="0" ref="D57:I57">D58+D59+D60+D61+D62+D63</f>
        <v>4003424</v>
      </c>
      <c r="E57" s="21">
        <f t="shared" si="0"/>
        <v>1000000</v>
      </c>
      <c r="F57" s="21">
        <f t="shared" si="0"/>
        <v>0</v>
      </c>
      <c r="G57" s="21">
        <f t="shared" si="0"/>
        <v>0</v>
      </c>
      <c r="H57" s="21">
        <f t="shared" si="0"/>
        <v>1340000</v>
      </c>
      <c r="I57" s="21">
        <f t="shared" si="0"/>
        <v>1663424</v>
      </c>
    </row>
    <row r="58" spans="1:9" s="68" customFormat="1" ht="13.5" customHeight="1">
      <c r="A58" s="100"/>
      <c r="B58" s="55" t="s">
        <v>46</v>
      </c>
      <c r="C58" s="16">
        <v>4500</v>
      </c>
      <c r="D58" s="26">
        <f aca="true" t="shared" si="1" ref="D58:D63">E58+F58+G58+H58+I58</f>
        <v>1000000</v>
      </c>
      <c r="E58" s="44">
        <v>1000000</v>
      </c>
      <c r="F58" s="44"/>
      <c r="G58" s="20"/>
      <c r="H58" s="44"/>
      <c r="I58" s="20"/>
    </row>
    <row r="59" spans="1:9" s="68" customFormat="1" ht="13.5" customHeight="1" hidden="1">
      <c r="A59" s="100"/>
      <c r="B59" s="55" t="s">
        <v>49</v>
      </c>
      <c r="C59" s="16">
        <v>0</v>
      </c>
      <c r="D59" s="26">
        <f t="shared" si="1"/>
        <v>0</v>
      </c>
      <c r="E59" s="44"/>
      <c r="F59" s="44"/>
      <c r="G59" s="44">
        <v>0</v>
      </c>
      <c r="H59" s="44"/>
      <c r="I59" s="20"/>
    </row>
    <row r="60" spans="1:9" s="68" customFormat="1" ht="13.5" customHeight="1">
      <c r="A60" s="100"/>
      <c r="B60" s="55" t="s">
        <v>70</v>
      </c>
      <c r="C60" s="16">
        <v>2900</v>
      </c>
      <c r="D60" s="26">
        <f t="shared" si="1"/>
        <v>430000</v>
      </c>
      <c r="E60" s="44"/>
      <c r="F60" s="44"/>
      <c r="G60" s="44"/>
      <c r="H60" s="44">
        <v>430000</v>
      </c>
      <c r="I60" s="20"/>
    </row>
    <row r="61" spans="1:9" s="68" customFormat="1" ht="13.5" customHeight="1">
      <c r="A61" s="100"/>
      <c r="B61" s="55" t="s">
        <v>71</v>
      </c>
      <c r="C61" s="16">
        <v>4200</v>
      </c>
      <c r="D61" s="26">
        <f t="shared" si="1"/>
        <v>670000</v>
      </c>
      <c r="E61" s="44"/>
      <c r="F61" s="20"/>
      <c r="G61" s="20"/>
      <c r="H61" s="44">
        <v>670000</v>
      </c>
      <c r="I61" s="20"/>
    </row>
    <row r="62" spans="1:9" s="68" customFormat="1" ht="15">
      <c r="A62" s="100"/>
      <c r="B62" s="55" t="s">
        <v>72</v>
      </c>
      <c r="C62" s="16">
        <v>1800</v>
      </c>
      <c r="D62" s="26">
        <f t="shared" si="1"/>
        <v>240000</v>
      </c>
      <c r="E62" s="44"/>
      <c r="F62" s="20"/>
      <c r="G62" s="20"/>
      <c r="H62" s="44">
        <v>240000</v>
      </c>
      <c r="I62" s="20"/>
    </row>
    <row r="63" spans="1:9" s="35" customFormat="1" ht="15">
      <c r="A63" s="94"/>
      <c r="B63" s="55" t="s">
        <v>101</v>
      </c>
      <c r="C63" s="12">
        <v>4700</v>
      </c>
      <c r="D63" s="26">
        <f t="shared" si="1"/>
        <v>1663424</v>
      </c>
      <c r="E63" s="49"/>
      <c r="F63" s="49"/>
      <c r="G63" s="49"/>
      <c r="H63" s="49"/>
      <c r="I63" s="47">
        <v>1663424</v>
      </c>
    </row>
    <row r="64" spans="1:9" s="33" customFormat="1" ht="18.75" customHeight="1">
      <c r="A64" s="101" t="s">
        <v>16</v>
      </c>
      <c r="B64" s="5" t="s">
        <v>17</v>
      </c>
      <c r="C64" s="11">
        <f>C67+C69</f>
        <v>26902</v>
      </c>
      <c r="D64" s="24">
        <f>E64+F64+G64+H64+I64</f>
        <v>970000</v>
      </c>
      <c r="E64" s="20">
        <f>E67+E69</f>
        <v>0</v>
      </c>
      <c r="F64" s="20">
        <f>F67+F69</f>
        <v>400000</v>
      </c>
      <c r="G64" s="20">
        <f>G67+G69</f>
        <v>370000</v>
      </c>
      <c r="H64" s="20">
        <f>H67+H69</f>
        <v>200000</v>
      </c>
      <c r="I64" s="20">
        <f>I67+I69</f>
        <v>0</v>
      </c>
    </row>
    <row r="65" spans="1:9" s="72" customFormat="1" ht="4.5" customHeight="1" hidden="1">
      <c r="A65" s="101"/>
      <c r="B65" s="5"/>
      <c r="C65" s="11"/>
      <c r="D65" s="24"/>
      <c r="E65" s="20"/>
      <c r="F65" s="20"/>
      <c r="G65" s="20"/>
      <c r="H65" s="20"/>
      <c r="I65" s="20"/>
    </row>
    <row r="66" spans="1:9" s="72" customFormat="1" ht="13.5" customHeight="1">
      <c r="A66" s="102"/>
      <c r="B66" s="37" t="s">
        <v>12</v>
      </c>
      <c r="C66" s="13"/>
      <c r="D66" s="19"/>
      <c r="E66" s="21"/>
      <c r="F66" s="21"/>
      <c r="G66" s="21"/>
      <c r="H66" s="21"/>
      <c r="I66" s="21"/>
    </row>
    <row r="67" spans="1:9" s="73" customFormat="1" ht="13.5" customHeight="1">
      <c r="A67" s="100"/>
      <c r="B67" s="55" t="s">
        <v>18</v>
      </c>
      <c r="C67" s="16">
        <v>6522</v>
      </c>
      <c r="D67" s="26">
        <f>E67+F67+G67+H67+I67</f>
        <v>200000</v>
      </c>
      <c r="E67" s="44"/>
      <c r="F67" s="44">
        <v>200000</v>
      </c>
      <c r="G67" s="44"/>
      <c r="H67" s="44"/>
      <c r="I67" s="44"/>
    </row>
    <row r="68" spans="1:9" s="64" customFormat="1" ht="4.5" customHeight="1" hidden="1">
      <c r="A68" s="102"/>
      <c r="B68" s="71"/>
      <c r="C68" s="14"/>
      <c r="D68" s="25"/>
      <c r="E68" s="47"/>
      <c r="F68" s="50"/>
      <c r="G68" s="50"/>
      <c r="H68" s="50"/>
      <c r="I68" s="50"/>
    </row>
    <row r="69" spans="1:9" s="64" customFormat="1" ht="13.5" customHeight="1">
      <c r="A69" s="102"/>
      <c r="B69" s="37" t="s">
        <v>13</v>
      </c>
      <c r="C69" s="13">
        <f>C70+C71+C72+C73</f>
        <v>20380</v>
      </c>
      <c r="D69" s="19">
        <f>E69+F69+G69+H69+I69</f>
        <v>770000</v>
      </c>
      <c r="E69" s="21">
        <f>E70+E71+E72+E73</f>
        <v>0</v>
      </c>
      <c r="F69" s="21">
        <f>F70+F71+F72+F73</f>
        <v>200000</v>
      </c>
      <c r="G69" s="21">
        <f>G70+G71+G72+G73</f>
        <v>370000</v>
      </c>
      <c r="H69" s="21">
        <f>H70+H71+H72+H73</f>
        <v>200000</v>
      </c>
      <c r="I69" s="21">
        <f>I70+I71+I72+I73</f>
        <v>0</v>
      </c>
    </row>
    <row r="70" spans="1:9" s="69" customFormat="1" ht="13.5" customHeight="1">
      <c r="A70" s="99"/>
      <c r="B70" s="55" t="s">
        <v>19</v>
      </c>
      <c r="C70" s="16">
        <v>6500</v>
      </c>
      <c r="D70" s="26">
        <f>E70+F70+G70+H70+I70</f>
        <v>200000</v>
      </c>
      <c r="E70" s="44"/>
      <c r="F70" s="44">
        <v>200000</v>
      </c>
      <c r="G70" s="43"/>
      <c r="H70" s="43"/>
      <c r="I70" s="43"/>
    </row>
    <row r="71" spans="1:9" s="32" customFormat="1" ht="13.5" customHeight="1">
      <c r="A71" s="100"/>
      <c r="B71" s="55" t="s">
        <v>73</v>
      </c>
      <c r="C71" s="16">
        <v>3600</v>
      </c>
      <c r="D71" s="26">
        <f>E71+F71+G71+H71+I71</f>
        <v>220000</v>
      </c>
      <c r="E71" s="44"/>
      <c r="F71" s="44"/>
      <c r="G71" s="44">
        <v>220000</v>
      </c>
      <c r="H71" s="44"/>
      <c r="I71" s="44"/>
    </row>
    <row r="72" spans="1:9" s="32" customFormat="1" ht="13.5" customHeight="1">
      <c r="A72" s="100"/>
      <c r="B72" s="55" t="s">
        <v>74</v>
      </c>
      <c r="C72" s="16">
        <v>5000</v>
      </c>
      <c r="D72" s="26">
        <f>E72+F72+G72+H72+I72</f>
        <v>150000</v>
      </c>
      <c r="E72" s="44"/>
      <c r="F72" s="44"/>
      <c r="G72" s="44">
        <v>150000</v>
      </c>
      <c r="H72" s="44"/>
      <c r="I72" s="44"/>
    </row>
    <row r="73" spans="1:9" s="32" customFormat="1" ht="13.5" customHeight="1">
      <c r="A73" s="100"/>
      <c r="B73" s="55" t="s">
        <v>50</v>
      </c>
      <c r="C73" s="16">
        <v>5280</v>
      </c>
      <c r="D73" s="26">
        <f>E73+F73+G73+H73+I73</f>
        <v>200000</v>
      </c>
      <c r="E73" s="44"/>
      <c r="F73" s="44"/>
      <c r="G73" s="44"/>
      <c r="H73" s="44">
        <v>200000</v>
      </c>
      <c r="I73" s="44"/>
    </row>
    <row r="74" spans="1:9" s="35" customFormat="1" ht="0.75" customHeight="1">
      <c r="A74" s="94"/>
      <c r="B74" s="3"/>
      <c r="C74" s="12"/>
      <c r="D74" s="25"/>
      <c r="E74" s="47"/>
      <c r="F74" s="47"/>
      <c r="G74" s="47"/>
      <c r="H74" s="47"/>
      <c r="I74" s="47"/>
    </row>
    <row r="75" spans="1:9" s="35" customFormat="1" ht="13.5" customHeight="1">
      <c r="A75" s="101" t="s">
        <v>20</v>
      </c>
      <c r="B75" s="5" t="s">
        <v>21</v>
      </c>
      <c r="C75" s="20">
        <f>C77</f>
        <v>38</v>
      </c>
      <c r="D75" s="24">
        <f>E75+F75+G75+H75+I75</f>
        <v>700983</v>
      </c>
      <c r="E75" s="20">
        <f>E77</f>
        <v>0</v>
      </c>
      <c r="F75" s="20">
        <f>F77</f>
        <v>620983</v>
      </c>
      <c r="G75" s="20">
        <f>G77</f>
        <v>0</v>
      </c>
      <c r="H75" s="20">
        <f>H77</f>
        <v>0</v>
      </c>
      <c r="I75" s="20">
        <f>I77</f>
        <v>80000</v>
      </c>
    </row>
    <row r="76" spans="1:9" s="35" customFormat="1" ht="4.5" customHeight="1" hidden="1">
      <c r="A76" s="101"/>
      <c r="B76" s="5"/>
      <c r="C76" s="11"/>
      <c r="D76" s="24"/>
      <c r="E76" s="20"/>
      <c r="F76" s="20"/>
      <c r="G76" s="20"/>
      <c r="H76" s="20"/>
      <c r="I76" s="20"/>
    </row>
    <row r="77" spans="1:9" s="35" customFormat="1" ht="13.5" customHeight="1">
      <c r="A77" s="94"/>
      <c r="B77" s="37" t="s">
        <v>8</v>
      </c>
      <c r="C77" s="19">
        <f>C78+C79</f>
        <v>38</v>
      </c>
      <c r="D77" s="19">
        <f>E77+F77+G77+H77+I77</f>
        <v>700983</v>
      </c>
      <c r="E77" s="19">
        <f>E78+E79</f>
        <v>0</v>
      </c>
      <c r="F77" s="19">
        <f>F78+F79</f>
        <v>620983</v>
      </c>
      <c r="G77" s="19">
        <f>G78+G79</f>
        <v>0</v>
      </c>
      <c r="H77" s="19">
        <f>H78+H79</f>
        <v>0</v>
      </c>
      <c r="I77" s="19">
        <f>I78+I79</f>
        <v>80000</v>
      </c>
    </row>
    <row r="78" spans="1:9" s="68" customFormat="1" ht="28.5" customHeight="1">
      <c r="A78" s="100"/>
      <c r="B78" s="55" t="s">
        <v>82</v>
      </c>
      <c r="C78" s="16"/>
      <c r="D78" s="26">
        <f>E78+F78+G78+H78+I78</f>
        <v>620983</v>
      </c>
      <c r="E78" s="44"/>
      <c r="F78" s="44">
        <v>620983</v>
      </c>
      <c r="G78" s="44"/>
      <c r="H78" s="44"/>
      <c r="I78" s="44"/>
    </row>
    <row r="79" spans="1:9" s="68" customFormat="1" ht="30" customHeight="1">
      <c r="A79" s="100"/>
      <c r="B79" s="55" t="s">
        <v>75</v>
      </c>
      <c r="C79" s="16">
        <v>38</v>
      </c>
      <c r="D79" s="26">
        <f>E79+F79+G79+H79+I79</f>
        <v>80000</v>
      </c>
      <c r="E79" s="44"/>
      <c r="F79" s="44"/>
      <c r="G79" s="44"/>
      <c r="H79" s="44"/>
      <c r="I79" s="44">
        <v>80000</v>
      </c>
    </row>
    <row r="80" spans="1:9" s="35" customFormat="1" ht="2.25" customHeight="1" hidden="1">
      <c r="A80" s="94"/>
      <c r="B80" s="3"/>
      <c r="C80" s="12"/>
      <c r="D80" s="25"/>
      <c r="E80" s="47"/>
      <c r="F80" s="47"/>
      <c r="G80" s="47"/>
      <c r="H80" s="47"/>
      <c r="I80" s="47"/>
    </row>
    <row r="81" spans="1:9" s="35" customFormat="1" ht="13.5" customHeight="1">
      <c r="A81" s="101" t="s">
        <v>22</v>
      </c>
      <c r="B81" s="5" t="s">
        <v>23</v>
      </c>
      <c r="C81" s="11">
        <f>C85+C97</f>
        <v>5140</v>
      </c>
      <c r="D81" s="27">
        <f>E81+F81+G81+H81+I81</f>
        <v>2129900</v>
      </c>
      <c r="E81" s="20">
        <f>E83+E85+E97+E101</f>
        <v>690000</v>
      </c>
      <c r="F81" s="20">
        <f>F83+F85+F97+F101</f>
        <v>240000</v>
      </c>
      <c r="G81" s="20">
        <f>G83+G85+G97+G101</f>
        <v>209900</v>
      </c>
      <c r="H81" s="20">
        <f>H83+H85+H97+H101</f>
        <v>730000</v>
      </c>
      <c r="I81" s="20">
        <f>I83+I85+I97+I101</f>
        <v>260000</v>
      </c>
    </row>
    <row r="82" spans="1:9" s="35" customFormat="1" ht="4.5" customHeight="1" hidden="1">
      <c r="A82" s="104"/>
      <c r="B82" s="5"/>
      <c r="C82" s="8"/>
      <c r="D82" s="27"/>
      <c r="E82" s="48"/>
      <c r="F82" s="47"/>
      <c r="G82" s="47"/>
      <c r="H82" s="47"/>
      <c r="I82" s="47"/>
    </row>
    <row r="83" spans="1:9" s="35" customFormat="1" ht="13.5" customHeight="1">
      <c r="A83" s="102" t="s">
        <v>24</v>
      </c>
      <c r="B83" s="37" t="s">
        <v>59</v>
      </c>
      <c r="C83" s="15">
        <f>54+20+19+19+21</f>
        <v>133</v>
      </c>
      <c r="D83" s="19">
        <f>E83+F83+G83+H83+I83</f>
        <v>749900</v>
      </c>
      <c r="E83" s="21">
        <v>400000</v>
      </c>
      <c r="F83" s="21">
        <v>90000</v>
      </c>
      <c r="G83" s="21">
        <v>99900</v>
      </c>
      <c r="H83" s="21">
        <v>80000</v>
      </c>
      <c r="I83" s="21">
        <v>80000</v>
      </c>
    </row>
    <row r="84" spans="1:9" s="35" customFormat="1" ht="4.5" customHeight="1" hidden="1">
      <c r="A84" s="94"/>
      <c r="B84" s="3"/>
      <c r="C84" s="7"/>
      <c r="D84" s="25"/>
      <c r="E84" s="47"/>
      <c r="F84" s="47"/>
      <c r="G84" s="47"/>
      <c r="H84" s="47"/>
      <c r="I84" s="47"/>
    </row>
    <row r="85" spans="1:9" s="35" customFormat="1" ht="13.5" customHeight="1">
      <c r="A85" s="102" t="s">
        <v>25</v>
      </c>
      <c r="B85" s="37" t="s">
        <v>35</v>
      </c>
      <c r="C85" s="15">
        <f>C87+C92</f>
        <v>3140</v>
      </c>
      <c r="D85" s="19">
        <f>E85+F85+G85+H85+I85</f>
        <v>1240000</v>
      </c>
      <c r="E85" s="21">
        <f>E87+E92</f>
        <v>260000</v>
      </c>
      <c r="F85" s="21">
        <f>F87+F92</f>
        <v>150000</v>
      </c>
      <c r="G85" s="21">
        <f>G87+G92</f>
        <v>0</v>
      </c>
      <c r="H85" s="21">
        <f>H87+H92</f>
        <v>650000</v>
      </c>
      <c r="I85" s="21">
        <f>I87+I92</f>
        <v>180000</v>
      </c>
    </row>
    <row r="86" spans="1:9" s="35" customFormat="1" ht="0.75" customHeight="1">
      <c r="A86" s="102"/>
      <c r="B86" s="37"/>
      <c r="C86" s="15"/>
      <c r="D86" s="19"/>
      <c r="E86" s="21"/>
      <c r="F86" s="21"/>
      <c r="G86" s="21"/>
      <c r="H86" s="21"/>
      <c r="I86" s="21"/>
    </row>
    <row r="87" spans="1:9" s="35" customFormat="1" ht="13.5" customHeight="1">
      <c r="A87" s="102"/>
      <c r="B87" s="37" t="s">
        <v>8</v>
      </c>
      <c r="C87" s="15">
        <f>C88+C89+C90</f>
        <v>2300</v>
      </c>
      <c r="D87" s="19">
        <f>E87+F87+G87+H87+I87</f>
        <v>890000</v>
      </c>
      <c r="E87" s="21">
        <f>E88+E89+E90</f>
        <v>0</v>
      </c>
      <c r="F87" s="21">
        <f>F88+F89+F90</f>
        <v>150000</v>
      </c>
      <c r="G87" s="21">
        <f>G88+G89+G90</f>
        <v>0</v>
      </c>
      <c r="H87" s="21">
        <f>H88+H89+H90</f>
        <v>650000</v>
      </c>
      <c r="I87" s="21">
        <f>I88+I89+I90</f>
        <v>90000</v>
      </c>
    </row>
    <row r="88" spans="1:9" s="68" customFormat="1" ht="13.5" customHeight="1">
      <c r="A88" s="99"/>
      <c r="B88" s="55" t="s">
        <v>76</v>
      </c>
      <c r="C88" s="53">
        <v>150</v>
      </c>
      <c r="D88" s="26">
        <f>E88+F88+G88+H88+I88</f>
        <v>150000</v>
      </c>
      <c r="E88" s="44"/>
      <c r="F88" s="44">
        <v>150000</v>
      </c>
      <c r="G88" s="44"/>
      <c r="H88" s="44"/>
      <c r="I88" s="44"/>
    </row>
    <row r="89" spans="1:9" s="68" customFormat="1" ht="13.5" customHeight="1">
      <c r="A89" s="100"/>
      <c r="B89" s="55" t="s">
        <v>77</v>
      </c>
      <c r="C89" s="16">
        <v>1900</v>
      </c>
      <c r="D89" s="26">
        <f>E89+F89+G89+H89+I89</f>
        <v>650000</v>
      </c>
      <c r="E89" s="44"/>
      <c r="F89" s="44"/>
      <c r="G89" s="44"/>
      <c r="H89" s="44">
        <v>650000</v>
      </c>
      <c r="I89" s="44"/>
    </row>
    <row r="90" spans="1:9" s="68" customFormat="1" ht="13.5" customHeight="1">
      <c r="A90" s="100"/>
      <c r="B90" s="55" t="s">
        <v>78</v>
      </c>
      <c r="C90" s="16">
        <v>250</v>
      </c>
      <c r="D90" s="26">
        <f>E90+F90+G90+H90+I90</f>
        <v>90000</v>
      </c>
      <c r="E90" s="44"/>
      <c r="F90" s="44"/>
      <c r="G90" s="44"/>
      <c r="H90" s="44"/>
      <c r="I90" s="44">
        <v>90000</v>
      </c>
    </row>
    <row r="91" spans="1:9" s="35" customFormat="1" ht="4.5" customHeight="1" hidden="1">
      <c r="A91" s="94"/>
      <c r="B91" s="3"/>
      <c r="C91" s="12"/>
      <c r="D91" s="25"/>
      <c r="E91" s="47"/>
      <c r="F91" s="47"/>
      <c r="G91" s="47"/>
      <c r="H91" s="47"/>
      <c r="I91" s="47"/>
    </row>
    <row r="92" spans="1:9" s="35" customFormat="1" ht="13.5" customHeight="1">
      <c r="A92" s="94"/>
      <c r="B92" s="37" t="s">
        <v>12</v>
      </c>
      <c r="C92" s="21">
        <f>C93+C94+C95</f>
        <v>840</v>
      </c>
      <c r="D92" s="19">
        <f>E92+F92+G92+H92+I92</f>
        <v>350000</v>
      </c>
      <c r="E92" s="21">
        <f>E93+E94+E95</f>
        <v>260000</v>
      </c>
      <c r="F92" s="21">
        <f>F93+F94+F95</f>
        <v>0</v>
      </c>
      <c r="G92" s="21">
        <f>G93+G94+G95</f>
        <v>0</v>
      </c>
      <c r="H92" s="21">
        <f>H93+H94+H95</f>
        <v>0</v>
      </c>
      <c r="I92" s="21">
        <f>I93+I94+I95</f>
        <v>90000</v>
      </c>
    </row>
    <row r="93" spans="1:9" s="68" customFormat="1" ht="13.5" customHeight="1">
      <c r="A93" s="100"/>
      <c r="B93" s="55" t="s">
        <v>47</v>
      </c>
      <c r="C93" s="16">
        <v>270</v>
      </c>
      <c r="D93" s="26">
        <f>E93+F93+G93+H93+I93</f>
        <v>130000</v>
      </c>
      <c r="E93" s="44">
        <v>130000</v>
      </c>
      <c r="F93" s="44"/>
      <c r="G93" s="44"/>
      <c r="H93" s="44"/>
      <c r="I93" s="44"/>
    </row>
    <row r="94" spans="1:9" s="68" customFormat="1" ht="13.5" customHeight="1">
      <c r="A94" s="100"/>
      <c r="B94" s="55" t="s">
        <v>81</v>
      </c>
      <c r="C94" s="16">
        <v>270</v>
      </c>
      <c r="D94" s="26">
        <f>E94+F94+G94+H94+I94</f>
        <v>130000</v>
      </c>
      <c r="E94" s="44">
        <v>130000</v>
      </c>
      <c r="F94" s="44"/>
      <c r="G94" s="44"/>
      <c r="H94" s="44"/>
      <c r="I94" s="44"/>
    </row>
    <row r="95" spans="1:9" s="68" customFormat="1" ht="13.5" customHeight="1">
      <c r="A95" s="100"/>
      <c r="B95" s="55" t="s">
        <v>79</v>
      </c>
      <c r="C95" s="16">
        <v>300</v>
      </c>
      <c r="D95" s="26">
        <f>E95+F95+G95+H95+I95</f>
        <v>90000</v>
      </c>
      <c r="E95" s="44"/>
      <c r="F95" s="44"/>
      <c r="G95" s="44"/>
      <c r="H95" s="44"/>
      <c r="I95" s="44">
        <v>90000</v>
      </c>
    </row>
    <row r="96" spans="1:9" s="35" customFormat="1" ht="0.75" customHeight="1">
      <c r="A96" s="94"/>
      <c r="B96" s="3"/>
      <c r="C96" s="12"/>
      <c r="D96" s="25"/>
      <c r="E96" s="47"/>
      <c r="F96" s="47"/>
      <c r="G96" s="47"/>
      <c r="H96" s="47"/>
      <c r="I96" s="47"/>
    </row>
    <row r="97" spans="1:9" s="64" customFormat="1" ht="13.5" customHeight="1">
      <c r="A97" s="102" t="s">
        <v>36</v>
      </c>
      <c r="B97" s="37" t="s">
        <v>37</v>
      </c>
      <c r="C97" s="13">
        <f>C99</f>
        <v>2000</v>
      </c>
      <c r="D97" s="19">
        <f>E97+F97+G97+H97+I97</f>
        <v>110000</v>
      </c>
      <c r="E97" s="21">
        <f>E99</f>
        <v>0</v>
      </c>
      <c r="F97" s="21">
        <f>F99</f>
        <v>0</v>
      </c>
      <c r="G97" s="21">
        <f>G99</f>
        <v>110000</v>
      </c>
      <c r="H97" s="21">
        <f>H99</f>
        <v>0</v>
      </c>
      <c r="I97" s="21">
        <f>I99</f>
        <v>0</v>
      </c>
    </row>
    <row r="98" spans="1:9" s="64" customFormat="1" ht="13.5" customHeight="1">
      <c r="A98" s="102"/>
      <c r="B98" s="37" t="s">
        <v>8</v>
      </c>
      <c r="C98" s="13"/>
      <c r="D98" s="19"/>
      <c r="E98" s="21"/>
      <c r="F98" s="21"/>
      <c r="G98" s="21"/>
      <c r="H98" s="21"/>
      <c r="I98" s="21"/>
    </row>
    <row r="99" spans="1:9" s="68" customFormat="1" ht="13.5" customHeight="1">
      <c r="A99" s="100"/>
      <c r="B99" s="55" t="s">
        <v>65</v>
      </c>
      <c r="C99" s="16">
        <v>2000</v>
      </c>
      <c r="D99" s="26">
        <f>E99+F99+G99+H99+I99</f>
        <v>110000</v>
      </c>
      <c r="E99" s="44"/>
      <c r="F99" s="44"/>
      <c r="G99" s="44">
        <v>110000</v>
      </c>
      <c r="H99" s="44"/>
      <c r="I99" s="44"/>
    </row>
    <row r="100" spans="1:9" s="35" customFormat="1" ht="4.5" customHeight="1" hidden="1">
      <c r="A100" s="94"/>
      <c r="B100" s="3"/>
      <c r="C100" s="12"/>
      <c r="D100" s="25"/>
      <c r="E100" s="47"/>
      <c r="F100" s="47"/>
      <c r="G100" s="47"/>
      <c r="H100" s="47"/>
      <c r="I100" s="47"/>
    </row>
    <row r="101" spans="1:9" s="35" customFormat="1" ht="13.5" customHeight="1">
      <c r="A101" s="102" t="s">
        <v>51</v>
      </c>
      <c r="B101" s="37" t="s">
        <v>52</v>
      </c>
      <c r="C101" s="13"/>
      <c r="D101" s="19">
        <f>E101+F101+G101+H101+I101</f>
        <v>30000</v>
      </c>
      <c r="E101" s="21">
        <f>E103</f>
        <v>30000</v>
      </c>
      <c r="F101" s="21">
        <f>F103</f>
        <v>0</v>
      </c>
      <c r="G101" s="21">
        <f>G103</f>
        <v>0</v>
      </c>
      <c r="H101" s="21">
        <f>H103</f>
        <v>0</v>
      </c>
      <c r="I101" s="21">
        <f>I103</f>
        <v>0</v>
      </c>
    </row>
    <row r="102" spans="1:9" s="35" customFormat="1" ht="13.5" customHeight="1">
      <c r="A102" s="94"/>
      <c r="B102" s="37" t="s">
        <v>12</v>
      </c>
      <c r="C102" s="12"/>
      <c r="D102" s="25"/>
      <c r="E102" s="47"/>
      <c r="F102" s="47"/>
      <c r="G102" s="47"/>
      <c r="H102" s="47"/>
      <c r="I102" s="47"/>
    </row>
    <row r="103" spans="1:9" s="68" customFormat="1" ht="13.5" customHeight="1">
      <c r="A103" s="100"/>
      <c r="B103" s="55" t="s">
        <v>107</v>
      </c>
      <c r="C103" s="16"/>
      <c r="D103" s="26">
        <f>E103+F103+G103+H103+I103</f>
        <v>30000</v>
      </c>
      <c r="E103" s="44">
        <v>30000</v>
      </c>
      <c r="F103" s="44"/>
      <c r="G103" s="44"/>
      <c r="H103" s="44"/>
      <c r="I103" s="44"/>
    </row>
    <row r="104" spans="1:9" s="35" customFormat="1" ht="0.75" customHeight="1">
      <c r="A104" s="94"/>
      <c r="B104" s="3"/>
      <c r="C104" s="7"/>
      <c r="D104" s="6"/>
      <c r="E104" s="49"/>
      <c r="F104" s="49"/>
      <c r="G104" s="49"/>
      <c r="H104" s="49"/>
      <c r="I104" s="49"/>
    </row>
    <row r="105" spans="1:9" s="85" customFormat="1" ht="13.5" customHeight="1">
      <c r="A105" s="97" t="s">
        <v>27</v>
      </c>
      <c r="B105" s="37" t="s">
        <v>26</v>
      </c>
      <c r="C105" s="84"/>
      <c r="D105" s="81">
        <f>E105+F105+G105+H105+I105</f>
        <v>0</v>
      </c>
      <c r="E105" s="82">
        <v>0</v>
      </c>
      <c r="F105" s="82">
        <v>0</v>
      </c>
      <c r="G105" s="82">
        <v>0</v>
      </c>
      <c r="H105" s="82">
        <v>0</v>
      </c>
      <c r="I105" s="82">
        <v>0</v>
      </c>
    </row>
    <row r="106" spans="1:9" s="70" customFormat="1" ht="4.5" customHeight="1" hidden="1">
      <c r="A106" s="98"/>
      <c r="B106" s="37"/>
      <c r="C106" s="9"/>
      <c r="D106" s="24"/>
      <c r="E106" s="48"/>
      <c r="F106" s="48"/>
      <c r="G106" s="48"/>
      <c r="H106" s="48"/>
      <c r="I106" s="48"/>
    </row>
    <row r="107" spans="1:9" s="63" customFormat="1" ht="13.5" customHeight="1">
      <c r="A107" s="97" t="s">
        <v>28</v>
      </c>
      <c r="B107" s="37" t="s">
        <v>38</v>
      </c>
      <c r="C107" s="84"/>
      <c r="D107" s="81">
        <f>E107+F107+G107+H107+I107</f>
        <v>19096766</v>
      </c>
      <c r="E107" s="82">
        <v>6025963</v>
      </c>
      <c r="F107" s="82">
        <v>2904175</v>
      </c>
      <c r="G107" s="82">
        <v>3134072</v>
      </c>
      <c r="H107" s="82">
        <v>4054507</v>
      </c>
      <c r="I107" s="82">
        <v>2978049</v>
      </c>
    </row>
    <row r="108" spans="1:9" s="35" customFormat="1" ht="0.75" customHeight="1">
      <c r="A108" s="94"/>
      <c r="B108" s="3"/>
      <c r="C108" s="10"/>
      <c r="D108" s="6"/>
      <c r="E108" s="49"/>
      <c r="F108" s="49"/>
      <c r="G108" s="49"/>
      <c r="H108" s="49"/>
      <c r="I108" s="49"/>
    </row>
    <row r="109" spans="1:9" s="63" customFormat="1" ht="13.5" customHeight="1">
      <c r="A109" s="97" t="s">
        <v>29</v>
      </c>
      <c r="B109" s="37" t="s">
        <v>32</v>
      </c>
      <c r="C109" s="84"/>
      <c r="D109" s="81">
        <f>E109+F109+G109+H109+I109</f>
        <v>1042000</v>
      </c>
      <c r="E109" s="82">
        <f>E110+E111+E112+E113</f>
        <v>700000</v>
      </c>
      <c r="F109" s="82">
        <f>F110+F111+F112+F113</f>
        <v>142000</v>
      </c>
      <c r="G109" s="82">
        <f>G110+G111+G112+G113</f>
        <v>100000</v>
      </c>
      <c r="H109" s="82">
        <f>H110+H111+H112+H113</f>
        <v>100000</v>
      </c>
      <c r="I109" s="82">
        <f>I110+I111+I112+I113</f>
        <v>0</v>
      </c>
    </row>
    <row r="110" spans="1:9" s="68" customFormat="1" ht="30.75" customHeight="1">
      <c r="A110" s="100"/>
      <c r="B110" s="55" t="s">
        <v>95</v>
      </c>
      <c r="C110" s="54"/>
      <c r="D110" s="26">
        <f>E110+F110+G110+H110+I110</f>
        <v>500000</v>
      </c>
      <c r="E110" s="44">
        <v>500000</v>
      </c>
      <c r="F110" s="44"/>
      <c r="G110" s="44"/>
      <c r="H110" s="44"/>
      <c r="I110" s="44"/>
    </row>
    <row r="111" spans="1:9" s="68" customFormat="1" ht="13.5" customHeight="1">
      <c r="A111" s="100"/>
      <c r="B111" s="74" t="s">
        <v>56</v>
      </c>
      <c r="C111" s="54"/>
      <c r="D111" s="26">
        <f>E111+F111+G111+H111+I111</f>
        <v>50000</v>
      </c>
      <c r="E111" s="44"/>
      <c r="F111" s="44">
        <v>50000</v>
      </c>
      <c r="G111" s="44"/>
      <c r="H111" s="44"/>
      <c r="I111" s="44"/>
    </row>
    <row r="112" spans="1:9" s="68" customFormat="1" ht="32.25" customHeight="1">
      <c r="A112" s="100"/>
      <c r="B112" s="74" t="s">
        <v>55</v>
      </c>
      <c r="C112" s="54"/>
      <c r="D112" s="26">
        <f>E112+F112+G112+H112+I112</f>
        <v>50000</v>
      </c>
      <c r="E112" s="44"/>
      <c r="F112" s="44"/>
      <c r="G112" s="44">
        <v>50000</v>
      </c>
      <c r="H112" s="44"/>
      <c r="I112" s="44"/>
    </row>
    <row r="113" spans="1:9" s="68" customFormat="1" ht="31.5" customHeight="1">
      <c r="A113" s="100"/>
      <c r="B113" s="74" t="s">
        <v>94</v>
      </c>
      <c r="C113" s="54"/>
      <c r="D113" s="26">
        <f>E113+F113+G113+H113+I113</f>
        <v>442000</v>
      </c>
      <c r="E113" s="44">
        <v>200000</v>
      </c>
      <c r="F113" s="44">
        <v>92000</v>
      </c>
      <c r="G113" s="44">
        <v>50000</v>
      </c>
      <c r="H113" s="44">
        <v>100000</v>
      </c>
      <c r="I113" s="44"/>
    </row>
    <row r="114" spans="1:9" s="35" customFormat="1" ht="0.75" customHeight="1" hidden="1">
      <c r="A114" s="94"/>
      <c r="B114" s="3"/>
      <c r="C114" s="10"/>
      <c r="D114" s="25"/>
      <c r="E114" s="47"/>
      <c r="F114" s="47"/>
      <c r="G114" s="47"/>
      <c r="H114" s="47"/>
      <c r="I114" s="47"/>
    </row>
    <row r="115" spans="1:9" s="63" customFormat="1" ht="15" customHeight="1">
      <c r="A115" s="97" t="s">
        <v>30</v>
      </c>
      <c r="B115" s="37" t="s">
        <v>41</v>
      </c>
      <c r="C115" s="84"/>
      <c r="D115" s="81">
        <f>E115+F115+G115+H115+I115</f>
        <v>0</v>
      </c>
      <c r="E115" s="82">
        <v>0</v>
      </c>
      <c r="F115" s="82">
        <v>0</v>
      </c>
      <c r="G115" s="82">
        <v>0</v>
      </c>
      <c r="H115" s="82">
        <v>0</v>
      </c>
      <c r="I115" s="82">
        <v>0</v>
      </c>
    </row>
    <row r="116" spans="1:9" s="35" customFormat="1" ht="4.5" customHeight="1" hidden="1">
      <c r="A116" s="94"/>
      <c r="B116" s="3"/>
      <c r="C116" s="10"/>
      <c r="D116" s="25"/>
      <c r="E116" s="47"/>
      <c r="F116" s="47"/>
      <c r="G116" s="47"/>
      <c r="H116" s="47"/>
      <c r="I116" s="47"/>
    </row>
    <row r="117" spans="1:9" s="63" customFormat="1" ht="18" customHeight="1">
      <c r="A117" s="97" t="s">
        <v>34</v>
      </c>
      <c r="B117" s="37" t="s">
        <v>40</v>
      </c>
      <c r="C117" s="84"/>
      <c r="D117" s="81">
        <f>E117+F117+G117+H117+I117</f>
        <v>1103900</v>
      </c>
      <c r="E117" s="82">
        <f>SUM(E118:E120)</f>
        <v>350000</v>
      </c>
      <c r="F117" s="82">
        <f>SUM(F118:F120)</f>
        <v>0</v>
      </c>
      <c r="G117" s="82">
        <f>SUM(G118:G120)</f>
        <v>99900</v>
      </c>
      <c r="H117" s="82">
        <f>SUM(H118:H120)</f>
        <v>654000</v>
      </c>
      <c r="I117" s="82">
        <f>SUM(I118:I120)</f>
        <v>0</v>
      </c>
    </row>
    <row r="118" spans="1:9" s="68" customFormat="1" ht="13.5" customHeight="1">
      <c r="A118" s="99"/>
      <c r="B118" s="55" t="s">
        <v>88</v>
      </c>
      <c r="C118" s="56"/>
      <c r="D118" s="26">
        <f>SUM(E118:I118)</f>
        <v>350000</v>
      </c>
      <c r="E118" s="44">
        <v>350000</v>
      </c>
      <c r="F118" s="43"/>
      <c r="G118" s="43"/>
      <c r="H118" s="43"/>
      <c r="I118" s="43"/>
    </row>
    <row r="119" spans="1:9" s="68" customFormat="1" ht="13.5" customHeight="1">
      <c r="A119" s="100"/>
      <c r="B119" s="55" t="s">
        <v>89</v>
      </c>
      <c r="C119" s="54"/>
      <c r="D119" s="26">
        <f>SUM(E119:I119)</f>
        <v>99900</v>
      </c>
      <c r="E119" s="75"/>
      <c r="F119" s="44"/>
      <c r="G119" s="44">
        <v>99900</v>
      </c>
      <c r="H119" s="44"/>
      <c r="I119" s="44"/>
    </row>
    <row r="120" spans="1:9" s="68" customFormat="1" ht="13.5" customHeight="1">
      <c r="A120" s="100"/>
      <c r="B120" s="55" t="s">
        <v>87</v>
      </c>
      <c r="C120" s="54"/>
      <c r="D120" s="26">
        <f>SUM(E120:I120)</f>
        <v>654000</v>
      </c>
      <c r="E120" s="44"/>
      <c r="F120" s="44"/>
      <c r="G120" s="44"/>
      <c r="H120" s="44">
        <v>654000</v>
      </c>
      <c r="I120" s="44"/>
    </row>
    <row r="121" spans="1:9" s="35" customFormat="1" ht="0.75" customHeight="1">
      <c r="A121" s="94"/>
      <c r="B121" s="3"/>
      <c r="C121" s="10"/>
      <c r="D121" s="25"/>
      <c r="E121" s="47"/>
      <c r="F121" s="47"/>
      <c r="G121" s="47"/>
      <c r="H121" s="47"/>
      <c r="I121" s="47"/>
    </row>
    <row r="122" spans="1:9" s="83" customFormat="1" ht="13.5" customHeight="1">
      <c r="A122" s="97" t="s">
        <v>39</v>
      </c>
      <c r="B122" s="37" t="s">
        <v>48</v>
      </c>
      <c r="C122" s="84"/>
      <c r="D122" s="81">
        <f>E122+F122+G122+H122+I122</f>
        <v>397000</v>
      </c>
      <c r="E122" s="82">
        <f>SUM(E123:E124)</f>
        <v>200000</v>
      </c>
      <c r="F122" s="82">
        <f>SUM(F123:F124)</f>
        <v>0</v>
      </c>
      <c r="G122" s="82">
        <f>SUM(G123:G124)</f>
        <v>0</v>
      </c>
      <c r="H122" s="82">
        <f>SUM(H123:H124)</f>
        <v>0</v>
      </c>
      <c r="I122" s="82">
        <f>SUM(I123:I124)</f>
        <v>197000</v>
      </c>
    </row>
    <row r="123" spans="1:9" s="68" customFormat="1" ht="13.5" customHeight="1">
      <c r="A123" s="100"/>
      <c r="B123" s="55" t="s">
        <v>90</v>
      </c>
      <c r="C123" s="54"/>
      <c r="D123" s="26">
        <f>E123+F123+G123+H123+I123</f>
        <v>200000</v>
      </c>
      <c r="E123" s="44">
        <v>200000</v>
      </c>
      <c r="F123" s="44"/>
      <c r="G123" s="44"/>
      <c r="H123" s="44"/>
      <c r="I123" s="44"/>
    </row>
    <row r="124" spans="1:9" s="68" customFormat="1" ht="13.5" customHeight="1">
      <c r="A124" s="100"/>
      <c r="B124" s="55" t="s">
        <v>91</v>
      </c>
      <c r="C124" s="54"/>
      <c r="D124" s="26">
        <f>E124+F124+G124+H124+I124</f>
        <v>197000</v>
      </c>
      <c r="E124" s="44"/>
      <c r="F124" s="44"/>
      <c r="G124" s="44"/>
      <c r="H124" s="44"/>
      <c r="I124" s="44">
        <v>197000</v>
      </c>
    </row>
    <row r="125" spans="1:9" s="35" customFormat="1" ht="0.75" customHeight="1">
      <c r="A125" s="94"/>
      <c r="B125" s="3"/>
      <c r="C125" s="10"/>
      <c r="D125" s="25"/>
      <c r="E125" s="47"/>
      <c r="F125" s="47"/>
      <c r="G125" s="47"/>
      <c r="H125" s="47"/>
      <c r="I125" s="47"/>
    </row>
    <row r="126" spans="1:9" s="89" customFormat="1" ht="14.25" customHeight="1">
      <c r="A126" s="97" t="s">
        <v>85</v>
      </c>
      <c r="B126" s="37" t="s">
        <v>86</v>
      </c>
      <c r="C126" s="88"/>
      <c r="D126" s="81">
        <f>E126+F126+G126+H126+I126</f>
        <v>105427</v>
      </c>
      <c r="E126" s="82">
        <f>SUM(E127:E128)</f>
        <v>0</v>
      </c>
      <c r="F126" s="82">
        <f>SUM(F127:F128)</f>
        <v>79023</v>
      </c>
      <c r="G126" s="82">
        <f>SUM(G127:G128)</f>
        <v>0</v>
      </c>
      <c r="H126" s="82">
        <f>SUM(H127:H128)</f>
        <v>26404</v>
      </c>
      <c r="I126" s="82">
        <f>SUM(I127:I128)</f>
        <v>0</v>
      </c>
    </row>
    <row r="127" spans="1:9" s="68" customFormat="1" ht="41.25" customHeight="1">
      <c r="A127" s="100"/>
      <c r="B127" s="59" t="s">
        <v>98</v>
      </c>
      <c r="C127" s="54"/>
      <c r="D127" s="26">
        <f>E127+F127+G127+H127+I127</f>
        <v>79023</v>
      </c>
      <c r="E127" s="44"/>
      <c r="F127" s="44">
        <v>79023</v>
      </c>
      <c r="G127" s="44"/>
      <c r="H127" s="44"/>
      <c r="I127" s="44"/>
    </row>
    <row r="128" spans="1:9" s="68" customFormat="1" ht="40.5" customHeight="1">
      <c r="A128" s="100"/>
      <c r="B128" s="59" t="s">
        <v>97</v>
      </c>
      <c r="C128" s="54"/>
      <c r="D128" s="26">
        <f>E128+F128+G128+H128+I128</f>
        <v>26404</v>
      </c>
      <c r="E128" s="44"/>
      <c r="F128" s="44"/>
      <c r="G128" s="44"/>
      <c r="H128" s="44">
        <v>26404</v>
      </c>
      <c r="I128" s="44"/>
    </row>
    <row r="129" spans="1:9" s="35" customFormat="1" ht="1.5" customHeight="1" hidden="1">
      <c r="A129" s="94"/>
      <c r="B129" s="3"/>
      <c r="C129" s="10"/>
      <c r="D129" s="25"/>
      <c r="E129" s="47"/>
      <c r="F129" s="47"/>
      <c r="G129" s="47"/>
      <c r="H129" s="47"/>
      <c r="I129" s="47"/>
    </row>
    <row r="130" spans="1:9" s="63" customFormat="1" ht="15.75">
      <c r="A130" s="96"/>
      <c r="B130" s="5" t="s">
        <v>80</v>
      </c>
      <c r="C130" s="84"/>
      <c r="D130" s="87">
        <f>E130+F130+G130+H130+I130</f>
        <v>33252896</v>
      </c>
      <c r="E130" s="86">
        <f>E24+E26+E105+E107+E109+E115+E117+E122+E126</f>
        <v>9565963</v>
      </c>
      <c r="F130" s="86">
        <f>F24+F26+F105+F107+F109+F115+F117+F122+F126</f>
        <v>4386181</v>
      </c>
      <c r="G130" s="86">
        <f>G24+G26+G105+G107+G109+G115+G117+G122+G126</f>
        <v>5333772</v>
      </c>
      <c r="H130" s="86">
        <f>H24+H26+H105+H107+H109+H115+H117+H122+H126</f>
        <v>7528507</v>
      </c>
      <c r="I130" s="86">
        <f>I24+I26+I105+I107+I109+I115+I117+I122+I126</f>
        <v>6438473</v>
      </c>
    </row>
    <row r="131" spans="1:9" s="35" customFormat="1" ht="12.75">
      <c r="A131" s="105"/>
      <c r="B131" s="76"/>
      <c r="C131" s="76"/>
      <c r="D131" s="77"/>
      <c r="E131" s="78"/>
      <c r="F131" s="78"/>
      <c r="G131" s="78"/>
      <c r="H131" s="78"/>
      <c r="I131" s="78"/>
    </row>
    <row r="132" spans="1:9" s="35" customFormat="1" ht="15" customHeight="1">
      <c r="A132" s="105"/>
      <c r="B132" s="79"/>
      <c r="C132" s="76"/>
      <c r="D132" s="22"/>
      <c r="E132" s="78"/>
      <c r="F132" s="78"/>
      <c r="G132" s="78"/>
      <c r="H132" s="78"/>
      <c r="I132" s="78"/>
    </row>
    <row r="133" spans="1:9" s="35" customFormat="1" ht="12.75">
      <c r="A133" s="105"/>
      <c r="B133" s="76"/>
      <c r="C133" s="76"/>
      <c r="D133" s="77"/>
      <c r="E133" s="78"/>
      <c r="F133" s="78"/>
      <c r="G133" s="78"/>
      <c r="H133" s="78"/>
      <c r="I133" s="78"/>
    </row>
    <row r="134" spans="1:9" s="35" customFormat="1" ht="12.75">
      <c r="A134" s="105"/>
      <c r="B134" s="76"/>
      <c r="C134" s="76"/>
      <c r="D134" s="77"/>
      <c r="E134" s="78"/>
      <c r="F134" s="78"/>
      <c r="G134" s="78"/>
      <c r="H134" s="78"/>
      <c r="I134" s="78"/>
    </row>
    <row r="135" spans="1:9" s="35" customFormat="1" ht="12.75">
      <c r="A135" s="105"/>
      <c r="B135" s="76"/>
      <c r="C135" s="76"/>
      <c r="D135" s="77"/>
      <c r="E135" s="78"/>
      <c r="F135" s="78"/>
      <c r="G135" s="78"/>
      <c r="H135" s="78"/>
      <c r="I135" s="78"/>
    </row>
    <row r="136" spans="1:9" s="35" customFormat="1" ht="12.75">
      <c r="A136" s="105"/>
      <c r="B136" s="76"/>
      <c r="C136" s="76"/>
      <c r="D136" s="77"/>
      <c r="E136" s="78"/>
      <c r="F136" s="78"/>
      <c r="G136" s="78"/>
      <c r="H136" s="78"/>
      <c r="I136" s="78"/>
    </row>
    <row r="137" spans="1:9" s="35" customFormat="1" ht="12.75">
      <c r="A137" s="105"/>
      <c r="B137" s="76"/>
      <c r="C137" s="76"/>
      <c r="D137" s="77"/>
      <c r="E137" s="78"/>
      <c r="F137" s="78"/>
      <c r="G137" s="78"/>
      <c r="H137" s="78"/>
      <c r="I137" s="78"/>
    </row>
    <row r="138" spans="1:9" s="35" customFormat="1" ht="12.75">
      <c r="A138" s="105"/>
      <c r="B138" s="76"/>
      <c r="C138" s="76"/>
      <c r="D138" s="77"/>
      <c r="E138" s="78"/>
      <c r="F138" s="78"/>
      <c r="G138" s="78"/>
      <c r="H138" s="78"/>
      <c r="I138" s="78"/>
    </row>
    <row r="139" spans="1:9" s="35" customFormat="1" ht="12.75">
      <c r="A139" s="105"/>
      <c r="B139" s="76"/>
      <c r="C139" s="76"/>
      <c r="D139" s="77"/>
      <c r="E139" s="78"/>
      <c r="F139" s="78"/>
      <c r="G139" s="78"/>
      <c r="H139" s="78"/>
      <c r="I139" s="78"/>
    </row>
    <row r="140" spans="1:9" s="35" customFormat="1" ht="12.75">
      <c r="A140" s="105"/>
      <c r="B140" s="76"/>
      <c r="C140" s="76"/>
      <c r="D140" s="77"/>
      <c r="E140" s="78"/>
      <c r="F140" s="78"/>
      <c r="G140" s="78"/>
      <c r="H140" s="78"/>
      <c r="I140" s="78"/>
    </row>
    <row r="141" spans="1:9" s="35" customFormat="1" ht="12.75">
      <c r="A141" s="105"/>
      <c r="B141" s="76"/>
      <c r="C141" s="76"/>
      <c r="D141" s="77"/>
      <c r="E141" s="78"/>
      <c r="F141" s="78"/>
      <c r="G141" s="78"/>
      <c r="H141" s="78"/>
      <c r="I141" s="78"/>
    </row>
    <row r="142" spans="1:9" s="35" customFormat="1" ht="12.75">
      <c r="A142" s="105"/>
      <c r="B142" s="76"/>
      <c r="C142" s="76"/>
      <c r="D142" s="77"/>
      <c r="E142" s="78"/>
      <c r="F142" s="78"/>
      <c r="G142" s="78"/>
      <c r="H142" s="78"/>
      <c r="I142" s="78"/>
    </row>
  </sheetData>
  <sheetProtection/>
  <mergeCells count="8">
    <mergeCell ref="A11:I11"/>
    <mergeCell ref="A12:I12"/>
    <mergeCell ref="A13:I13"/>
    <mergeCell ref="A15:A16"/>
    <mergeCell ref="B15:B16"/>
    <mergeCell ref="C15:C16"/>
    <mergeCell ref="D15:D16"/>
    <mergeCell ref="E15:I15"/>
  </mergeCells>
  <printOptions horizontalCentered="1"/>
  <pageMargins left="0.3937007874015748" right="0.3937007874015748" top="0.89" bottom="0.3937007874015748" header="0" footer="0"/>
  <pageSetup firstPageNumber="4" useFirstPageNumber="1" horizontalDpi="600" verticalDpi="600" orientation="landscape" paperSize="9" scale="8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ГСТиДХ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maslova</dc:creator>
  <cp:keywords/>
  <dc:description/>
  <cp:lastModifiedBy>Pro</cp:lastModifiedBy>
  <cp:lastPrinted>2018-05-23T08:33:09Z</cp:lastPrinted>
  <dcterms:created xsi:type="dcterms:W3CDTF">2014-12-25T06:21:39Z</dcterms:created>
  <dcterms:modified xsi:type="dcterms:W3CDTF">2018-05-23T08:34:02Z</dcterms:modified>
  <cp:category/>
  <cp:version/>
  <cp:contentType/>
  <cp:contentStatus/>
</cp:coreProperties>
</file>