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890" activeTab="0"/>
  </bookViews>
  <sheets>
    <sheet name="Приложение № 14" sheetId="1" r:id="rId1"/>
  </sheets>
  <definedNames>
    <definedName name="_xlnm.Print_Titles" localSheetId="0">'Приложение № 14'!$A:$D,'Приложение № 14'!$13:$15</definedName>
    <definedName name="_xlnm.Print_Area" localSheetId="0">'Приложение № 14'!$A$1:$K$134</definedName>
  </definedNames>
  <calcPr fullCalcOnLoad="1"/>
</workbook>
</file>

<file path=xl/sharedStrings.xml><?xml version="1.0" encoding="utf-8"?>
<sst xmlns="http://schemas.openxmlformats.org/spreadsheetml/2006/main" count="504" uniqueCount="212">
  <si>
    <t>Функцион.</t>
  </si>
  <si>
    <t>Код      пр-пол.</t>
  </si>
  <si>
    <t>Наименование</t>
  </si>
  <si>
    <t>Оплата тепловой энергии</t>
  </si>
  <si>
    <t>Освещение помещений</t>
  </si>
  <si>
    <t>Водоснабж-е помещений</t>
  </si>
  <si>
    <t>Льготы по коммун. услугам</t>
  </si>
  <si>
    <t>Оплата газа</t>
  </si>
  <si>
    <t>На покрытие разницы в ценах и тарифах</t>
  </si>
  <si>
    <t>Раз-дел</t>
  </si>
  <si>
    <t>Под-раз-дел</t>
  </si>
  <si>
    <t>[110720]</t>
  </si>
  <si>
    <t>[110730]</t>
  </si>
  <si>
    <t>[110740]</t>
  </si>
  <si>
    <t>[110770]</t>
  </si>
  <si>
    <t>[110780]</t>
  </si>
  <si>
    <t>[130110]</t>
  </si>
  <si>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</si>
  <si>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</si>
  <si>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</si>
  <si>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</si>
  <si>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</si>
  <si>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</si>
  <si>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</si>
  <si>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</si>
  <si>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</si>
  <si>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</si>
  <si>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</si>
  <si>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</si>
  <si>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</si>
  <si>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</si>
  <si>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</si>
  <si>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</si>
  <si>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</si>
  <si>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</si>
  <si>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</si>
  <si>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</si>
  <si>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</si>
  <si>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</si>
  <si>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</si>
  <si>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</si>
  <si>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</si>
  <si>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</si>
  <si>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</si>
  <si>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</si>
  <si>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</si>
  <si>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</si>
  <si>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</si>
  <si>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</si>
  <si>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</si>
  <si>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</si>
  <si>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</si>
  <si>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</si>
  <si>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</si>
  <si>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</si>
  <si>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</si>
  <si>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</si>
  <si>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</si>
  <si>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</si>
  <si>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</si>
  <si>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</si>
  <si>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</si>
  <si>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</si>
  <si>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</si>
  <si>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</si>
  <si>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</si>
  <si>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</si>
  <si>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</si>
  <si>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ГУ "Агентство по инвестициям ПМР"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</si>
  <si>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</si>
  <si>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</si>
  <si>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</si>
  <si>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</si>
  <si>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</si>
  <si>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</si>
  <si>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</si>
  <si>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</si>
  <si>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</si>
  <si>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</si>
  <si>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</si>
  <si>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</si>
  <si>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</si>
  <si>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</si>
  <si>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</si>
  <si>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</si>
  <si>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</si>
  <si>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</si>
  <si>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</si>
  <si>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</si>
  <si>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</si>
  <si>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</si>
  <si>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</si>
  <si>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</si>
  <si>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</si>
  <si>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</si>
  <si>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</si>
  <si>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</si>
  <si>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</si>
  <si>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</si>
  <si>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</si>
  <si>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</si>
  <si>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</si>
  <si>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Органы, исполняющие наказания и судебные решения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</si>
  <si>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</si>
  <si>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</si>
  <si>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</si>
  <si>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</si>
  <si>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</si>
  <si>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</si>
  <si>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</si>
  <si>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</si>
  <si>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</si>
  <si>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</si>
  <si>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</si>
  <si>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</si>
  <si>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</si>
  <si>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</si>
  <si>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</si>
  <si>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</si>
  <si>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</si>
  <si>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</si>
  <si>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</si>
  <si>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</si>
  <si>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</si>
  <si>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</si>
  <si>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</si>
  <si>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</si>
  <si>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</si>
  <si>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</si>
  <si>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</si>
  <si>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</si>
  <si>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136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</si>
  <si>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</si>
  <si>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</si>
  <si>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</si>
  <si>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(противоградовая служба)</t>
  </si>
  <si>
    <t>0900</t>
  </si>
  <si>
    <t>ОХРАНА ОКРУЖ. СРЕДЫ, ГИДРОМЕТЕОРОЛОГИЯ, ЛЕСНОЕ, РЫБНОЕ И ВОДНОЕ ХОЗ-ВО</t>
  </si>
  <si>
    <t>Гидрометеорология</t>
  </si>
  <si>
    <t>Мин-во с/х и прир.рес. (Республиканский  ГМЦ)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</si>
  <si>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</si>
  <si>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</si>
  <si>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</si>
  <si>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</si>
  <si>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</si>
  <si>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</si>
  <si>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</si>
  <si>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</si>
  <si>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</si>
  <si>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</si>
  <si>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</si>
  <si>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</si>
  <si>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</si>
  <si>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</si>
  <si>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</si>
  <si>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</si>
  <si>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</si>
  <si>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</si>
  <si>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</si>
  <si>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</si>
  <si>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</si>
  <si>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</si>
  <si>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</si>
  <si>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</si>
  <si>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</si>
  <si>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</si>
  <si>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</si>
  <si>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</si>
  <si>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</si>
  <si>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</si>
  <si>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</si>
  <si>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</si>
  <si>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1600</t>
  </si>
  <si>
    <t>ЗДРАВООХРАНЕНИЕ</t>
  </si>
  <si>
    <t>16</t>
  </si>
  <si>
    <t>Больницы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</si>
  <si>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</si>
  <si>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</si>
  <si>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</si>
  <si>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</si>
  <si>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</si>
  <si>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1700</t>
  </si>
  <si>
    <t>СОЦИАЛЬНАЯ ПОЛИТИКА</t>
  </si>
  <si>
    <t>17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</si>
  <si>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</si>
  <si>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</si>
  <si>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</si>
  <si>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</si>
  <si>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12</t>
  </si>
  <si>
    <t>Льготы отдельным категориям населения на ЖКУ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</si>
  <si>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</si>
  <si>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</si>
  <si>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</si>
  <si>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</si>
  <si>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покрытие разницы в ценах и тарифах на ЖКУ</t>
  </si>
  <si>
    <t>30</t>
  </si>
  <si>
    <t>Проведение выборов и референдумов</t>
  </si>
  <si>
    <t>112</t>
  </si>
  <si>
    <t>Центральная избирательная комиссия ПМР</t>
  </si>
  <si>
    <t>ИТОГО</t>
  </si>
  <si>
    <t>ИТОГО                   прирост кредиторской задолженности</t>
  </si>
  <si>
    <t>Приложение № 22</t>
  </si>
  <si>
    <t>"О республиканском бюджете на 2019 год"</t>
  </si>
  <si>
    <t>Предельные размеры прироста объема кредиторской задолженности учреждений республиканского бюджета на 2019 год</t>
  </si>
  <si>
    <t xml:space="preserve">"О внесении изменений и дополнений 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</si>
  <si>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</si>
  <si>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</si>
  <si>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Приложение № 14</t>
  </si>
  <si>
    <t>к Закону Приднестровской Молдавской Республики</t>
  </si>
  <si>
    <t>(руб.)</t>
  </si>
  <si>
    <t>ГС управления документацией и архивами ПМР (аппарат)</t>
  </si>
  <si>
    <t>Поликлиники, амбулатории и                      фельдшерско-акушерские пункты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</si>
</sst>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_-* #,##0_р_._-;\-* #,##0_р_._-;_-* &quot;-&quot;??_р_._-;_-@_-"/>
  </numFmts>
  <fonts count="35">
    <font>
      <sz val="10"/>
      <name val="Arial Cyr"/>
      <family val="0"/>
    </font>
    <font>
      <sz val="8"/>
      <name val="Arial Narrow"/>
      <family val="2"/>
    </font>
    <font>
      <b/>
      <sz val="8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172" fontId="6" fillId="0" borderId="10">
      <alignment vertical="center" wrapText="1"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2" fontId="1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2" fontId="5" fillId="0" borderId="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49" fontId="13" fillId="21" borderId="12" xfId="0" applyNumberFormat="1" applyFont="1" applyFill="1" applyBorder="1" applyAlignment="1">
      <alignment horizontal="center" vertical="center" wrapText="1"/>
    </xf>
    <xf numFmtId="49" fontId="13" fillId="21" borderId="10" xfId="0" applyNumberFormat="1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vertical="center" wrapText="1"/>
    </xf>
    <xf numFmtId="172" fontId="11" fillId="21" borderId="10" xfId="0" applyNumberFormat="1" applyFont="1" applyFill="1" applyBorder="1" applyAlignment="1">
      <alignment vertical="center" wrapText="1"/>
    </xf>
    <xf numFmtId="172" fontId="11" fillId="21" borderId="11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2" fontId="14" fillId="0" borderId="10" xfId="0" applyNumberFormat="1" applyFont="1" applyFill="1" applyBorder="1" applyAlignment="1">
      <alignment vertical="center" wrapText="1"/>
    </xf>
    <xf numFmtId="172" fontId="14" fillId="0" borderId="11" xfId="0" applyNumberFormat="1" applyFont="1" applyFill="1" applyBorder="1" applyAlignment="1">
      <alignment vertical="center" wrapText="1"/>
    </xf>
    <xf numFmtId="172" fontId="14" fillId="21" borderId="10" xfId="0" applyNumberFormat="1" applyFont="1" applyFill="1" applyBorder="1" applyAlignment="1">
      <alignment vertical="center" wrapText="1"/>
    </xf>
    <xf numFmtId="172" fontId="14" fillId="21" borderId="11" xfId="0" applyNumberFormat="1" applyFont="1" applyFill="1" applyBorder="1" applyAlignment="1">
      <alignment vertical="center" wrapText="1"/>
    </xf>
    <xf numFmtId="49" fontId="13" fillId="21" borderId="13" xfId="0" applyNumberFormat="1" applyFont="1" applyFill="1" applyBorder="1" applyAlignment="1">
      <alignment horizontal="center" vertical="center" wrapText="1"/>
    </xf>
    <xf numFmtId="49" fontId="13" fillId="21" borderId="14" xfId="0" applyNumberFormat="1" applyFont="1" applyFill="1" applyBorder="1" applyAlignment="1">
      <alignment horizontal="center" vertical="center" wrapText="1"/>
    </xf>
    <xf numFmtId="0" fontId="13" fillId="21" borderId="14" xfId="0" applyFont="1" applyFill="1" applyBorder="1" applyAlignment="1">
      <alignment vertical="center" wrapText="1"/>
    </xf>
    <xf numFmtId="172" fontId="14" fillId="21" borderId="14" xfId="0" applyNumberFormat="1" applyFont="1" applyFill="1" applyBorder="1" applyAlignment="1">
      <alignment vertical="center" wrapText="1"/>
    </xf>
    <xf numFmtId="172" fontId="14" fillId="21" borderId="15" xfId="0" applyNumberFormat="1" applyFont="1" applyFill="1" applyBorder="1" applyAlignment="1">
      <alignment vertical="center" wrapText="1"/>
    </xf>
    <xf numFmtId="0" fontId="32" fillId="0" borderId="0" xfId="52" applyFont="1">
      <alignment/>
      <protection/>
    </xf>
    <xf numFmtId="0" fontId="33" fillId="0" borderId="0" xfId="52" applyFont="1">
      <alignment/>
      <protection/>
    </xf>
    <xf numFmtId="0" fontId="33" fillId="0" borderId="0" xfId="52" applyFont="1" applyFill="1" applyAlignment="1">
      <alignment horizontal="right"/>
      <protection/>
    </xf>
    <xf numFmtId="0" fontId="32" fillId="0" borderId="0" xfId="52" applyFont="1" applyFill="1" applyAlignment="1">
      <alignment horizontal="right"/>
      <protection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2" fontId="32" fillId="0" borderId="0" xfId="0" applyNumberFormat="1" applyFont="1" applyFill="1" applyAlignment="1">
      <alignment vertical="center" wrapText="1"/>
    </xf>
    <xf numFmtId="0" fontId="34" fillId="0" borderId="0" xfId="0" applyFont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center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32" fillId="0" borderId="0" xfId="52" applyFont="1" applyFill="1" applyBorder="1" applyAlignment="1">
      <alignment horizontal="right"/>
      <protection/>
    </xf>
    <xf numFmtId="172" fontId="12" fillId="0" borderId="17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SheetLayoutView="100" zoomScalePageLayoutView="0" workbookViewId="0" topLeftCell="A25">
      <selection activeCell="D117" sqref="D117"/>
    </sheetView>
  </sheetViews>
  <sheetFormatPr defaultColWidth="9.125" defaultRowHeight="12.75"/>
  <cols>
    <col min="1" max="1" width="5.75390625" style="2" customWidth="1"/>
    <col min="2" max="2" width="5.375" style="2" customWidth="1"/>
    <col min="3" max="3" width="6.75390625" style="2" customWidth="1"/>
    <col min="4" max="4" width="44.125" style="3" customWidth="1"/>
    <col min="5" max="6" width="10.75390625" style="4" customWidth="1"/>
    <col min="7" max="7" width="12.625" style="4" customWidth="1"/>
    <col min="8" max="8" width="14.875" style="4" customWidth="1"/>
    <col min="9" max="10" width="10.75390625" style="4" customWidth="1"/>
    <col min="11" max="11" width="12.125" style="4" customWidth="1"/>
    <col min="12" max="46" width="11.375" style="1" customWidth="1"/>
    <col min="47" max="16384" width="9.125" style="1" customWidth="1"/>
  </cols>
  <sheetData>
    <row r="1" spans="1:11" ht="16.5">
      <c r="A1" s="31"/>
      <c r="B1" s="31"/>
      <c r="C1" s="31"/>
      <c r="D1" s="31"/>
      <c r="E1" s="31"/>
      <c r="F1" s="31"/>
      <c r="G1" s="31"/>
      <c r="H1" s="31"/>
      <c r="I1" s="31"/>
      <c r="J1" s="32"/>
      <c r="K1" s="33" t="s">
        <v>207</v>
      </c>
    </row>
    <row r="2" spans="1:11" ht="16.5">
      <c r="A2" s="31"/>
      <c r="B2" s="31"/>
      <c r="C2" s="31"/>
      <c r="D2" s="31"/>
      <c r="E2" s="31"/>
      <c r="F2" s="31"/>
      <c r="G2" s="31"/>
      <c r="H2" s="31"/>
      <c r="I2" s="31"/>
      <c r="J2" s="31"/>
      <c r="K2" s="34" t="s">
        <v>208</v>
      </c>
    </row>
    <row r="3" spans="1:11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4" t="s">
        <v>204</v>
      </c>
    </row>
    <row r="4" spans="1:11" ht="16.5">
      <c r="A4" s="31"/>
      <c r="B4" s="31"/>
      <c r="C4" s="31"/>
      <c r="D4" s="31"/>
      <c r="E4" s="31"/>
      <c r="F4" s="31"/>
      <c r="G4" s="31"/>
      <c r="H4" s="31"/>
      <c r="I4" s="31"/>
      <c r="J4" s="31"/>
      <c r="K4" s="34" t="s">
        <v>205</v>
      </c>
    </row>
    <row r="5" spans="1:11" ht="16.5">
      <c r="A5" s="31"/>
      <c r="B5" s="31"/>
      <c r="C5" s="31"/>
      <c r="D5" s="31"/>
      <c r="E5" s="31"/>
      <c r="F5" s="31"/>
      <c r="G5" s="31"/>
      <c r="H5" s="31"/>
      <c r="I5" s="31"/>
      <c r="J5" s="31"/>
      <c r="K5" s="34" t="s">
        <v>202</v>
      </c>
    </row>
    <row r="6" spans="1:11" ht="16.5">
      <c r="A6" s="35"/>
      <c r="B6" s="35"/>
      <c r="C6" s="35"/>
      <c r="D6" s="36"/>
      <c r="E6" s="37"/>
      <c r="F6" s="37"/>
      <c r="G6" s="37"/>
      <c r="H6" s="37"/>
      <c r="I6" s="37"/>
      <c r="J6" s="37"/>
      <c r="K6" s="37"/>
    </row>
    <row r="7" spans="1:11" ht="16.5">
      <c r="A7" s="44" t="s">
        <v>201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6.5">
      <c r="A8" s="44" t="s">
        <v>206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6.5">
      <c r="A9" s="44" t="s">
        <v>202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5"/>
      <c r="B10" s="5"/>
      <c r="C10" s="6"/>
      <c r="D10" s="7"/>
      <c r="E10" s="8"/>
      <c r="F10" s="9"/>
      <c r="G10" s="9"/>
      <c r="H10" s="9"/>
      <c r="I10" s="9"/>
      <c r="J10" s="9"/>
      <c r="K10"/>
    </row>
    <row r="11" spans="1:11" ht="16.5">
      <c r="A11" s="41" t="s">
        <v>203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7.2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38" t="s">
        <v>209</v>
      </c>
    </row>
    <row r="13" spans="1:11" ht="14.25" customHeight="1">
      <c r="A13" s="49" t="s">
        <v>0</v>
      </c>
      <c r="B13" s="50"/>
      <c r="C13" s="50" t="s">
        <v>1</v>
      </c>
      <c r="D13" s="47" t="s">
        <v>2</v>
      </c>
      <c r="E13" s="47" t="s">
        <v>200</v>
      </c>
      <c r="F13" s="42" t="s">
        <v>3</v>
      </c>
      <c r="G13" s="42" t="s">
        <v>4</v>
      </c>
      <c r="H13" s="42" t="s">
        <v>5</v>
      </c>
      <c r="I13" s="42" t="s">
        <v>6</v>
      </c>
      <c r="J13" s="42" t="s">
        <v>7</v>
      </c>
      <c r="K13" s="45" t="s">
        <v>8</v>
      </c>
    </row>
    <row r="14" spans="1:11" ht="86.25" customHeight="1">
      <c r="A14" s="52" t="s">
        <v>9</v>
      </c>
      <c r="B14" s="51" t="s">
        <v>10</v>
      </c>
      <c r="C14" s="51"/>
      <c r="D14" s="48"/>
      <c r="E14" s="48"/>
      <c r="F14" s="43"/>
      <c r="G14" s="43"/>
      <c r="H14" s="43"/>
      <c r="I14" s="43"/>
      <c r="J14" s="43"/>
      <c r="K14" s="46"/>
    </row>
    <row r="15" spans="1:11" ht="14.25">
      <c r="A15" s="52"/>
      <c r="B15" s="51"/>
      <c r="C15" s="51"/>
      <c r="D15" s="48"/>
      <c r="E15" s="48"/>
      <c r="F15" s="12" t="s">
        <v>11</v>
      </c>
      <c r="G15" s="12" t="s">
        <v>12</v>
      </c>
      <c r="H15" s="12" t="s">
        <v>13</v>
      </c>
      <c r="I15" s="12" t="s">
        <v>14</v>
      </c>
      <c r="J15" s="12" t="s">
        <v>15</v>
      </c>
      <c r="K15" s="13" t="s">
        <v>16</v>
      </c>
    </row>
    <row r="16" spans="1:11" ht="31.5">
      <c r="A16" s="14" t="s">
        <v>17</v>
      </c>
      <c r="B16" s="15" t="s">
        <v>18</v>
      </c>
      <c r="C16" s="15" t="s">
        <v>18</v>
      </c>
      <c r="D16" s="16" t="s">
        <v>19</v>
      </c>
      <c r="E16" s="17">
        <f>SUM(F16:K16)</f>
        <v>3104174</v>
      </c>
      <c r="F16" s="17">
        <f aca="true" t="shared" si="0" ref="F16:K16">F17+F19+F23+F38+F40+F44+F46</f>
        <v>1177072</v>
      </c>
      <c r="G16" s="17">
        <f t="shared" si="0"/>
        <v>1607282</v>
      </c>
      <c r="H16" s="17">
        <f t="shared" si="0"/>
        <v>207466</v>
      </c>
      <c r="I16" s="17">
        <f t="shared" si="0"/>
        <v>0</v>
      </c>
      <c r="J16" s="17">
        <f t="shared" si="0"/>
        <v>112354</v>
      </c>
      <c r="K16" s="18">
        <f t="shared" si="0"/>
        <v>0</v>
      </c>
    </row>
    <row r="17" spans="1:11" ht="31.5">
      <c r="A17" s="19" t="s">
        <v>20</v>
      </c>
      <c r="B17" s="20" t="s">
        <v>20</v>
      </c>
      <c r="C17" s="20" t="s">
        <v>18</v>
      </c>
      <c r="D17" s="21" t="s">
        <v>21</v>
      </c>
      <c r="E17" s="22">
        <f aca="true" t="shared" si="1" ref="E17:E78">SUM(F17:K17)</f>
        <v>455586</v>
      </c>
      <c r="F17" s="22">
        <f aca="true" t="shared" si="2" ref="F17:K17">F18</f>
        <v>78853</v>
      </c>
      <c r="G17" s="22">
        <f t="shared" si="2"/>
        <v>305003</v>
      </c>
      <c r="H17" s="22">
        <f t="shared" si="2"/>
        <v>34870</v>
      </c>
      <c r="I17" s="22">
        <f t="shared" si="2"/>
        <v>0</v>
      </c>
      <c r="J17" s="22">
        <f t="shared" si="2"/>
        <v>36860</v>
      </c>
      <c r="K17" s="23">
        <f t="shared" si="2"/>
        <v>0</v>
      </c>
    </row>
    <row r="18" spans="1:11" ht="15.75">
      <c r="A18" s="19" t="s">
        <v>18</v>
      </c>
      <c r="B18" s="20" t="s">
        <v>18</v>
      </c>
      <c r="C18" s="20" t="s">
        <v>22</v>
      </c>
      <c r="D18" s="21" t="s">
        <v>23</v>
      </c>
      <c r="E18" s="22">
        <f t="shared" si="1"/>
        <v>455586</v>
      </c>
      <c r="F18" s="22">
        <v>78853</v>
      </c>
      <c r="G18" s="22">
        <v>305003</v>
      </c>
      <c r="H18" s="22">
        <v>34870</v>
      </c>
      <c r="I18" s="22">
        <v>0</v>
      </c>
      <c r="J18" s="22">
        <v>36860</v>
      </c>
      <c r="K18" s="23">
        <v>0</v>
      </c>
    </row>
    <row r="19" spans="1:11" ht="31.5">
      <c r="A19" s="19" t="s">
        <v>20</v>
      </c>
      <c r="B19" s="20" t="s">
        <v>24</v>
      </c>
      <c r="C19" s="20" t="s">
        <v>18</v>
      </c>
      <c r="D19" s="21" t="s">
        <v>25</v>
      </c>
      <c r="E19" s="22">
        <f t="shared" si="1"/>
        <v>92306</v>
      </c>
      <c r="F19" s="22">
        <f aca="true" t="shared" si="3" ref="F19:K19">F20+F21+F22</f>
        <v>23415</v>
      </c>
      <c r="G19" s="22">
        <f t="shared" si="3"/>
        <v>51820</v>
      </c>
      <c r="H19" s="22">
        <f t="shared" si="3"/>
        <v>8324</v>
      </c>
      <c r="I19" s="22">
        <f t="shared" si="3"/>
        <v>0</v>
      </c>
      <c r="J19" s="22">
        <f t="shared" si="3"/>
        <v>8747</v>
      </c>
      <c r="K19" s="23">
        <f t="shared" si="3"/>
        <v>0</v>
      </c>
    </row>
    <row r="20" spans="1:11" ht="15.75">
      <c r="A20" s="19" t="s">
        <v>18</v>
      </c>
      <c r="B20" s="20" t="s">
        <v>18</v>
      </c>
      <c r="C20" s="20" t="s">
        <v>26</v>
      </c>
      <c r="D20" s="21" t="s">
        <v>27</v>
      </c>
      <c r="E20" s="22">
        <f t="shared" si="1"/>
        <v>2644</v>
      </c>
      <c r="F20" s="22">
        <v>0</v>
      </c>
      <c r="G20" s="22">
        <v>1675</v>
      </c>
      <c r="H20" s="22">
        <v>969</v>
      </c>
      <c r="I20" s="22">
        <v>0</v>
      </c>
      <c r="J20" s="22">
        <v>0</v>
      </c>
      <c r="K20" s="23">
        <v>0</v>
      </c>
    </row>
    <row r="21" spans="1:11" ht="15.75">
      <c r="A21" s="19" t="s">
        <v>18</v>
      </c>
      <c r="B21" s="20" t="s">
        <v>18</v>
      </c>
      <c r="C21" s="20" t="s">
        <v>28</v>
      </c>
      <c r="D21" s="21" t="s">
        <v>29</v>
      </c>
      <c r="E21" s="22">
        <f t="shared" si="1"/>
        <v>70539</v>
      </c>
      <c r="F21" s="22">
        <v>14310</v>
      </c>
      <c r="G21" s="22">
        <v>41280</v>
      </c>
      <c r="H21" s="22">
        <v>6202</v>
      </c>
      <c r="I21" s="22">
        <v>0</v>
      </c>
      <c r="J21" s="22">
        <v>8747</v>
      </c>
      <c r="K21" s="23">
        <v>0</v>
      </c>
    </row>
    <row r="22" spans="1:11" ht="31.5">
      <c r="A22" s="19" t="s">
        <v>18</v>
      </c>
      <c r="B22" s="20" t="s">
        <v>18</v>
      </c>
      <c r="C22" s="20" t="s">
        <v>30</v>
      </c>
      <c r="D22" s="21" t="s">
        <v>31</v>
      </c>
      <c r="E22" s="22">
        <f t="shared" si="1"/>
        <v>19123</v>
      </c>
      <c r="F22" s="22">
        <v>9105</v>
      </c>
      <c r="G22" s="22">
        <v>8865</v>
      </c>
      <c r="H22" s="22">
        <v>1153</v>
      </c>
      <c r="I22" s="22">
        <v>0</v>
      </c>
      <c r="J22" s="22">
        <v>0</v>
      </c>
      <c r="K22" s="23">
        <v>0</v>
      </c>
    </row>
    <row r="23" spans="1:11" ht="31.5">
      <c r="A23" s="19" t="s">
        <v>20</v>
      </c>
      <c r="B23" s="20" t="s">
        <v>32</v>
      </c>
      <c r="C23" s="20" t="s">
        <v>18</v>
      </c>
      <c r="D23" s="21" t="s">
        <v>33</v>
      </c>
      <c r="E23" s="22">
        <f t="shared" si="1"/>
        <v>1530240</v>
      </c>
      <c r="F23" s="22">
        <f aca="true" t="shared" si="4" ref="F23:K23">SUM(F24:F37)</f>
        <v>581870</v>
      </c>
      <c r="G23" s="22">
        <f t="shared" si="4"/>
        <v>811469</v>
      </c>
      <c r="H23" s="22">
        <f t="shared" si="4"/>
        <v>91394</v>
      </c>
      <c r="I23" s="22">
        <f t="shared" si="4"/>
        <v>0</v>
      </c>
      <c r="J23" s="22">
        <f t="shared" si="4"/>
        <v>45507</v>
      </c>
      <c r="K23" s="23">
        <f t="shared" si="4"/>
        <v>0</v>
      </c>
    </row>
    <row r="24" spans="1:11" ht="31.5">
      <c r="A24" s="19" t="s">
        <v>18</v>
      </c>
      <c r="B24" s="20" t="s">
        <v>18</v>
      </c>
      <c r="C24" s="20" t="s">
        <v>34</v>
      </c>
      <c r="D24" s="21" t="s">
        <v>35</v>
      </c>
      <c r="E24" s="22">
        <f t="shared" si="1"/>
        <v>419453</v>
      </c>
      <c r="F24" s="22">
        <v>113183</v>
      </c>
      <c r="G24" s="22">
        <v>262172</v>
      </c>
      <c r="H24" s="22">
        <v>25911</v>
      </c>
      <c r="I24" s="22">
        <v>0</v>
      </c>
      <c r="J24" s="22">
        <v>18187</v>
      </c>
      <c r="K24" s="23">
        <v>0</v>
      </c>
    </row>
    <row r="25" spans="1:11" ht="31.5">
      <c r="A25" s="19" t="s">
        <v>18</v>
      </c>
      <c r="B25" s="20" t="s">
        <v>18</v>
      </c>
      <c r="C25" s="20" t="s">
        <v>36</v>
      </c>
      <c r="D25" s="21" t="s">
        <v>37</v>
      </c>
      <c r="E25" s="22">
        <f t="shared" si="1"/>
        <v>57380</v>
      </c>
      <c r="F25" s="22">
        <v>30402</v>
      </c>
      <c r="G25" s="22">
        <v>24022</v>
      </c>
      <c r="H25" s="22">
        <v>2956</v>
      </c>
      <c r="I25" s="22">
        <v>0</v>
      </c>
      <c r="J25" s="22">
        <v>0</v>
      </c>
      <c r="K25" s="23">
        <v>0</v>
      </c>
    </row>
    <row r="26" spans="1:11" ht="31.5">
      <c r="A26" s="19" t="s">
        <v>18</v>
      </c>
      <c r="B26" s="20" t="s">
        <v>18</v>
      </c>
      <c r="C26" s="20" t="s">
        <v>39</v>
      </c>
      <c r="D26" s="21" t="s">
        <v>40</v>
      </c>
      <c r="E26" s="22">
        <f t="shared" si="1"/>
        <v>156915</v>
      </c>
      <c r="F26" s="22">
        <v>120390</v>
      </c>
      <c r="G26" s="22">
        <v>30498</v>
      </c>
      <c r="H26" s="22">
        <v>6027</v>
      </c>
      <c r="I26" s="22">
        <v>0</v>
      </c>
      <c r="J26" s="22">
        <v>0</v>
      </c>
      <c r="K26" s="23">
        <v>0</v>
      </c>
    </row>
    <row r="27" spans="1:11" ht="15.75">
      <c r="A27" s="19" t="s">
        <v>18</v>
      </c>
      <c r="B27" s="20" t="s">
        <v>18</v>
      </c>
      <c r="C27" s="20" t="s">
        <v>41</v>
      </c>
      <c r="D27" s="21" t="s">
        <v>42</v>
      </c>
      <c r="E27" s="22">
        <f t="shared" si="1"/>
        <v>93098</v>
      </c>
      <c r="F27" s="22">
        <v>27755</v>
      </c>
      <c r="G27" s="22">
        <v>50125</v>
      </c>
      <c r="H27" s="22">
        <v>9632</v>
      </c>
      <c r="I27" s="22">
        <v>0</v>
      </c>
      <c r="J27" s="22">
        <v>5586</v>
      </c>
      <c r="K27" s="23">
        <v>0</v>
      </c>
    </row>
    <row r="28" spans="1:11" ht="31.5">
      <c r="A28" s="19" t="s">
        <v>18</v>
      </c>
      <c r="B28" s="20" t="s">
        <v>18</v>
      </c>
      <c r="C28" s="20" t="s">
        <v>43</v>
      </c>
      <c r="D28" s="21" t="s">
        <v>44</v>
      </c>
      <c r="E28" s="22">
        <f t="shared" si="1"/>
        <v>39920</v>
      </c>
      <c r="F28" s="22">
        <v>0</v>
      </c>
      <c r="G28" s="22">
        <v>29783</v>
      </c>
      <c r="H28" s="22">
        <v>3402</v>
      </c>
      <c r="I28" s="22">
        <v>0</v>
      </c>
      <c r="J28" s="22">
        <v>6735</v>
      </c>
      <c r="K28" s="23">
        <v>0</v>
      </c>
    </row>
    <row r="29" spans="1:11" ht="31.5">
      <c r="A29" s="19" t="s">
        <v>18</v>
      </c>
      <c r="B29" s="20" t="s">
        <v>18</v>
      </c>
      <c r="C29" s="20" t="s">
        <v>45</v>
      </c>
      <c r="D29" s="21" t="s">
        <v>46</v>
      </c>
      <c r="E29" s="22">
        <f t="shared" si="1"/>
        <v>214823</v>
      </c>
      <c r="F29" s="22">
        <v>154762</v>
      </c>
      <c r="G29" s="22">
        <v>50463</v>
      </c>
      <c r="H29" s="22">
        <v>9598</v>
      </c>
      <c r="I29" s="22">
        <v>0</v>
      </c>
      <c r="J29" s="22">
        <v>0</v>
      </c>
      <c r="K29" s="23">
        <v>0</v>
      </c>
    </row>
    <row r="30" spans="1:11" ht="15.75">
      <c r="A30" s="19" t="s">
        <v>18</v>
      </c>
      <c r="B30" s="20" t="s">
        <v>18</v>
      </c>
      <c r="C30" s="20" t="s">
        <v>47</v>
      </c>
      <c r="D30" s="21" t="s">
        <v>48</v>
      </c>
      <c r="E30" s="22">
        <f t="shared" si="1"/>
        <v>12564</v>
      </c>
      <c r="F30" s="22">
        <v>6954</v>
      </c>
      <c r="G30" s="22">
        <v>4719</v>
      </c>
      <c r="H30" s="22">
        <v>891</v>
      </c>
      <c r="I30" s="22">
        <v>0</v>
      </c>
      <c r="J30" s="22">
        <v>0</v>
      </c>
      <c r="K30" s="23">
        <v>0</v>
      </c>
    </row>
    <row r="31" spans="1:11" ht="31.5">
      <c r="A31" s="19" t="s">
        <v>18</v>
      </c>
      <c r="B31" s="20" t="s">
        <v>18</v>
      </c>
      <c r="C31" s="20" t="s">
        <v>50</v>
      </c>
      <c r="D31" s="21" t="s">
        <v>51</v>
      </c>
      <c r="E31" s="22">
        <f t="shared" si="1"/>
        <v>83993</v>
      </c>
      <c r="F31" s="22">
        <v>54274</v>
      </c>
      <c r="G31" s="22">
        <v>27093</v>
      </c>
      <c r="H31" s="22">
        <v>2626</v>
      </c>
      <c r="I31" s="22">
        <v>0</v>
      </c>
      <c r="J31" s="22">
        <v>0</v>
      </c>
      <c r="K31" s="23">
        <v>0</v>
      </c>
    </row>
    <row r="32" spans="1:11" ht="15.75">
      <c r="A32" s="19" t="s">
        <v>18</v>
      </c>
      <c r="B32" s="20" t="s">
        <v>18</v>
      </c>
      <c r="C32" s="20" t="s">
        <v>52</v>
      </c>
      <c r="D32" s="21" t="s">
        <v>53</v>
      </c>
      <c r="E32" s="22">
        <f t="shared" si="1"/>
        <v>119361</v>
      </c>
      <c r="F32" s="22">
        <v>48223</v>
      </c>
      <c r="G32" s="22">
        <v>65159</v>
      </c>
      <c r="H32" s="22">
        <v>5979</v>
      </c>
      <c r="I32" s="22">
        <v>0</v>
      </c>
      <c r="J32" s="22">
        <v>0</v>
      </c>
      <c r="K32" s="23">
        <v>0</v>
      </c>
    </row>
    <row r="33" spans="1:11" ht="31.5">
      <c r="A33" s="19" t="s">
        <v>18</v>
      </c>
      <c r="B33" s="20" t="s">
        <v>18</v>
      </c>
      <c r="C33" s="20" t="s">
        <v>54</v>
      </c>
      <c r="D33" s="21" t="s">
        <v>210</v>
      </c>
      <c r="E33" s="22">
        <f t="shared" si="1"/>
        <v>15922</v>
      </c>
      <c r="F33" s="22">
        <v>8744</v>
      </c>
      <c r="G33" s="22">
        <v>5628</v>
      </c>
      <c r="H33" s="22">
        <v>1550</v>
      </c>
      <c r="I33" s="22">
        <v>0</v>
      </c>
      <c r="J33" s="22">
        <v>0</v>
      </c>
      <c r="K33" s="23">
        <v>0</v>
      </c>
    </row>
    <row r="34" spans="1:11" ht="31.5">
      <c r="A34" s="19" t="s">
        <v>18</v>
      </c>
      <c r="B34" s="20" t="s">
        <v>18</v>
      </c>
      <c r="C34" s="20" t="s">
        <v>55</v>
      </c>
      <c r="D34" s="21" t="s">
        <v>56</v>
      </c>
      <c r="E34" s="22">
        <f t="shared" si="1"/>
        <v>32962</v>
      </c>
      <c r="F34" s="22">
        <v>1737</v>
      </c>
      <c r="G34" s="22">
        <v>28870</v>
      </c>
      <c r="H34" s="22">
        <v>2355</v>
      </c>
      <c r="I34" s="22">
        <v>0</v>
      </c>
      <c r="J34" s="22">
        <v>0</v>
      </c>
      <c r="K34" s="23">
        <v>0</v>
      </c>
    </row>
    <row r="35" spans="1:11" ht="31.5">
      <c r="A35" s="19" t="s">
        <v>18</v>
      </c>
      <c r="B35" s="20" t="s">
        <v>18</v>
      </c>
      <c r="C35" s="20" t="s">
        <v>57</v>
      </c>
      <c r="D35" s="21" t="s">
        <v>58</v>
      </c>
      <c r="E35" s="22">
        <f t="shared" si="1"/>
        <v>8997</v>
      </c>
      <c r="F35" s="22">
        <v>4498</v>
      </c>
      <c r="G35" s="22">
        <v>3830</v>
      </c>
      <c r="H35" s="22">
        <v>669</v>
      </c>
      <c r="I35" s="22">
        <v>0</v>
      </c>
      <c r="J35" s="22">
        <v>0</v>
      </c>
      <c r="K35" s="23">
        <v>0</v>
      </c>
    </row>
    <row r="36" spans="1:11" ht="15.75">
      <c r="A36" s="19" t="s">
        <v>18</v>
      </c>
      <c r="B36" s="20" t="s">
        <v>18</v>
      </c>
      <c r="C36" s="20" t="s">
        <v>59</v>
      </c>
      <c r="D36" s="21" t="s">
        <v>60</v>
      </c>
      <c r="E36" s="22">
        <f t="shared" si="1"/>
        <v>251115</v>
      </c>
      <c r="F36" s="22">
        <v>0</v>
      </c>
      <c r="G36" s="22">
        <v>217830</v>
      </c>
      <c r="H36" s="22">
        <v>18286</v>
      </c>
      <c r="I36" s="22">
        <v>0</v>
      </c>
      <c r="J36" s="22">
        <v>14999</v>
      </c>
      <c r="K36" s="23">
        <v>0</v>
      </c>
    </row>
    <row r="37" spans="1:11" ht="15.75">
      <c r="A37" s="19" t="s">
        <v>18</v>
      </c>
      <c r="B37" s="20" t="s">
        <v>18</v>
      </c>
      <c r="C37" s="20" t="s">
        <v>61</v>
      </c>
      <c r="D37" s="21" t="s">
        <v>62</v>
      </c>
      <c r="E37" s="22">
        <f t="shared" si="1"/>
        <v>23737</v>
      </c>
      <c r="F37" s="22">
        <v>10948</v>
      </c>
      <c r="G37" s="22">
        <v>11277</v>
      </c>
      <c r="H37" s="22">
        <v>1512</v>
      </c>
      <c r="I37" s="22">
        <v>0</v>
      </c>
      <c r="J37" s="22">
        <v>0</v>
      </c>
      <c r="K37" s="23">
        <v>0</v>
      </c>
    </row>
    <row r="38" spans="1:11" ht="31.5">
      <c r="A38" s="19" t="s">
        <v>20</v>
      </c>
      <c r="B38" s="20" t="s">
        <v>63</v>
      </c>
      <c r="C38" s="20" t="s">
        <v>18</v>
      </c>
      <c r="D38" s="21" t="s">
        <v>64</v>
      </c>
      <c r="E38" s="22">
        <f t="shared" si="1"/>
        <v>304427</v>
      </c>
      <c r="F38" s="22">
        <f aca="true" t="shared" si="5" ref="F38:K38">F39</f>
        <v>119605</v>
      </c>
      <c r="G38" s="22">
        <f t="shared" si="5"/>
        <v>152552</v>
      </c>
      <c r="H38" s="22">
        <f t="shared" si="5"/>
        <v>21998</v>
      </c>
      <c r="I38" s="22">
        <f t="shared" si="5"/>
        <v>0</v>
      </c>
      <c r="J38" s="22">
        <f t="shared" si="5"/>
        <v>10272</v>
      </c>
      <c r="K38" s="23">
        <f t="shared" si="5"/>
        <v>0</v>
      </c>
    </row>
    <row r="39" spans="1:11" ht="31.5">
      <c r="A39" s="19" t="s">
        <v>18</v>
      </c>
      <c r="B39" s="20" t="s">
        <v>18</v>
      </c>
      <c r="C39" s="20" t="s">
        <v>59</v>
      </c>
      <c r="D39" s="21" t="s">
        <v>65</v>
      </c>
      <c r="E39" s="22">
        <f t="shared" si="1"/>
        <v>304427</v>
      </c>
      <c r="F39" s="22">
        <v>119605</v>
      </c>
      <c r="G39" s="22">
        <v>152552</v>
      </c>
      <c r="H39" s="22">
        <v>21998</v>
      </c>
      <c r="I39" s="22">
        <v>0</v>
      </c>
      <c r="J39" s="22">
        <v>10272</v>
      </c>
      <c r="K39" s="23">
        <v>0</v>
      </c>
    </row>
    <row r="40" spans="1:11" ht="31.5">
      <c r="A40" s="19" t="s">
        <v>20</v>
      </c>
      <c r="B40" s="20" t="s">
        <v>66</v>
      </c>
      <c r="C40" s="20" t="s">
        <v>18</v>
      </c>
      <c r="D40" s="21" t="s">
        <v>67</v>
      </c>
      <c r="E40" s="22">
        <f t="shared" si="1"/>
        <v>229728</v>
      </c>
      <c r="F40" s="22">
        <v>108243</v>
      </c>
      <c r="G40" s="22">
        <v>99433</v>
      </c>
      <c r="H40" s="22">
        <v>12410</v>
      </c>
      <c r="I40" s="22">
        <v>0</v>
      </c>
      <c r="J40" s="22">
        <v>9642</v>
      </c>
      <c r="K40" s="23">
        <v>0</v>
      </c>
    </row>
    <row r="41" spans="1:11" ht="15.75">
      <c r="A41" s="19" t="s">
        <v>18</v>
      </c>
      <c r="B41" s="20" t="s">
        <v>18</v>
      </c>
      <c r="C41" s="20" t="s">
        <v>34</v>
      </c>
      <c r="D41" s="21" t="s">
        <v>68</v>
      </c>
      <c r="E41" s="22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3">
        <v>0</v>
      </c>
    </row>
    <row r="42" spans="1:11" ht="15.75">
      <c r="A42" s="19" t="s">
        <v>18</v>
      </c>
      <c r="B42" s="20" t="s">
        <v>18</v>
      </c>
      <c r="C42" s="20" t="s">
        <v>41</v>
      </c>
      <c r="D42" s="21" t="s">
        <v>69</v>
      </c>
      <c r="E42" s="22">
        <f t="shared" si="1"/>
        <v>128820</v>
      </c>
      <c r="F42" s="22">
        <v>41881</v>
      </c>
      <c r="G42" s="22">
        <v>68746</v>
      </c>
      <c r="H42" s="22">
        <v>9293</v>
      </c>
      <c r="I42" s="22">
        <v>0</v>
      </c>
      <c r="J42" s="22">
        <v>8900</v>
      </c>
      <c r="K42" s="23">
        <v>0</v>
      </c>
    </row>
    <row r="43" spans="1:11" ht="31.5">
      <c r="A43" s="19" t="s">
        <v>18</v>
      </c>
      <c r="B43" s="20" t="s">
        <v>18</v>
      </c>
      <c r="C43" s="20" t="s">
        <v>45</v>
      </c>
      <c r="D43" s="21" t="s">
        <v>70</v>
      </c>
      <c r="E43" s="22">
        <f t="shared" si="1"/>
        <v>100908</v>
      </c>
      <c r="F43" s="22">
        <v>66362</v>
      </c>
      <c r="G43" s="22">
        <v>30687</v>
      </c>
      <c r="H43" s="22">
        <v>3117</v>
      </c>
      <c r="I43" s="22">
        <v>0</v>
      </c>
      <c r="J43" s="22">
        <v>742</v>
      </c>
      <c r="K43" s="23">
        <v>0</v>
      </c>
    </row>
    <row r="44" spans="1:11" ht="15.75">
      <c r="A44" s="19" t="s">
        <v>20</v>
      </c>
      <c r="B44" s="20" t="s">
        <v>71</v>
      </c>
      <c r="C44" s="20" t="s">
        <v>18</v>
      </c>
      <c r="D44" s="21" t="s">
        <v>72</v>
      </c>
      <c r="E44" s="22">
        <f t="shared" si="1"/>
        <v>24493</v>
      </c>
      <c r="F44" s="22">
        <f aca="true" t="shared" si="6" ref="F44:K44">F45</f>
        <v>13470</v>
      </c>
      <c r="G44" s="22">
        <f t="shared" si="6"/>
        <v>7933</v>
      </c>
      <c r="H44" s="22">
        <f t="shared" si="6"/>
        <v>1764</v>
      </c>
      <c r="I44" s="22">
        <f t="shared" si="6"/>
        <v>0</v>
      </c>
      <c r="J44" s="22">
        <f t="shared" si="6"/>
        <v>1326</v>
      </c>
      <c r="K44" s="23">
        <f t="shared" si="6"/>
        <v>0</v>
      </c>
    </row>
    <row r="45" spans="1:11" ht="31.5">
      <c r="A45" s="19" t="s">
        <v>18</v>
      </c>
      <c r="B45" s="20" t="s">
        <v>18</v>
      </c>
      <c r="C45" s="20" t="s">
        <v>61</v>
      </c>
      <c r="D45" s="21" t="s">
        <v>73</v>
      </c>
      <c r="E45" s="22">
        <f t="shared" si="1"/>
        <v>24493</v>
      </c>
      <c r="F45" s="22">
        <v>13470</v>
      </c>
      <c r="G45" s="22">
        <v>7933</v>
      </c>
      <c r="H45" s="22">
        <v>1764</v>
      </c>
      <c r="I45" s="22">
        <v>0</v>
      </c>
      <c r="J45" s="22">
        <v>1326</v>
      </c>
      <c r="K45" s="23">
        <v>0</v>
      </c>
    </row>
    <row r="46" spans="1:11" ht="31.5">
      <c r="A46" s="19" t="s">
        <v>20</v>
      </c>
      <c r="B46" s="20" t="s">
        <v>74</v>
      </c>
      <c r="C46" s="20" t="s">
        <v>18</v>
      </c>
      <c r="D46" s="21" t="s">
        <v>75</v>
      </c>
      <c r="E46" s="22">
        <f t="shared" si="1"/>
        <v>467394</v>
      </c>
      <c r="F46" s="22">
        <f aca="true" t="shared" si="7" ref="F46:K46">F47</f>
        <v>251616</v>
      </c>
      <c r="G46" s="22">
        <f t="shared" si="7"/>
        <v>179072</v>
      </c>
      <c r="H46" s="22">
        <f t="shared" si="7"/>
        <v>36706</v>
      </c>
      <c r="I46" s="22">
        <f t="shared" si="7"/>
        <v>0</v>
      </c>
      <c r="J46" s="22">
        <f t="shared" si="7"/>
        <v>0</v>
      </c>
      <c r="K46" s="23">
        <f t="shared" si="7"/>
        <v>0</v>
      </c>
    </row>
    <row r="47" spans="1:11" ht="15.75">
      <c r="A47" s="19" t="s">
        <v>18</v>
      </c>
      <c r="B47" s="20" t="s">
        <v>18</v>
      </c>
      <c r="C47" s="20" t="s">
        <v>76</v>
      </c>
      <c r="D47" s="21" t="s">
        <v>77</v>
      </c>
      <c r="E47" s="22">
        <f t="shared" si="1"/>
        <v>467394</v>
      </c>
      <c r="F47" s="22">
        <v>251616</v>
      </c>
      <c r="G47" s="22">
        <v>179072</v>
      </c>
      <c r="H47" s="22">
        <v>36706</v>
      </c>
      <c r="I47" s="22">
        <v>0</v>
      </c>
      <c r="J47" s="22">
        <v>0</v>
      </c>
      <c r="K47" s="23">
        <v>0</v>
      </c>
    </row>
    <row r="48" spans="1:11" ht="15.75">
      <c r="A48" s="14" t="s">
        <v>78</v>
      </c>
      <c r="B48" s="15" t="s">
        <v>18</v>
      </c>
      <c r="C48" s="15" t="s">
        <v>18</v>
      </c>
      <c r="D48" s="16" t="s">
        <v>79</v>
      </c>
      <c r="E48" s="24">
        <f t="shared" si="1"/>
        <v>447120</v>
      </c>
      <c r="F48" s="24">
        <v>152711</v>
      </c>
      <c r="G48" s="24">
        <v>222172</v>
      </c>
      <c r="H48" s="24">
        <v>33542</v>
      </c>
      <c r="I48" s="24">
        <v>0</v>
      </c>
      <c r="J48" s="24">
        <v>38695</v>
      </c>
      <c r="K48" s="25">
        <v>0</v>
      </c>
    </row>
    <row r="49" spans="1:11" ht="15.75">
      <c r="A49" s="19" t="s">
        <v>24</v>
      </c>
      <c r="B49" s="20" t="s">
        <v>20</v>
      </c>
      <c r="C49" s="20" t="s">
        <v>18</v>
      </c>
      <c r="D49" s="21" t="s">
        <v>80</v>
      </c>
      <c r="E49" s="22">
        <f t="shared" si="1"/>
        <v>66225</v>
      </c>
      <c r="F49" s="22">
        <f aca="true" t="shared" si="8" ref="F49:K49">F50</f>
        <v>0</v>
      </c>
      <c r="G49" s="22">
        <f t="shared" si="8"/>
        <v>51374</v>
      </c>
      <c r="H49" s="22">
        <f t="shared" si="8"/>
        <v>5456</v>
      </c>
      <c r="I49" s="22">
        <f t="shared" si="8"/>
        <v>0</v>
      </c>
      <c r="J49" s="22">
        <f t="shared" si="8"/>
        <v>9395</v>
      </c>
      <c r="K49" s="23">
        <f t="shared" si="8"/>
        <v>0</v>
      </c>
    </row>
    <row r="50" spans="1:11" ht="15.75">
      <c r="A50" s="19" t="s">
        <v>18</v>
      </c>
      <c r="B50" s="20" t="s">
        <v>18</v>
      </c>
      <c r="C50" s="20" t="s">
        <v>81</v>
      </c>
      <c r="D50" s="21" t="s">
        <v>82</v>
      </c>
      <c r="E50" s="22">
        <f t="shared" si="1"/>
        <v>66225</v>
      </c>
      <c r="F50" s="22">
        <v>0</v>
      </c>
      <c r="G50" s="22">
        <v>51374</v>
      </c>
      <c r="H50" s="22">
        <v>5456</v>
      </c>
      <c r="I50" s="22">
        <v>0</v>
      </c>
      <c r="J50" s="22">
        <v>9395</v>
      </c>
      <c r="K50" s="23">
        <v>0</v>
      </c>
    </row>
    <row r="51" spans="1:11" ht="15.75">
      <c r="A51" s="19" t="s">
        <v>24</v>
      </c>
      <c r="B51" s="20" t="s">
        <v>24</v>
      </c>
      <c r="C51" s="20" t="s">
        <v>18</v>
      </c>
      <c r="D51" s="21" t="s">
        <v>83</v>
      </c>
      <c r="E51" s="22">
        <f t="shared" si="1"/>
        <v>85827</v>
      </c>
      <c r="F51" s="22">
        <v>52789</v>
      </c>
      <c r="G51" s="22">
        <v>27269</v>
      </c>
      <c r="H51" s="22">
        <v>5769</v>
      </c>
      <c r="I51" s="22">
        <v>0</v>
      </c>
      <c r="J51" s="22">
        <v>0</v>
      </c>
      <c r="K51" s="23">
        <v>0</v>
      </c>
    </row>
    <row r="52" spans="1:11" ht="15.75">
      <c r="A52" s="19" t="s">
        <v>18</v>
      </c>
      <c r="B52" s="20" t="s">
        <v>18</v>
      </c>
      <c r="C52" s="20" t="s">
        <v>84</v>
      </c>
      <c r="D52" s="21" t="s">
        <v>85</v>
      </c>
      <c r="E52" s="22">
        <f t="shared" si="1"/>
        <v>85827</v>
      </c>
      <c r="F52" s="22">
        <v>52789</v>
      </c>
      <c r="G52" s="22">
        <v>27269</v>
      </c>
      <c r="H52" s="22">
        <v>5769</v>
      </c>
      <c r="I52" s="22"/>
      <c r="J52" s="22"/>
      <c r="K52" s="23"/>
    </row>
    <row r="53" spans="1:11" ht="15.75">
      <c r="A53" s="19" t="s">
        <v>24</v>
      </c>
      <c r="B53" s="20" t="s">
        <v>32</v>
      </c>
      <c r="C53" s="20" t="s">
        <v>18</v>
      </c>
      <c r="D53" s="21" t="s">
        <v>86</v>
      </c>
      <c r="E53" s="22">
        <f t="shared" si="1"/>
        <v>266333</v>
      </c>
      <c r="F53" s="22">
        <f aca="true" t="shared" si="9" ref="F53:K53">F54</f>
        <v>99922</v>
      </c>
      <c r="G53" s="22">
        <f t="shared" si="9"/>
        <v>123429</v>
      </c>
      <c r="H53" s="22">
        <f t="shared" si="9"/>
        <v>19739</v>
      </c>
      <c r="I53" s="22">
        <f t="shared" si="9"/>
        <v>0</v>
      </c>
      <c r="J53" s="22">
        <f t="shared" si="9"/>
        <v>23243</v>
      </c>
      <c r="K53" s="23">
        <f t="shared" si="9"/>
        <v>0</v>
      </c>
    </row>
    <row r="54" spans="1:11" ht="31.5">
      <c r="A54" s="19" t="s">
        <v>18</v>
      </c>
      <c r="B54" s="20" t="s">
        <v>18</v>
      </c>
      <c r="C54" s="20" t="s">
        <v>87</v>
      </c>
      <c r="D54" s="21" t="s">
        <v>88</v>
      </c>
      <c r="E54" s="22">
        <f t="shared" si="1"/>
        <v>266333</v>
      </c>
      <c r="F54" s="22">
        <v>99922</v>
      </c>
      <c r="G54" s="22">
        <v>123429</v>
      </c>
      <c r="H54" s="22">
        <v>19739</v>
      </c>
      <c r="I54" s="22">
        <v>0</v>
      </c>
      <c r="J54" s="22">
        <v>23243</v>
      </c>
      <c r="K54" s="23">
        <v>0</v>
      </c>
    </row>
    <row r="55" spans="1:11" ht="15.75">
      <c r="A55" s="19" t="s">
        <v>24</v>
      </c>
      <c r="B55" s="20" t="s">
        <v>63</v>
      </c>
      <c r="C55" s="20" t="s">
        <v>18</v>
      </c>
      <c r="D55" s="21" t="s">
        <v>89</v>
      </c>
      <c r="E55" s="22">
        <f t="shared" si="1"/>
        <v>28735</v>
      </c>
      <c r="F55" s="22">
        <f aca="true" t="shared" si="10" ref="F55:K55">F56</f>
        <v>0</v>
      </c>
      <c r="G55" s="22">
        <f t="shared" si="10"/>
        <v>20100</v>
      </c>
      <c r="H55" s="22">
        <f t="shared" si="10"/>
        <v>2578</v>
      </c>
      <c r="I55" s="22">
        <f t="shared" si="10"/>
        <v>0</v>
      </c>
      <c r="J55" s="22">
        <f t="shared" si="10"/>
        <v>6057</v>
      </c>
      <c r="K55" s="23">
        <f t="shared" si="10"/>
        <v>0</v>
      </c>
    </row>
    <row r="56" spans="1:11" ht="15.75">
      <c r="A56" s="19" t="s">
        <v>18</v>
      </c>
      <c r="B56" s="20" t="s">
        <v>18</v>
      </c>
      <c r="C56" s="20" t="s">
        <v>90</v>
      </c>
      <c r="D56" s="21" t="s">
        <v>91</v>
      </c>
      <c r="E56" s="22">
        <f t="shared" si="1"/>
        <v>28735</v>
      </c>
      <c r="F56" s="22">
        <v>0</v>
      </c>
      <c r="G56" s="22">
        <v>20100</v>
      </c>
      <c r="H56" s="22">
        <v>2578</v>
      </c>
      <c r="I56" s="22">
        <v>0</v>
      </c>
      <c r="J56" s="22">
        <v>6057</v>
      </c>
      <c r="K56" s="23">
        <v>0</v>
      </c>
    </row>
    <row r="57" spans="1:11" ht="15.75">
      <c r="A57" s="14" t="s">
        <v>92</v>
      </c>
      <c r="B57" s="15" t="s">
        <v>18</v>
      </c>
      <c r="C57" s="15" t="s">
        <v>18</v>
      </c>
      <c r="D57" s="16" t="s">
        <v>93</v>
      </c>
      <c r="E57" s="24">
        <f t="shared" si="1"/>
        <v>6974264</v>
      </c>
      <c r="F57" s="24">
        <v>2038320</v>
      </c>
      <c r="G57" s="24">
        <v>3697461</v>
      </c>
      <c r="H57" s="24">
        <v>1009107</v>
      </c>
      <c r="I57" s="24">
        <v>0</v>
      </c>
      <c r="J57" s="24">
        <v>229376</v>
      </c>
      <c r="K57" s="25">
        <v>0</v>
      </c>
    </row>
    <row r="58" spans="1:11" ht="15.75">
      <c r="A58" s="19" t="s">
        <v>63</v>
      </c>
      <c r="B58" s="20" t="s">
        <v>20</v>
      </c>
      <c r="C58" s="20" t="s">
        <v>18</v>
      </c>
      <c r="D58" s="21" t="s">
        <v>94</v>
      </c>
      <c r="E58" s="22">
        <f t="shared" si="1"/>
        <v>6974264</v>
      </c>
      <c r="F58" s="22">
        <v>2038320</v>
      </c>
      <c r="G58" s="22">
        <v>3697461</v>
      </c>
      <c r="H58" s="22">
        <v>1009107</v>
      </c>
      <c r="I58" s="22">
        <v>0</v>
      </c>
      <c r="J58" s="22">
        <v>229376</v>
      </c>
      <c r="K58" s="23">
        <v>0</v>
      </c>
    </row>
    <row r="59" spans="1:22" ht="15.75">
      <c r="A59" s="19" t="s">
        <v>18</v>
      </c>
      <c r="B59" s="20" t="s">
        <v>18</v>
      </c>
      <c r="C59" s="20" t="s">
        <v>95</v>
      </c>
      <c r="D59" s="21" t="s">
        <v>96</v>
      </c>
      <c r="E59" s="22">
        <f t="shared" si="1"/>
        <v>6974264</v>
      </c>
      <c r="F59" s="22">
        <v>2038320</v>
      </c>
      <c r="G59" s="22">
        <v>3697461</v>
      </c>
      <c r="H59" s="22">
        <v>1009107</v>
      </c>
      <c r="I59" s="22">
        <v>0</v>
      </c>
      <c r="J59" s="22">
        <v>229376</v>
      </c>
      <c r="K59" s="23">
        <v>0</v>
      </c>
      <c r="L59" s="39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1:11" ht="47.25">
      <c r="A60" s="14" t="s">
        <v>97</v>
      </c>
      <c r="B60" s="15" t="s">
        <v>18</v>
      </c>
      <c r="C60" s="15" t="s">
        <v>18</v>
      </c>
      <c r="D60" s="16" t="s">
        <v>98</v>
      </c>
      <c r="E60" s="24">
        <f t="shared" si="1"/>
        <v>15352443</v>
      </c>
      <c r="F60" s="24">
        <v>3770587</v>
      </c>
      <c r="G60" s="24">
        <v>7677545</v>
      </c>
      <c r="H60" s="24">
        <v>3347913</v>
      </c>
      <c r="I60" s="24">
        <v>0</v>
      </c>
      <c r="J60" s="24">
        <v>556398</v>
      </c>
      <c r="K60" s="25">
        <v>0</v>
      </c>
    </row>
    <row r="61" spans="1:11" ht="15.75">
      <c r="A61" s="19" t="s">
        <v>66</v>
      </c>
      <c r="B61" s="20" t="s">
        <v>20</v>
      </c>
      <c r="C61" s="20" t="s">
        <v>18</v>
      </c>
      <c r="D61" s="21" t="s">
        <v>99</v>
      </c>
      <c r="E61" s="22">
        <f t="shared" si="1"/>
        <v>6672851</v>
      </c>
      <c r="F61" s="22">
        <f>F62</f>
        <v>2858804</v>
      </c>
      <c r="G61" s="22">
        <f>G62</f>
        <v>2830666</v>
      </c>
      <c r="H61" s="22">
        <f>H62</f>
        <v>837862</v>
      </c>
      <c r="I61" s="22">
        <f>I62</f>
        <v>0</v>
      </c>
      <c r="J61" s="22">
        <f>J62</f>
        <v>145519</v>
      </c>
      <c r="K61" s="23">
        <v>0</v>
      </c>
    </row>
    <row r="62" spans="1:11" ht="15.75">
      <c r="A62" s="19" t="s">
        <v>18</v>
      </c>
      <c r="B62" s="20" t="s">
        <v>18</v>
      </c>
      <c r="C62" s="20" t="s">
        <v>100</v>
      </c>
      <c r="D62" s="21" t="s">
        <v>101</v>
      </c>
      <c r="E62" s="22">
        <f t="shared" si="1"/>
        <v>6672851</v>
      </c>
      <c r="F62" s="22">
        <v>2858804</v>
      </c>
      <c r="G62" s="22">
        <v>2830666</v>
      </c>
      <c r="H62" s="22">
        <v>837862</v>
      </c>
      <c r="I62" s="22">
        <v>0</v>
      </c>
      <c r="J62" s="22">
        <v>145519</v>
      </c>
      <c r="K62" s="23">
        <v>0</v>
      </c>
    </row>
    <row r="63" spans="1:11" ht="31.5">
      <c r="A63" s="19" t="s">
        <v>66</v>
      </c>
      <c r="B63" s="20" t="s">
        <v>32</v>
      </c>
      <c r="C63" s="20" t="s">
        <v>18</v>
      </c>
      <c r="D63" s="21" t="s">
        <v>102</v>
      </c>
      <c r="E63" s="22">
        <f t="shared" si="1"/>
        <v>6324293</v>
      </c>
      <c r="F63" s="22">
        <v>35847</v>
      </c>
      <c r="G63" s="22">
        <v>3562125</v>
      </c>
      <c r="H63" s="22">
        <v>2368876</v>
      </c>
      <c r="I63" s="22">
        <v>0</v>
      </c>
      <c r="J63" s="22">
        <v>357445</v>
      </c>
      <c r="K63" s="23">
        <v>0</v>
      </c>
    </row>
    <row r="64" spans="1:11" ht="15.75">
      <c r="A64" s="19" t="s">
        <v>18</v>
      </c>
      <c r="B64" s="20" t="s">
        <v>18</v>
      </c>
      <c r="C64" s="20" t="s">
        <v>103</v>
      </c>
      <c r="D64" s="21" t="s">
        <v>104</v>
      </c>
      <c r="E64" s="22">
        <f t="shared" si="1"/>
        <v>68372</v>
      </c>
      <c r="F64" s="22">
        <v>29327</v>
      </c>
      <c r="G64" s="22">
        <v>34301</v>
      </c>
      <c r="H64" s="22">
        <v>3411</v>
      </c>
      <c r="I64" s="22">
        <v>0</v>
      </c>
      <c r="J64" s="22">
        <v>1333</v>
      </c>
      <c r="K64" s="23">
        <v>0</v>
      </c>
    </row>
    <row r="65" spans="1:11" ht="15.75">
      <c r="A65" s="19" t="s">
        <v>18</v>
      </c>
      <c r="B65" s="20" t="s">
        <v>18</v>
      </c>
      <c r="C65" s="20" t="s">
        <v>105</v>
      </c>
      <c r="D65" s="21" t="s">
        <v>106</v>
      </c>
      <c r="E65" s="22">
        <f t="shared" si="1"/>
        <v>6255921</v>
      </c>
      <c r="F65" s="22">
        <v>6520</v>
      </c>
      <c r="G65" s="22">
        <v>3527824</v>
      </c>
      <c r="H65" s="22">
        <v>2365465</v>
      </c>
      <c r="I65" s="22">
        <v>0</v>
      </c>
      <c r="J65" s="22">
        <v>356112</v>
      </c>
      <c r="K65" s="23">
        <v>0</v>
      </c>
    </row>
    <row r="66" spans="1:11" ht="15.75">
      <c r="A66" s="19" t="s">
        <v>66</v>
      </c>
      <c r="B66" s="20" t="s">
        <v>66</v>
      </c>
      <c r="C66" s="20" t="s">
        <v>18</v>
      </c>
      <c r="D66" s="21" t="s">
        <v>107</v>
      </c>
      <c r="E66" s="22">
        <f t="shared" si="1"/>
        <v>1570359</v>
      </c>
      <c r="F66" s="22">
        <v>519496</v>
      </c>
      <c r="G66" s="22">
        <v>944426</v>
      </c>
      <c r="H66" s="22">
        <v>82993</v>
      </c>
      <c r="I66" s="22">
        <v>0</v>
      </c>
      <c r="J66" s="22">
        <v>23444</v>
      </c>
      <c r="K66" s="23">
        <v>0</v>
      </c>
    </row>
    <row r="67" spans="1:11" ht="31.5">
      <c r="A67" s="19" t="s">
        <v>18</v>
      </c>
      <c r="B67" s="20" t="s">
        <v>18</v>
      </c>
      <c r="C67" s="20" t="s">
        <v>108</v>
      </c>
      <c r="D67" s="21" t="s">
        <v>109</v>
      </c>
      <c r="E67" s="22">
        <f t="shared" si="1"/>
        <v>1570359</v>
      </c>
      <c r="F67" s="22">
        <v>519496</v>
      </c>
      <c r="G67" s="22">
        <v>944426</v>
      </c>
      <c r="H67" s="22">
        <v>82993</v>
      </c>
      <c r="I67" s="22">
        <v>0</v>
      </c>
      <c r="J67" s="22">
        <v>23444</v>
      </c>
      <c r="K67" s="23">
        <v>0</v>
      </c>
    </row>
    <row r="68" spans="1:11" ht="15.75">
      <c r="A68" s="19" t="s">
        <v>66</v>
      </c>
      <c r="B68" s="20" t="s">
        <v>110</v>
      </c>
      <c r="C68" s="20" t="s">
        <v>18</v>
      </c>
      <c r="D68" s="21" t="s">
        <v>111</v>
      </c>
      <c r="E68" s="22">
        <f t="shared" si="1"/>
        <v>390023</v>
      </c>
      <c r="F68" s="22">
        <f>F69</f>
        <v>231730</v>
      </c>
      <c r="G68" s="22">
        <f>G69</f>
        <v>141373</v>
      </c>
      <c r="H68" s="22">
        <f>H69</f>
        <v>16920</v>
      </c>
      <c r="I68" s="22">
        <f>I69</f>
        <v>0</v>
      </c>
      <c r="J68" s="22">
        <f>J69</f>
        <v>0</v>
      </c>
      <c r="K68" s="23">
        <v>0</v>
      </c>
    </row>
    <row r="69" spans="1:11" ht="15.75">
      <c r="A69" s="19" t="s">
        <v>18</v>
      </c>
      <c r="B69" s="20" t="s">
        <v>18</v>
      </c>
      <c r="C69" s="20" t="s">
        <v>112</v>
      </c>
      <c r="D69" s="21" t="s">
        <v>113</v>
      </c>
      <c r="E69" s="22">
        <f t="shared" si="1"/>
        <v>390023</v>
      </c>
      <c r="F69" s="22">
        <v>231730</v>
      </c>
      <c r="G69" s="22">
        <v>141373</v>
      </c>
      <c r="H69" s="22">
        <v>16920</v>
      </c>
      <c r="I69" s="22">
        <v>0</v>
      </c>
      <c r="J69" s="22">
        <v>0</v>
      </c>
      <c r="K69" s="23">
        <v>0</v>
      </c>
    </row>
    <row r="70" spans="1:11" ht="31.5">
      <c r="A70" s="19" t="s">
        <v>66</v>
      </c>
      <c r="B70" s="20" t="s">
        <v>71</v>
      </c>
      <c r="C70" s="20" t="s">
        <v>18</v>
      </c>
      <c r="D70" s="21" t="s">
        <v>114</v>
      </c>
      <c r="E70" s="22">
        <f t="shared" si="1"/>
        <v>149116</v>
      </c>
      <c r="F70" s="22">
        <v>43311</v>
      </c>
      <c r="G70" s="22">
        <v>70363</v>
      </c>
      <c r="H70" s="22">
        <v>16667</v>
      </c>
      <c r="I70" s="22">
        <v>0</v>
      </c>
      <c r="J70" s="22">
        <v>18775</v>
      </c>
      <c r="K70" s="23">
        <v>0</v>
      </c>
    </row>
    <row r="71" spans="1:11" ht="15.75">
      <c r="A71" s="19" t="s">
        <v>18</v>
      </c>
      <c r="B71" s="20" t="s">
        <v>18</v>
      </c>
      <c r="C71" s="20" t="s">
        <v>115</v>
      </c>
      <c r="D71" s="21" t="s">
        <v>116</v>
      </c>
      <c r="E71" s="22">
        <f t="shared" si="1"/>
        <v>149116</v>
      </c>
      <c r="F71" s="22">
        <v>43311</v>
      </c>
      <c r="G71" s="22">
        <v>70363</v>
      </c>
      <c r="H71" s="22">
        <v>16667</v>
      </c>
      <c r="I71" s="22">
        <v>0</v>
      </c>
      <c r="J71" s="22">
        <v>18775</v>
      </c>
      <c r="K71" s="23">
        <v>0</v>
      </c>
    </row>
    <row r="72" spans="1:11" ht="15.75">
      <c r="A72" s="19" t="s">
        <v>66</v>
      </c>
      <c r="B72" s="20" t="s">
        <v>117</v>
      </c>
      <c r="C72" s="20" t="s">
        <v>18</v>
      </c>
      <c r="D72" s="21" t="s">
        <v>118</v>
      </c>
      <c r="E72" s="22">
        <f t="shared" si="1"/>
        <v>135331</v>
      </c>
      <c r="F72" s="22">
        <v>81399</v>
      </c>
      <c r="G72" s="22">
        <v>47685</v>
      </c>
      <c r="H72" s="22">
        <v>5196</v>
      </c>
      <c r="I72" s="22">
        <v>0</v>
      </c>
      <c r="J72" s="22">
        <v>1051</v>
      </c>
      <c r="K72" s="23">
        <v>0</v>
      </c>
    </row>
    <row r="73" spans="1:11" ht="31.5">
      <c r="A73" s="19" t="s">
        <v>18</v>
      </c>
      <c r="B73" s="20" t="s">
        <v>18</v>
      </c>
      <c r="C73" s="20" t="s">
        <v>119</v>
      </c>
      <c r="D73" s="21" t="s">
        <v>120</v>
      </c>
      <c r="E73" s="22">
        <f t="shared" si="1"/>
        <v>135331</v>
      </c>
      <c r="F73" s="22">
        <v>81399</v>
      </c>
      <c r="G73" s="22">
        <v>47685</v>
      </c>
      <c r="H73" s="22">
        <v>5196</v>
      </c>
      <c r="I73" s="22">
        <v>0</v>
      </c>
      <c r="J73" s="22">
        <v>1051</v>
      </c>
      <c r="K73" s="23">
        <v>0</v>
      </c>
    </row>
    <row r="74" spans="1:11" ht="15.75">
      <c r="A74" s="19" t="s">
        <v>66</v>
      </c>
      <c r="B74" s="20" t="s">
        <v>121</v>
      </c>
      <c r="C74" s="20" t="s">
        <v>18</v>
      </c>
      <c r="D74" s="21" t="s">
        <v>122</v>
      </c>
      <c r="E74" s="22">
        <f t="shared" si="1"/>
        <v>110470</v>
      </c>
      <c r="F74" s="22">
        <v>0</v>
      </c>
      <c r="G74" s="22">
        <v>80907</v>
      </c>
      <c r="H74" s="22">
        <v>19399</v>
      </c>
      <c r="I74" s="22">
        <v>0</v>
      </c>
      <c r="J74" s="22">
        <v>10164</v>
      </c>
      <c r="K74" s="23">
        <v>0</v>
      </c>
    </row>
    <row r="75" spans="1:11" ht="15.75">
      <c r="A75" s="19" t="s">
        <v>18</v>
      </c>
      <c r="B75" s="20" t="s">
        <v>18</v>
      </c>
      <c r="C75" s="20" t="s">
        <v>123</v>
      </c>
      <c r="D75" s="21" t="s">
        <v>124</v>
      </c>
      <c r="E75" s="22">
        <f t="shared" si="1"/>
        <v>110470</v>
      </c>
      <c r="F75" s="22">
        <v>0</v>
      </c>
      <c r="G75" s="22">
        <v>80907</v>
      </c>
      <c r="H75" s="22">
        <v>19399</v>
      </c>
      <c r="I75" s="22">
        <v>0</v>
      </c>
      <c r="J75" s="22">
        <v>10164</v>
      </c>
      <c r="K75" s="23">
        <v>0</v>
      </c>
    </row>
    <row r="76" spans="1:11" ht="47.25">
      <c r="A76" s="14" t="s">
        <v>125</v>
      </c>
      <c r="B76" s="15" t="s">
        <v>18</v>
      </c>
      <c r="C76" s="15" t="s">
        <v>18</v>
      </c>
      <c r="D76" s="16" t="s">
        <v>126</v>
      </c>
      <c r="E76" s="24">
        <f aca="true" t="shared" si="11" ref="E76:K76">E77</f>
        <v>575194</v>
      </c>
      <c r="F76" s="24">
        <f t="shared" si="11"/>
        <v>358611</v>
      </c>
      <c r="G76" s="24">
        <f t="shared" si="11"/>
        <v>130572</v>
      </c>
      <c r="H76" s="24">
        <f t="shared" si="11"/>
        <v>85576</v>
      </c>
      <c r="I76" s="24">
        <f t="shared" si="11"/>
        <v>0</v>
      </c>
      <c r="J76" s="24">
        <f t="shared" si="11"/>
        <v>435</v>
      </c>
      <c r="K76" s="25">
        <f t="shared" si="11"/>
        <v>0</v>
      </c>
    </row>
    <row r="77" spans="1:11" ht="15.75">
      <c r="A77" s="19" t="s">
        <v>127</v>
      </c>
      <c r="B77" s="20" t="s">
        <v>24</v>
      </c>
      <c r="C77" s="20" t="s">
        <v>18</v>
      </c>
      <c r="D77" s="21" t="s">
        <v>128</v>
      </c>
      <c r="E77" s="22">
        <f t="shared" si="1"/>
        <v>575194</v>
      </c>
      <c r="F77" s="22">
        <f aca="true" t="shared" si="12" ref="F77:K77">F78+F79</f>
        <v>358611</v>
      </c>
      <c r="G77" s="22">
        <f t="shared" si="12"/>
        <v>130572</v>
      </c>
      <c r="H77" s="22">
        <f t="shared" si="12"/>
        <v>85576</v>
      </c>
      <c r="I77" s="22">
        <f t="shared" si="12"/>
        <v>0</v>
      </c>
      <c r="J77" s="22">
        <f t="shared" si="12"/>
        <v>435</v>
      </c>
      <c r="K77" s="23">
        <f t="shared" si="12"/>
        <v>0</v>
      </c>
    </row>
    <row r="78" spans="1:11" ht="31.5">
      <c r="A78" s="19" t="s">
        <v>18</v>
      </c>
      <c r="B78" s="20" t="s">
        <v>18</v>
      </c>
      <c r="C78" s="20" t="s">
        <v>45</v>
      </c>
      <c r="D78" s="21" t="s">
        <v>129</v>
      </c>
      <c r="E78" s="22">
        <f t="shared" si="1"/>
        <v>567159</v>
      </c>
      <c r="F78" s="22">
        <v>358611</v>
      </c>
      <c r="G78" s="22">
        <v>122972</v>
      </c>
      <c r="H78" s="22">
        <v>85576</v>
      </c>
      <c r="I78" s="22">
        <v>0</v>
      </c>
      <c r="J78" s="22">
        <v>0</v>
      </c>
      <c r="K78" s="23">
        <v>0</v>
      </c>
    </row>
    <row r="79" spans="1:11" ht="31.5">
      <c r="A79" s="19" t="s">
        <v>18</v>
      </c>
      <c r="B79" s="20" t="s">
        <v>18</v>
      </c>
      <c r="C79" s="20" t="s">
        <v>55</v>
      </c>
      <c r="D79" s="21" t="s">
        <v>130</v>
      </c>
      <c r="E79" s="22">
        <f aca="true" t="shared" si="13" ref="E79:E134">SUM(F79:K79)</f>
        <v>8035</v>
      </c>
      <c r="F79" s="22">
        <v>0</v>
      </c>
      <c r="G79" s="22">
        <v>7600</v>
      </c>
      <c r="H79" s="22">
        <v>0</v>
      </c>
      <c r="I79" s="22">
        <v>0</v>
      </c>
      <c r="J79" s="22">
        <v>435</v>
      </c>
      <c r="K79" s="23">
        <v>0</v>
      </c>
    </row>
    <row r="80" spans="1:11" ht="15.75">
      <c r="A80" s="14" t="s">
        <v>132</v>
      </c>
      <c r="B80" s="15" t="s">
        <v>18</v>
      </c>
      <c r="C80" s="15" t="s">
        <v>18</v>
      </c>
      <c r="D80" s="16" t="s">
        <v>133</v>
      </c>
      <c r="E80" s="24">
        <f t="shared" si="13"/>
        <v>24041</v>
      </c>
      <c r="F80" s="24">
        <f aca="true" t="shared" si="14" ref="F80:K81">F81</f>
        <v>0</v>
      </c>
      <c r="G80" s="24">
        <f t="shared" si="14"/>
        <v>23749</v>
      </c>
      <c r="H80" s="24">
        <f t="shared" si="14"/>
        <v>292</v>
      </c>
      <c r="I80" s="24">
        <f t="shared" si="14"/>
        <v>0</v>
      </c>
      <c r="J80" s="24">
        <f t="shared" si="14"/>
        <v>0</v>
      </c>
      <c r="K80" s="25">
        <f t="shared" si="14"/>
        <v>0</v>
      </c>
    </row>
    <row r="81" spans="1:11" ht="31.5">
      <c r="A81" s="19" t="s">
        <v>71</v>
      </c>
      <c r="B81" s="20" t="s">
        <v>66</v>
      </c>
      <c r="C81" s="20" t="s">
        <v>18</v>
      </c>
      <c r="D81" s="21" t="s">
        <v>134</v>
      </c>
      <c r="E81" s="22">
        <f t="shared" si="13"/>
        <v>24041</v>
      </c>
      <c r="F81" s="22">
        <f t="shared" si="14"/>
        <v>0</v>
      </c>
      <c r="G81" s="22">
        <f t="shared" si="14"/>
        <v>23749</v>
      </c>
      <c r="H81" s="22">
        <f t="shared" si="14"/>
        <v>292</v>
      </c>
      <c r="I81" s="22">
        <f t="shared" si="14"/>
        <v>0</v>
      </c>
      <c r="J81" s="22">
        <f t="shared" si="14"/>
        <v>0</v>
      </c>
      <c r="K81" s="23">
        <f t="shared" si="14"/>
        <v>0</v>
      </c>
    </row>
    <row r="82" spans="1:11" ht="31.5">
      <c r="A82" s="19" t="s">
        <v>18</v>
      </c>
      <c r="B82" s="20" t="s">
        <v>18</v>
      </c>
      <c r="C82" s="20" t="s">
        <v>45</v>
      </c>
      <c r="D82" s="21" t="s">
        <v>135</v>
      </c>
      <c r="E82" s="22">
        <f t="shared" si="13"/>
        <v>24041</v>
      </c>
      <c r="F82" s="22">
        <v>0</v>
      </c>
      <c r="G82" s="22">
        <v>23749</v>
      </c>
      <c r="H82" s="22">
        <v>292</v>
      </c>
      <c r="I82" s="22">
        <v>0</v>
      </c>
      <c r="J82" s="22">
        <v>0</v>
      </c>
      <c r="K82" s="23">
        <v>0</v>
      </c>
    </row>
    <row r="83" spans="1:11" ht="47.25">
      <c r="A83" s="14" t="s">
        <v>136</v>
      </c>
      <c r="B83" s="15" t="s">
        <v>18</v>
      </c>
      <c r="C83" s="15" t="s">
        <v>18</v>
      </c>
      <c r="D83" s="16" t="s">
        <v>137</v>
      </c>
      <c r="E83" s="24">
        <f t="shared" si="13"/>
        <v>25736</v>
      </c>
      <c r="F83" s="24">
        <f aca="true" t="shared" si="15" ref="F83:K83">F84</f>
        <v>12010</v>
      </c>
      <c r="G83" s="24">
        <f t="shared" si="15"/>
        <v>13726</v>
      </c>
      <c r="H83" s="24">
        <f t="shared" si="15"/>
        <v>0</v>
      </c>
      <c r="I83" s="24">
        <f t="shared" si="15"/>
        <v>0</v>
      </c>
      <c r="J83" s="24">
        <f t="shared" si="15"/>
        <v>0</v>
      </c>
      <c r="K83" s="25">
        <f t="shared" si="15"/>
        <v>0</v>
      </c>
    </row>
    <row r="84" spans="1:11" ht="15.75">
      <c r="A84" s="19" t="s">
        <v>117</v>
      </c>
      <c r="B84" s="20" t="s">
        <v>66</v>
      </c>
      <c r="C84" s="20" t="s">
        <v>18</v>
      </c>
      <c r="D84" s="21" t="s">
        <v>138</v>
      </c>
      <c r="E84" s="22">
        <f t="shared" si="13"/>
        <v>25736</v>
      </c>
      <c r="F84" s="22">
        <f aca="true" t="shared" si="16" ref="F84:K84">F85</f>
        <v>12010</v>
      </c>
      <c r="G84" s="22">
        <f t="shared" si="16"/>
        <v>13726</v>
      </c>
      <c r="H84" s="22">
        <f t="shared" si="16"/>
        <v>0</v>
      </c>
      <c r="I84" s="22">
        <f t="shared" si="16"/>
        <v>0</v>
      </c>
      <c r="J84" s="22">
        <f t="shared" si="16"/>
        <v>0</v>
      </c>
      <c r="K84" s="23">
        <f t="shared" si="16"/>
        <v>0</v>
      </c>
    </row>
    <row r="85" spans="1:11" ht="31.5">
      <c r="A85" s="19" t="s">
        <v>18</v>
      </c>
      <c r="B85" s="20" t="s">
        <v>18</v>
      </c>
      <c r="C85" s="20" t="s">
        <v>45</v>
      </c>
      <c r="D85" s="21" t="s">
        <v>139</v>
      </c>
      <c r="E85" s="22">
        <f t="shared" si="13"/>
        <v>25736</v>
      </c>
      <c r="F85" s="22">
        <v>12010</v>
      </c>
      <c r="G85" s="22">
        <v>13726</v>
      </c>
      <c r="H85" s="22">
        <v>0</v>
      </c>
      <c r="I85" s="22">
        <v>0</v>
      </c>
      <c r="J85" s="22">
        <v>0</v>
      </c>
      <c r="K85" s="23">
        <v>0</v>
      </c>
    </row>
    <row r="86" spans="1:11" ht="15.75">
      <c r="A86" s="14" t="s">
        <v>140</v>
      </c>
      <c r="B86" s="15" t="s">
        <v>18</v>
      </c>
      <c r="C86" s="15" t="s">
        <v>18</v>
      </c>
      <c r="D86" s="16" t="s">
        <v>141</v>
      </c>
      <c r="E86" s="24">
        <f t="shared" si="13"/>
        <v>9859444</v>
      </c>
      <c r="F86" s="24">
        <f aca="true" t="shared" si="17" ref="F86:K86">F87+F91+F94+F98+F100</f>
        <v>6660664</v>
      </c>
      <c r="G86" s="24">
        <f t="shared" si="17"/>
        <v>1944701</v>
      </c>
      <c r="H86" s="24">
        <f t="shared" si="17"/>
        <v>1168370</v>
      </c>
      <c r="I86" s="24">
        <f t="shared" si="17"/>
        <v>0</v>
      </c>
      <c r="J86" s="24">
        <f t="shared" si="17"/>
        <v>85709</v>
      </c>
      <c r="K86" s="25">
        <f t="shared" si="17"/>
        <v>0</v>
      </c>
    </row>
    <row r="87" spans="1:11" ht="15.75">
      <c r="A87" s="19" t="s">
        <v>121</v>
      </c>
      <c r="B87" s="20" t="s">
        <v>32</v>
      </c>
      <c r="C87" s="20" t="s">
        <v>18</v>
      </c>
      <c r="D87" s="21" t="s">
        <v>142</v>
      </c>
      <c r="E87" s="22">
        <f t="shared" si="13"/>
        <v>2613431</v>
      </c>
      <c r="F87" s="22">
        <f aca="true" t="shared" si="18" ref="F87:K87">F88+F89+F90</f>
        <v>1399155</v>
      </c>
      <c r="G87" s="22">
        <f t="shared" si="18"/>
        <v>680347</v>
      </c>
      <c r="H87" s="22">
        <f t="shared" si="18"/>
        <v>453965</v>
      </c>
      <c r="I87" s="22">
        <f t="shared" si="18"/>
        <v>0</v>
      </c>
      <c r="J87" s="22">
        <f t="shared" si="18"/>
        <v>79964</v>
      </c>
      <c r="K87" s="23">
        <f t="shared" si="18"/>
        <v>0</v>
      </c>
    </row>
    <row r="88" spans="1:11" ht="31.5">
      <c r="A88" s="19" t="s">
        <v>18</v>
      </c>
      <c r="B88" s="20" t="s">
        <v>18</v>
      </c>
      <c r="C88" s="20" t="s">
        <v>36</v>
      </c>
      <c r="D88" s="21" t="s">
        <v>143</v>
      </c>
      <c r="E88" s="22">
        <f t="shared" si="13"/>
        <v>973629</v>
      </c>
      <c r="F88" s="22">
        <v>579446</v>
      </c>
      <c r="G88" s="22">
        <v>303505</v>
      </c>
      <c r="H88" s="22">
        <v>54687</v>
      </c>
      <c r="I88" s="22">
        <v>0</v>
      </c>
      <c r="J88" s="22">
        <v>35991</v>
      </c>
      <c r="K88" s="23">
        <v>0</v>
      </c>
    </row>
    <row r="89" spans="1:11" ht="15.75">
      <c r="A89" s="19" t="s">
        <v>18</v>
      </c>
      <c r="B89" s="20" t="s">
        <v>18</v>
      </c>
      <c r="C89" s="20" t="s">
        <v>36</v>
      </c>
      <c r="D89" s="21" t="s">
        <v>144</v>
      </c>
      <c r="E89" s="22">
        <f t="shared" si="13"/>
        <v>1063810</v>
      </c>
      <c r="F89" s="22">
        <v>445459</v>
      </c>
      <c r="G89" s="22">
        <v>232097</v>
      </c>
      <c r="H89" s="22">
        <v>342281</v>
      </c>
      <c r="I89" s="22">
        <v>0</v>
      </c>
      <c r="J89" s="22">
        <v>43973</v>
      </c>
      <c r="K89" s="23">
        <v>0</v>
      </c>
    </row>
    <row r="90" spans="1:11" ht="15.75">
      <c r="A90" s="19" t="s">
        <v>18</v>
      </c>
      <c r="B90" s="20" t="s">
        <v>18</v>
      </c>
      <c r="C90" s="20" t="s">
        <v>39</v>
      </c>
      <c r="D90" s="21" t="s">
        <v>145</v>
      </c>
      <c r="E90" s="22">
        <f t="shared" si="13"/>
        <v>575992</v>
      </c>
      <c r="F90" s="22">
        <v>374250</v>
      </c>
      <c r="G90" s="22">
        <v>144745</v>
      </c>
      <c r="H90" s="22">
        <v>56997</v>
      </c>
      <c r="I90" s="22">
        <v>0</v>
      </c>
      <c r="J90" s="22">
        <v>0</v>
      </c>
      <c r="K90" s="23">
        <v>0</v>
      </c>
    </row>
    <row r="91" spans="1:11" ht="15.75">
      <c r="A91" s="19" t="s">
        <v>121</v>
      </c>
      <c r="B91" s="20" t="s">
        <v>63</v>
      </c>
      <c r="C91" s="20" t="s">
        <v>18</v>
      </c>
      <c r="D91" s="21" t="s">
        <v>146</v>
      </c>
      <c r="E91" s="22">
        <f t="shared" si="13"/>
        <v>4479422</v>
      </c>
      <c r="F91" s="22">
        <f aca="true" t="shared" si="19" ref="F91:K91">F93+F92</f>
        <v>3557819</v>
      </c>
      <c r="G91" s="22">
        <f t="shared" si="19"/>
        <v>599558</v>
      </c>
      <c r="H91" s="22">
        <f t="shared" si="19"/>
        <v>321196</v>
      </c>
      <c r="I91" s="22">
        <f t="shared" si="19"/>
        <v>0</v>
      </c>
      <c r="J91" s="22">
        <f t="shared" si="19"/>
        <v>849</v>
      </c>
      <c r="K91" s="23">
        <f t="shared" si="19"/>
        <v>0</v>
      </c>
    </row>
    <row r="92" spans="1:11" ht="31.5">
      <c r="A92" s="19" t="s">
        <v>18</v>
      </c>
      <c r="B92" s="20" t="s">
        <v>18</v>
      </c>
      <c r="C92" s="20" t="s">
        <v>38</v>
      </c>
      <c r="D92" s="21" t="s">
        <v>147</v>
      </c>
      <c r="E92" s="22">
        <f t="shared" si="13"/>
        <v>175250</v>
      </c>
      <c r="F92" s="22">
        <v>141589</v>
      </c>
      <c r="G92" s="22">
        <v>11777</v>
      </c>
      <c r="H92" s="22">
        <v>21035</v>
      </c>
      <c r="I92" s="22">
        <v>0</v>
      </c>
      <c r="J92" s="22">
        <v>849</v>
      </c>
      <c r="K92" s="23">
        <v>0</v>
      </c>
    </row>
    <row r="93" spans="1:11" ht="31.5">
      <c r="A93" s="19" t="s">
        <v>18</v>
      </c>
      <c r="B93" s="20" t="s">
        <v>18</v>
      </c>
      <c r="C93" s="20" t="s">
        <v>39</v>
      </c>
      <c r="D93" s="21" t="s">
        <v>148</v>
      </c>
      <c r="E93" s="22">
        <f t="shared" si="13"/>
        <v>4304172</v>
      </c>
      <c r="F93" s="22">
        <v>3416230</v>
      </c>
      <c r="G93" s="22">
        <v>587781</v>
      </c>
      <c r="H93" s="22">
        <v>300161</v>
      </c>
      <c r="I93" s="22">
        <v>0</v>
      </c>
      <c r="J93" s="22">
        <v>0</v>
      </c>
      <c r="K93" s="23">
        <v>0</v>
      </c>
    </row>
    <row r="94" spans="1:11" ht="15.75">
      <c r="A94" s="19" t="s">
        <v>121</v>
      </c>
      <c r="B94" s="20" t="s">
        <v>66</v>
      </c>
      <c r="C94" s="20" t="s">
        <v>18</v>
      </c>
      <c r="D94" s="21" t="s">
        <v>149</v>
      </c>
      <c r="E94" s="22">
        <f t="shared" si="13"/>
        <v>2373501</v>
      </c>
      <c r="F94" s="22">
        <f aca="true" t="shared" si="20" ref="F94:K94">F95+F96+F97</f>
        <v>1506818</v>
      </c>
      <c r="G94" s="22">
        <f t="shared" si="20"/>
        <v>550054</v>
      </c>
      <c r="H94" s="22">
        <f t="shared" si="20"/>
        <v>316230</v>
      </c>
      <c r="I94" s="22">
        <f t="shared" si="20"/>
        <v>0</v>
      </c>
      <c r="J94" s="22">
        <f t="shared" si="20"/>
        <v>399</v>
      </c>
      <c r="K94" s="23">
        <f t="shared" si="20"/>
        <v>0</v>
      </c>
    </row>
    <row r="95" spans="1:11" ht="15.75">
      <c r="A95" s="19" t="s">
        <v>18</v>
      </c>
      <c r="B95" s="20" t="s">
        <v>18</v>
      </c>
      <c r="C95" s="20" t="s">
        <v>39</v>
      </c>
      <c r="D95" s="21" t="s">
        <v>150</v>
      </c>
      <c r="E95" s="22">
        <f t="shared" si="13"/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</row>
    <row r="96" spans="1:11" ht="15.75">
      <c r="A96" s="19" t="s">
        <v>18</v>
      </c>
      <c r="B96" s="20" t="s">
        <v>18</v>
      </c>
      <c r="C96" s="20" t="s">
        <v>131</v>
      </c>
      <c r="D96" s="21" t="s">
        <v>151</v>
      </c>
      <c r="E96" s="22">
        <f t="shared" si="13"/>
        <v>2135810</v>
      </c>
      <c r="F96" s="22">
        <v>1326059</v>
      </c>
      <c r="G96" s="22">
        <v>506979</v>
      </c>
      <c r="H96" s="22">
        <v>302373</v>
      </c>
      <c r="I96" s="22">
        <v>0</v>
      </c>
      <c r="J96" s="22">
        <v>399</v>
      </c>
      <c r="K96" s="23">
        <v>0</v>
      </c>
    </row>
    <row r="97" spans="1:11" ht="15.75">
      <c r="A97" s="19" t="s">
        <v>18</v>
      </c>
      <c r="B97" s="20" t="s">
        <v>18</v>
      </c>
      <c r="C97" s="20" t="s">
        <v>49</v>
      </c>
      <c r="D97" s="21" t="s">
        <v>152</v>
      </c>
      <c r="E97" s="22">
        <f t="shared" si="13"/>
        <v>237691</v>
      </c>
      <c r="F97" s="22">
        <v>180759</v>
      </c>
      <c r="G97" s="22">
        <v>43075</v>
      </c>
      <c r="H97" s="22">
        <v>13857</v>
      </c>
      <c r="I97" s="22">
        <v>0</v>
      </c>
      <c r="J97" s="22">
        <v>0</v>
      </c>
      <c r="K97" s="23">
        <v>0</v>
      </c>
    </row>
    <row r="98" spans="1:11" ht="31.5">
      <c r="A98" s="19" t="s">
        <v>121</v>
      </c>
      <c r="B98" s="20" t="s">
        <v>110</v>
      </c>
      <c r="C98" s="20" t="s">
        <v>18</v>
      </c>
      <c r="D98" s="21" t="s">
        <v>153</v>
      </c>
      <c r="E98" s="22">
        <f t="shared" si="13"/>
        <v>64861</v>
      </c>
      <c r="F98" s="22">
        <f aca="true" t="shared" si="21" ref="F98:K98">F99</f>
        <v>51755</v>
      </c>
      <c r="G98" s="22">
        <f t="shared" si="21"/>
        <v>8183</v>
      </c>
      <c r="H98" s="22">
        <f t="shared" si="21"/>
        <v>4923</v>
      </c>
      <c r="I98" s="22">
        <f t="shared" si="21"/>
        <v>0</v>
      </c>
      <c r="J98" s="22">
        <f t="shared" si="21"/>
        <v>0</v>
      </c>
      <c r="K98" s="23">
        <f t="shared" si="21"/>
        <v>0</v>
      </c>
    </row>
    <row r="99" spans="1:11" ht="31.5">
      <c r="A99" s="19" t="s">
        <v>18</v>
      </c>
      <c r="B99" s="20" t="s">
        <v>18</v>
      </c>
      <c r="C99" s="20" t="s">
        <v>39</v>
      </c>
      <c r="D99" s="21" t="s">
        <v>154</v>
      </c>
      <c r="E99" s="22">
        <f t="shared" si="13"/>
        <v>64861</v>
      </c>
      <c r="F99" s="22">
        <v>51755</v>
      </c>
      <c r="G99" s="22">
        <v>8183</v>
      </c>
      <c r="H99" s="22">
        <v>4923</v>
      </c>
      <c r="I99" s="22">
        <v>0</v>
      </c>
      <c r="J99" s="22">
        <v>0</v>
      </c>
      <c r="K99" s="23">
        <v>0</v>
      </c>
    </row>
    <row r="100" spans="1:11" ht="31.5">
      <c r="A100" s="19" t="s">
        <v>121</v>
      </c>
      <c r="B100" s="20" t="s">
        <v>71</v>
      </c>
      <c r="C100" s="20" t="s">
        <v>18</v>
      </c>
      <c r="D100" s="21" t="s">
        <v>155</v>
      </c>
      <c r="E100" s="22">
        <f t="shared" si="13"/>
        <v>328229</v>
      </c>
      <c r="F100" s="22">
        <f aca="true" t="shared" si="22" ref="F100:K100">F101</f>
        <v>145117</v>
      </c>
      <c r="G100" s="22">
        <f t="shared" si="22"/>
        <v>106559</v>
      </c>
      <c r="H100" s="22">
        <f t="shared" si="22"/>
        <v>72056</v>
      </c>
      <c r="I100" s="22">
        <f t="shared" si="22"/>
        <v>0</v>
      </c>
      <c r="J100" s="22">
        <f t="shared" si="22"/>
        <v>4497</v>
      </c>
      <c r="K100" s="23">
        <f t="shared" si="22"/>
        <v>0</v>
      </c>
    </row>
    <row r="101" spans="1:11" ht="15.75">
      <c r="A101" s="19" t="s">
        <v>18</v>
      </c>
      <c r="B101" s="20" t="s">
        <v>18</v>
      </c>
      <c r="C101" s="20" t="s">
        <v>36</v>
      </c>
      <c r="D101" s="21" t="s">
        <v>156</v>
      </c>
      <c r="E101" s="22">
        <f t="shared" si="13"/>
        <v>328229</v>
      </c>
      <c r="F101" s="22">
        <v>145117</v>
      </c>
      <c r="G101" s="22">
        <v>106559</v>
      </c>
      <c r="H101" s="22">
        <v>72056</v>
      </c>
      <c r="I101" s="22">
        <v>0</v>
      </c>
      <c r="J101" s="22">
        <v>4497</v>
      </c>
      <c r="K101" s="23">
        <v>0</v>
      </c>
    </row>
    <row r="102" spans="1:11" ht="31.5">
      <c r="A102" s="14" t="s">
        <v>157</v>
      </c>
      <c r="B102" s="15" t="s">
        <v>18</v>
      </c>
      <c r="C102" s="15" t="s">
        <v>18</v>
      </c>
      <c r="D102" s="16" t="s">
        <v>158</v>
      </c>
      <c r="E102" s="24">
        <f t="shared" si="13"/>
        <v>366005</v>
      </c>
      <c r="F102" s="24">
        <f>F103+F106</f>
        <v>235143</v>
      </c>
      <c r="G102" s="24">
        <v>106274</v>
      </c>
      <c r="H102" s="24">
        <v>20700</v>
      </c>
      <c r="I102" s="24">
        <v>0</v>
      </c>
      <c r="J102" s="24">
        <v>3888</v>
      </c>
      <c r="K102" s="25">
        <v>0</v>
      </c>
    </row>
    <row r="103" spans="1:11" ht="31.5">
      <c r="A103" s="19" t="s">
        <v>159</v>
      </c>
      <c r="B103" s="20" t="s">
        <v>24</v>
      </c>
      <c r="C103" s="20" t="s">
        <v>18</v>
      </c>
      <c r="D103" s="21" t="s">
        <v>160</v>
      </c>
      <c r="E103" s="22">
        <f t="shared" si="13"/>
        <v>301826</v>
      </c>
      <c r="F103" s="22">
        <f aca="true" t="shared" si="23" ref="F103:K103">F104+F105</f>
        <v>182495</v>
      </c>
      <c r="G103" s="22">
        <f t="shared" si="23"/>
        <v>97012</v>
      </c>
      <c r="H103" s="22">
        <f t="shared" si="23"/>
        <v>18431</v>
      </c>
      <c r="I103" s="22">
        <f t="shared" si="23"/>
        <v>0</v>
      </c>
      <c r="J103" s="22">
        <f t="shared" si="23"/>
        <v>3888</v>
      </c>
      <c r="K103" s="23">
        <f t="shared" si="23"/>
        <v>0</v>
      </c>
    </row>
    <row r="104" spans="1:11" ht="31.5">
      <c r="A104" s="19" t="s">
        <v>18</v>
      </c>
      <c r="B104" s="20" t="s">
        <v>18</v>
      </c>
      <c r="C104" s="20" t="s">
        <v>49</v>
      </c>
      <c r="D104" s="21" t="s">
        <v>161</v>
      </c>
      <c r="E104" s="22">
        <f t="shared" si="13"/>
        <v>278613</v>
      </c>
      <c r="F104" s="22">
        <v>182495</v>
      </c>
      <c r="G104" s="22">
        <v>79354</v>
      </c>
      <c r="H104" s="22">
        <v>16764</v>
      </c>
      <c r="I104" s="22">
        <v>0</v>
      </c>
      <c r="J104" s="22">
        <v>0</v>
      </c>
      <c r="K104" s="23">
        <v>0</v>
      </c>
    </row>
    <row r="105" spans="1:11" ht="15.75">
      <c r="A105" s="19" t="s">
        <v>18</v>
      </c>
      <c r="B105" s="20" t="s">
        <v>18</v>
      </c>
      <c r="C105" s="20" t="s">
        <v>49</v>
      </c>
      <c r="D105" s="21" t="s">
        <v>162</v>
      </c>
      <c r="E105" s="22">
        <f t="shared" si="13"/>
        <v>23213</v>
      </c>
      <c r="F105" s="22">
        <v>0</v>
      </c>
      <c r="G105" s="22">
        <v>17658</v>
      </c>
      <c r="H105" s="22">
        <v>1667</v>
      </c>
      <c r="I105" s="22">
        <v>0</v>
      </c>
      <c r="J105" s="22">
        <v>3888</v>
      </c>
      <c r="K105" s="23">
        <v>0</v>
      </c>
    </row>
    <row r="106" spans="1:11" ht="31.5">
      <c r="A106" s="19" t="s">
        <v>159</v>
      </c>
      <c r="B106" s="20" t="s">
        <v>63</v>
      </c>
      <c r="C106" s="20" t="s">
        <v>18</v>
      </c>
      <c r="D106" s="21" t="s">
        <v>163</v>
      </c>
      <c r="E106" s="22">
        <f t="shared" si="13"/>
        <v>64179</v>
      </c>
      <c r="F106" s="22">
        <f aca="true" t="shared" si="24" ref="F106:K106">F107+F108+F109</f>
        <v>52648</v>
      </c>
      <c r="G106" s="22">
        <f t="shared" si="24"/>
        <v>9262</v>
      </c>
      <c r="H106" s="22">
        <f t="shared" si="24"/>
        <v>2269</v>
      </c>
      <c r="I106" s="22">
        <f t="shared" si="24"/>
        <v>0</v>
      </c>
      <c r="J106" s="22">
        <f t="shared" si="24"/>
        <v>0</v>
      </c>
      <c r="K106" s="23">
        <f t="shared" si="24"/>
        <v>0</v>
      </c>
    </row>
    <row r="107" spans="1:11" ht="15.75">
      <c r="A107" s="19" t="s">
        <v>18</v>
      </c>
      <c r="B107" s="20" t="s">
        <v>18</v>
      </c>
      <c r="C107" s="20" t="s">
        <v>36</v>
      </c>
      <c r="D107" s="21" t="s">
        <v>164</v>
      </c>
      <c r="E107" s="22">
        <f t="shared" si="13"/>
        <v>2872</v>
      </c>
      <c r="F107" s="22">
        <v>0</v>
      </c>
      <c r="G107" s="22">
        <v>2416</v>
      </c>
      <c r="H107" s="22">
        <v>456</v>
      </c>
      <c r="I107" s="22">
        <v>0</v>
      </c>
      <c r="J107" s="22">
        <v>0</v>
      </c>
      <c r="K107" s="23">
        <v>0</v>
      </c>
    </row>
    <row r="108" spans="1:11" ht="15.75">
      <c r="A108" s="19" t="s">
        <v>18</v>
      </c>
      <c r="B108" s="20" t="s">
        <v>18</v>
      </c>
      <c r="C108" s="20" t="s">
        <v>47</v>
      </c>
      <c r="D108" s="21" t="s">
        <v>165</v>
      </c>
      <c r="E108" s="22">
        <f t="shared" si="13"/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3">
        <v>0</v>
      </c>
    </row>
    <row r="109" spans="1:11" ht="15.75">
      <c r="A109" s="19" t="s">
        <v>18</v>
      </c>
      <c r="B109" s="20" t="s">
        <v>18</v>
      </c>
      <c r="C109" s="20" t="s">
        <v>47</v>
      </c>
      <c r="D109" s="21" t="s">
        <v>166</v>
      </c>
      <c r="E109" s="22">
        <f t="shared" si="13"/>
        <v>61307</v>
      </c>
      <c r="F109" s="22">
        <v>52648</v>
      </c>
      <c r="G109" s="22">
        <v>6846</v>
      </c>
      <c r="H109" s="22">
        <v>1813</v>
      </c>
      <c r="I109" s="22">
        <v>0</v>
      </c>
      <c r="J109" s="22">
        <v>0</v>
      </c>
      <c r="K109" s="23">
        <v>0</v>
      </c>
    </row>
    <row r="110" spans="1:11" ht="31.5">
      <c r="A110" s="14" t="s">
        <v>167</v>
      </c>
      <c r="B110" s="15" t="s">
        <v>18</v>
      </c>
      <c r="C110" s="15" t="s">
        <v>18</v>
      </c>
      <c r="D110" s="16" t="s">
        <v>168</v>
      </c>
      <c r="E110" s="24">
        <f t="shared" si="13"/>
        <v>76570</v>
      </c>
      <c r="F110" s="24">
        <f aca="true" t="shared" si="25" ref="F110:K111">F111</f>
        <v>0</v>
      </c>
      <c r="G110" s="24">
        <f t="shared" si="25"/>
        <v>76570</v>
      </c>
      <c r="H110" s="24">
        <f t="shared" si="25"/>
        <v>0</v>
      </c>
      <c r="I110" s="24">
        <f t="shared" si="25"/>
        <v>0</v>
      </c>
      <c r="J110" s="24">
        <f t="shared" si="25"/>
        <v>0</v>
      </c>
      <c r="K110" s="25">
        <f t="shared" si="25"/>
        <v>0</v>
      </c>
    </row>
    <row r="111" spans="1:11" ht="15.75">
      <c r="A111" s="19" t="s">
        <v>169</v>
      </c>
      <c r="B111" s="20" t="s">
        <v>20</v>
      </c>
      <c r="C111" s="20" t="s">
        <v>18</v>
      </c>
      <c r="D111" s="21" t="s">
        <v>170</v>
      </c>
      <c r="E111" s="22">
        <f t="shared" si="13"/>
        <v>76570</v>
      </c>
      <c r="F111" s="22">
        <f t="shared" si="25"/>
        <v>0</v>
      </c>
      <c r="G111" s="22">
        <f t="shared" si="25"/>
        <v>76570</v>
      </c>
      <c r="H111" s="22">
        <f t="shared" si="25"/>
        <v>0</v>
      </c>
      <c r="I111" s="22">
        <f t="shared" si="25"/>
        <v>0</v>
      </c>
      <c r="J111" s="22">
        <f t="shared" si="25"/>
        <v>0</v>
      </c>
      <c r="K111" s="23">
        <f t="shared" si="25"/>
        <v>0</v>
      </c>
    </row>
    <row r="112" spans="1:11" ht="15.75">
      <c r="A112" s="19" t="s">
        <v>18</v>
      </c>
      <c r="B112" s="20" t="s">
        <v>18</v>
      </c>
      <c r="C112" s="20" t="s">
        <v>50</v>
      </c>
      <c r="D112" s="21" t="s">
        <v>171</v>
      </c>
      <c r="E112" s="22">
        <f t="shared" si="13"/>
        <v>76570</v>
      </c>
      <c r="F112" s="22">
        <v>0</v>
      </c>
      <c r="G112" s="22">
        <v>76570</v>
      </c>
      <c r="H112" s="22">
        <v>0</v>
      </c>
      <c r="I112" s="22">
        <v>0</v>
      </c>
      <c r="J112" s="22">
        <v>0</v>
      </c>
      <c r="K112" s="23">
        <v>0</v>
      </c>
    </row>
    <row r="113" spans="1:11" ht="15.75">
      <c r="A113" s="14" t="s">
        <v>172</v>
      </c>
      <c r="B113" s="15" t="s">
        <v>18</v>
      </c>
      <c r="C113" s="15" t="s">
        <v>18</v>
      </c>
      <c r="D113" s="16" t="s">
        <v>173</v>
      </c>
      <c r="E113" s="24">
        <f t="shared" si="13"/>
        <v>21810700</v>
      </c>
      <c r="F113" s="24">
        <f aca="true" t="shared" si="26" ref="F113:K113">F114+F116+F119</f>
        <v>11397579</v>
      </c>
      <c r="G113" s="24">
        <f t="shared" si="26"/>
        <v>6214896</v>
      </c>
      <c r="H113" s="24">
        <f t="shared" si="26"/>
        <v>3975346</v>
      </c>
      <c r="I113" s="24">
        <f t="shared" si="26"/>
        <v>0</v>
      </c>
      <c r="J113" s="24">
        <f t="shared" si="26"/>
        <v>222879</v>
      </c>
      <c r="K113" s="25">
        <f t="shared" si="26"/>
        <v>0</v>
      </c>
    </row>
    <row r="114" spans="1:11" ht="15.75">
      <c r="A114" s="19" t="s">
        <v>174</v>
      </c>
      <c r="B114" s="20" t="s">
        <v>20</v>
      </c>
      <c r="C114" s="20" t="s">
        <v>18</v>
      </c>
      <c r="D114" s="21" t="s">
        <v>175</v>
      </c>
      <c r="E114" s="22">
        <f t="shared" si="13"/>
        <v>18924976</v>
      </c>
      <c r="F114" s="22">
        <f aca="true" t="shared" si="27" ref="F114:K114">F115</f>
        <v>9544819</v>
      </c>
      <c r="G114" s="22">
        <f t="shared" si="27"/>
        <v>5642191</v>
      </c>
      <c r="H114" s="22">
        <f t="shared" si="27"/>
        <v>3604393</v>
      </c>
      <c r="I114" s="22">
        <f t="shared" si="27"/>
        <v>0</v>
      </c>
      <c r="J114" s="22">
        <f t="shared" si="27"/>
        <v>133573</v>
      </c>
      <c r="K114" s="23">
        <f t="shared" si="27"/>
        <v>0</v>
      </c>
    </row>
    <row r="115" spans="1:11" ht="15.75">
      <c r="A115" s="19" t="s">
        <v>18</v>
      </c>
      <c r="B115" s="20" t="s">
        <v>18</v>
      </c>
      <c r="C115" s="20" t="s">
        <v>38</v>
      </c>
      <c r="D115" s="21" t="s">
        <v>175</v>
      </c>
      <c r="E115" s="22">
        <f t="shared" si="13"/>
        <v>18924976</v>
      </c>
      <c r="F115" s="22">
        <v>9544819</v>
      </c>
      <c r="G115" s="22">
        <v>5642191</v>
      </c>
      <c r="H115" s="22">
        <v>3604393</v>
      </c>
      <c r="I115" s="22">
        <v>0</v>
      </c>
      <c r="J115" s="22">
        <v>133573</v>
      </c>
      <c r="K115" s="23">
        <v>0</v>
      </c>
    </row>
    <row r="116" spans="1:11" ht="31.5">
      <c r="A116" s="19" t="s">
        <v>174</v>
      </c>
      <c r="B116" s="20" t="s">
        <v>24</v>
      </c>
      <c r="C116" s="20" t="s">
        <v>18</v>
      </c>
      <c r="D116" s="21" t="s">
        <v>211</v>
      </c>
      <c r="E116" s="22">
        <f t="shared" si="13"/>
        <v>2186433</v>
      </c>
      <c r="F116" s="22">
        <f aca="true" t="shared" si="28" ref="F116:K116">F117+F118</f>
        <v>1394901</v>
      </c>
      <c r="G116" s="22">
        <f t="shared" si="28"/>
        <v>453770</v>
      </c>
      <c r="H116" s="22">
        <f t="shared" si="28"/>
        <v>282172</v>
      </c>
      <c r="I116" s="22">
        <f t="shared" si="28"/>
        <v>0</v>
      </c>
      <c r="J116" s="22">
        <f t="shared" si="28"/>
        <v>55590</v>
      </c>
      <c r="K116" s="23">
        <f t="shared" si="28"/>
        <v>0</v>
      </c>
    </row>
    <row r="117" spans="1:11" ht="15.75">
      <c r="A117" s="19" t="s">
        <v>18</v>
      </c>
      <c r="B117" s="20" t="s">
        <v>18</v>
      </c>
      <c r="C117" s="20" t="s">
        <v>38</v>
      </c>
      <c r="D117" s="21" t="s">
        <v>176</v>
      </c>
      <c r="E117" s="22">
        <f t="shared" si="13"/>
        <v>1942331</v>
      </c>
      <c r="F117" s="22">
        <v>1265633</v>
      </c>
      <c r="G117" s="22">
        <v>360729</v>
      </c>
      <c r="H117" s="22">
        <v>260379</v>
      </c>
      <c r="I117" s="22">
        <v>0</v>
      </c>
      <c r="J117" s="22">
        <v>55590</v>
      </c>
      <c r="K117" s="23">
        <v>0</v>
      </c>
    </row>
    <row r="118" spans="1:11" ht="15.75">
      <c r="A118" s="19" t="s">
        <v>18</v>
      </c>
      <c r="B118" s="20" t="s">
        <v>18</v>
      </c>
      <c r="C118" s="20" t="s">
        <v>38</v>
      </c>
      <c r="D118" s="21" t="s">
        <v>177</v>
      </c>
      <c r="E118" s="22">
        <f t="shared" si="13"/>
        <v>244102</v>
      </c>
      <c r="F118" s="22">
        <v>129268</v>
      </c>
      <c r="G118" s="22">
        <v>93041</v>
      </c>
      <c r="H118" s="22">
        <v>21793</v>
      </c>
      <c r="I118" s="22">
        <v>0</v>
      </c>
      <c r="J118" s="22">
        <v>0</v>
      </c>
      <c r="K118" s="23">
        <v>0</v>
      </c>
    </row>
    <row r="119" spans="1:11" ht="31.5">
      <c r="A119" s="19" t="s">
        <v>174</v>
      </c>
      <c r="B119" s="20" t="s">
        <v>32</v>
      </c>
      <c r="C119" s="20" t="s">
        <v>18</v>
      </c>
      <c r="D119" s="21" t="s">
        <v>178</v>
      </c>
      <c r="E119" s="22">
        <f t="shared" si="13"/>
        <v>699291</v>
      </c>
      <c r="F119" s="22">
        <f aca="true" t="shared" si="29" ref="F119:K119">F120+F121</f>
        <v>457859</v>
      </c>
      <c r="G119" s="22">
        <f t="shared" si="29"/>
        <v>118935</v>
      </c>
      <c r="H119" s="22">
        <f t="shared" si="29"/>
        <v>88781</v>
      </c>
      <c r="I119" s="22">
        <f t="shared" si="29"/>
        <v>0</v>
      </c>
      <c r="J119" s="22">
        <f t="shared" si="29"/>
        <v>33716</v>
      </c>
      <c r="K119" s="23">
        <f t="shared" si="29"/>
        <v>0</v>
      </c>
    </row>
    <row r="120" spans="1:11" ht="15.75">
      <c r="A120" s="19" t="s">
        <v>18</v>
      </c>
      <c r="B120" s="20" t="s">
        <v>18</v>
      </c>
      <c r="C120" s="20" t="s">
        <v>36</v>
      </c>
      <c r="D120" s="21" t="s">
        <v>179</v>
      </c>
      <c r="E120" s="22">
        <f t="shared" si="13"/>
        <v>155910</v>
      </c>
      <c r="F120" s="22">
        <v>0</v>
      </c>
      <c r="G120" s="22">
        <v>68629</v>
      </c>
      <c r="H120" s="22">
        <v>57472</v>
      </c>
      <c r="I120" s="22">
        <v>0</v>
      </c>
      <c r="J120" s="22">
        <v>29809</v>
      </c>
      <c r="K120" s="23">
        <v>0</v>
      </c>
    </row>
    <row r="121" spans="1:11" ht="15.75">
      <c r="A121" s="19" t="s">
        <v>18</v>
      </c>
      <c r="B121" s="20" t="s">
        <v>18</v>
      </c>
      <c r="C121" s="20" t="s">
        <v>38</v>
      </c>
      <c r="D121" s="21" t="s">
        <v>180</v>
      </c>
      <c r="E121" s="22">
        <f t="shared" si="13"/>
        <v>543381</v>
      </c>
      <c r="F121" s="22">
        <v>457859</v>
      </c>
      <c r="G121" s="22">
        <v>50306</v>
      </c>
      <c r="H121" s="22">
        <v>31309</v>
      </c>
      <c r="I121" s="22">
        <v>0</v>
      </c>
      <c r="J121" s="22">
        <v>3907</v>
      </c>
      <c r="K121" s="23">
        <v>0</v>
      </c>
    </row>
    <row r="122" spans="1:11" ht="15.75">
      <c r="A122" s="14" t="s">
        <v>181</v>
      </c>
      <c r="B122" s="15" t="s">
        <v>18</v>
      </c>
      <c r="C122" s="15" t="s">
        <v>18</v>
      </c>
      <c r="D122" s="16" t="s">
        <v>182</v>
      </c>
      <c r="E122" s="24">
        <f t="shared" si="13"/>
        <v>149557453</v>
      </c>
      <c r="F122" s="24">
        <f>F123+F127</f>
        <v>773316</v>
      </c>
      <c r="G122" s="24">
        <v>395475</v>
      </c>
      <c r="H122" s="24">
        <v>614503</v>
      </c>
      <c r="I122" s="24">
        <v>147749397</v>
      </c>
      <c r="J122" s="24">
        <v>24762</v>
      </c>
      <c r="K122" s="25">
        <v>0</v>
      </c>
    </row>
    <row r="123" spans="1:11" ht="15.75">
      <c r="A123" s="19" t="s">
        <v>183</v>
      </c>
      <c r="B123" s="20" t="s">
        <v>32</v>
      </c>
      <c r="C123" s="20" t="s">
        <v>18</v>
      </c>
      <c r="D123" s="21" t="s">
        <v>184</v>
      </c>
      <c r="E123" s="22">
        <f t="shared" si="13"/>
        <v>1808056</v>
      </c>
      <c r="F123" s="22">
        <f aca="true" t="shared" si="30" ref="F123:K123">SUM(F124:F126)</f>
        <v>773316</v>
      </c>
      <c r="G123" s="22">
        <f t="shared" si="30"/>
        <v>395475</v>
      </c>
      <c r="H123" s="22">
        <f t="shared" si="30"/>
        <v>614503</v>
      </c>
      <c r="I123" s="22">
        <f t="shared" si="30"/>
        <v>0</v>
      </c>
      <c r="J123" s="22">
        <f t="shared" si="30"/>
        <v>24762</v>
      </c>
      <c r="K123" s="23">
        <f t="shared" si="30"/>
        <v>0</v>
      </c>
    </row>
    <row r="124" spans="1:11" ht="31.5">
      <c r="A124" s="19" t="s">
        <v>18</v>
      </c>
      <c r="B124" s="20" t="s">
        <v>18</v>
      </c>
      <c r="C124" s="20" t="s">
        <v>36</v>
      </c>
      <c r="D124" s="21" t="s">
        <v>185</v>
      </c>
      <c r="E124" s="22">
        <f t="shared" si="13"/>
        <v>115785</v>
      </c>
      <c r="F124" s="22">
        <v>27637</v>
      </c>
      <c r="G124" s="22">
        <v>44233</v>
      </c>
      <c r="H124" s="22">
        <v>34468</v>
      </c>
      <c r="I124" s="22">
        <v>0</v>
      </c>
      <c r="J124" s="22">
        <v>9447</v>
      </c>
      <c r="K124" s="23">
        <v>0</v>
      </c>
    </row>
    <row r="125" spans="1:11" ht="31.5">
      <c r="A125" s="19" t="s">
        <v>18</v>
      </c>
      <c r="B125" s="20" t="s">
        <v>18</v>
      </c>
      <c r="C125" s="20" t="s">
        <v>36</v>
      </c>
      <c r="D125" s="21" t="s">
        <v>186</v>
      </c>
      <c r="E125" s="22">
        <f t="shared" si="13"/>
        <v>1689324</v>
      </c>
      <c r="F125" s="22">
        <v>743778</v>
      </c>
      <c r="G125" s="22">
        <v>350478</v>
      </c>
      <c r="H125" s="22">
        <v>579753</v>
      </c>
      <c r="I125" s="22">
        <v>0</v>
      </c>
      <c r="J125" s="22">
        <v>15315</v>
      </c>
      <c r="K125" s="23">
        <v>0</v>
      </c>
    </row>
    <row r="126" spans="1:11" ht="31.5">
      <c r="A126" s="19" t="s">
        <v>18</v>
      </c>
      <c r="B126" s="20" t="s">
        <v>18</v>
      </c>
      <c r="C126" s="20" t="s">
        <v>36</v>
      </c>
      <c r="D126" s="21" t="s">
        <v>187</v>
      </c>
      <c r="E126" s="22">
        <f t="shared" si="13"/>
        <v>2947</v>
      </c>
      <c r="F126" s="22">
        <v>1901</v>
      </c>
      <c r="G126" s="22">
        <v>764</v>
      </c>
      <c r="H126" s="22">
        <v>282</v>
      </c>
      <c r="I126" s="22">
        <v>0</v>
      </c>
      <c r="J126" s="22">
        <v>0</v>
      </c>
      <c r="K126" s="23">
        <v>0</v>
      </c>
    </row>
    <row r="127" spans="1:11" ht="31.5">
      <c r="A127" s="19" t="s">
        <v>183</v>
      </c>
      <c r="B127" s="20" t="s">
        <v>188</v>
      </c>
      <c r="C127" s="20" t="s">
        <v>18</v>
      </c>
      <c r="D127" s="21" t="s">
        <v>189</v>
      </c>
      <c r="E127" s="22">
        <f t="shared" si="13"/>
        <v>147749397</v>
      </c>
      <c r="F127" s="22">
        <f aca="true" t="shared" si="31" ref="F127:K127">F128</f>
        <v>0</v>
      </c>
      <c r="G127" s="22">
        <f t="shared" si="31"/>
        <v>0</v>
      </c>
      <c r="H127" s="22">
        <f t="shared" si="31"/>
        <v>0</v>
      </c>
      <c r="I127" s="22">
        <f t="shared" si="31"/>
        <v>147749397</v>
      </c>
      <c r="J127" s="22">
        <f t="shared" si="31"/>
        <v>0</v>
      </c>
      <c r="K127" s="23">
        <f t="shared" si="31"/>
        <v>0</v>
      </c>
    </row>
    <row r="128" spans="1:11" ht="31.5">
      <c r="A128" s="19" t="s">
        <v>18</v>
      </c>
      <c r="B128" s="20" t="s">
        <v>18</v>
      </c>
      <c r="C128" s="20" t="s">
        <v>59</v>
      </c>
      <c r="D128" s="21" t="s">
        <v>189</v>
      </c>
      <c r="E128" s="22">
        <f t="shared" si="13"/>
        <v>147749397</v>
      </c>
      <c r="F128" s="22">
        <v>0</v>
      </c>
      <c r="G128" s="22">
        <v>0</v>
      </c>
      <c r="H128" s="22">
        <v>0</v>
      </c>
      <c r="I128" s="22">
        <v>147749397</v>
      </c>
      <c r="J128" s="22">
        <v>0</v>
      </c>
      <c r="K128" s="23">
        <v>0</v>
      </c>
    </row>
    <row r="129" spans="1:11" ht="31.5">
      <c r="A129" s="14" t="s">
        <v>190</v>
      </c>
      <c r="B129" s="15" t="s">
        <v>18</v>
      </c>
      <c r="C129" s="15" t="s">
        <v>18</v>
      </c>
      <c r="D129" s="16" t="s">
        <v>191</v>
      </c>
      <c r="E129" s="24">
        <f>E130</f>
        <v>1711520</v>
      </c>
      <c r="F129" s="24">
        <f aca="true" t="shared" si="32" ref="F129:K129">F130</f>
        <v>0</v>
      </c>
      <c r="G129" s="24">
        <f t="shared" si="32"/>
        <v>0</v>
      </c>
      <c r="H129" s="24">
        <f t="shared" si="32"/>
        <v>0</v>
      </c>
      <c r="I129" s="24">
        <f t="shared" si="32"/>
        <v>0</v>
      </c>
      <c r="J129" s="24">
        <f t="shared" si="32"/>
        <v>0</v>
      </c>
      <c r="K129" s="25">
        <f t="shared" si="32"/>
        <v>1711520</v>
      </c>
    </row>
    <row r="130" spans="1:11" ht="31.5">
      <c r="A130" s="19" t="s">
        <v>192</v>
      </c>
      <c r="B130" s="20" t="s">
        <v>20</v>
      </c>
      <c r="C130" s="20" t="s">
        <v>18</v>
      </c>
      <c r="D130" s="21" t="s">
        <v>193</v>
      </c>
      <c r="E130" s="22">
        <f>E131</f>
        <v>1711520</v>
      </c>
      <c r="F130" s="22">
        <f aca="true" t="shared" si="33" ref="F130:K130">F131</f>
        <v>0</v>
      </c>
      <c r="G130" s="22">
        <f t="shared" si="33"/>
        <v>0</v>
      </c>
      <c r="H130" s="22">
        <f t="shared" si="33"/>
        <v>0</v>
      </c>
      <c r="I130" s="22">
        <f t="shared" si="33"/>
        <v>0</v>
      </c>
      <c r="J130" s="22">
        <f t="shared" si="33"/>
        <v>0</v>
      </c>
      <c r="K130" s="23">
        <f t="shared" si="33"/>
        <v>1711520</v>
      </c>
    </row>
    <row r="131" spans="1:11" ht="31.5">
      <c r="A131" s="19" t="s">
        <v>18</v>
      </c>
      <c r="B131" s="20" t="s">
        <v>18</v>
      </c>
      <c r="C131" s="20" t="s">
        <v>59</v>
      </c>
      <c r="D131" s="21" t="s">
        <v>194</v>
      </c>
      <c r="E131" s="22">
        <f t="shared" si="13"/>
        <v>1711520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3">
        <v>1711520</v>
      </c>
    </row>
    <row r="132" spans="1:11" ht="15.75">
      <c r="A132" s="14" t="s">
        <v>195</v>
      </c>
      <c r="B132" s="15" t="s">
        <v>66</v>
      </c>
      <c r="C132" s="15" t="s">
        <v>18</v>
      </c>
      <c r="D132" s="16" t="s">
        <v>196</v>
      </c>
      <c r="E132" s="24">
        <f>E133</f>
        <v>39616</v>
      </c>
      <c r="F132" s="24">
        <f aca="true" t="shared" si="34" ref="F132:K132">F133</f>
        <v>31030</v>
      </c>
      <c r="G132" s="24">
        <f t="shared" si="34"/>
        <v>7113</v>
      </c>
      <c r="H132" s="24">
        <f t="shared" si="34"/>
        <v>1473</v>
      </c>
      <c r="I132" s="24">
        <f t="shared" si="34"/>
        <v>0</v>
      </c>
      <c r="J132" s="24">
        <f t="shared" si="34"/>
        <v>0</v>
      </c>
      <c r="K132" s="25">
        <f t="shared" si="34"/>
        <v>0</v>
      </c>
    </row>
    <row r="133" spans="1:11" ht="31.5">
      <c r="A133" s="19" t="s">
        <v>18</v>
      </c>
      <c r="B133" s="20" t="s">
        <v>18</v>
      </c>
      <c r="C133" s="20" t="s">
        <v>197</v>
      </c>
      <c r="D133" s="21" t="s">
        <v>198</v>
      </c>
      <c r="E133" s="22">
        <f t="shared" si="13"/>
        <v>39616</v>
      </c>
      <c r="F133" s="22">
        <v>31030</v>
      </c>
      <c r="G133" s="22">
        <v>7113</v>
      </c>
      <c r="H133" s="22">
        <v>1473</v>
      </c>
      <c r="I133" s="22">
        <v>0</v>
      </c>
      <c r="J133" s="22">
        <v>0</v>
      </c>
      <c r="K133" s="23">
        <v>0</v>
      </c>
    </row>
    <row r="134" spans="1:11" ht="16.5" thickBot="1">
      <c r="A134" s="26" t="s">
        <v>18</v>
      </c>
      <c r="B134" s="27" t="s">
        <v>18</v>
      </c>
      <c r="C134" s="27" t="s">
        <v>18</v>
      </c>
      <c r="D134" s="28" t="s">
        <v>199</v>
      </c>
      <c r="E134" s="29">
        <f t="shared" si="13"/>
        <v>209924280</v>
      </c>
      <c r="F134" s="29">
        <f aca="true" t="shared" si="35" ref="F134:K134">F16+F48+F57+F60+F76+F80+F83+F86+F102+F110+F113+F122+F129++F132</f>
        <v>26607043</v>
      </c>
      <c r="G134" s="29">
        <f t="shared" si="35"/>
        <v>22117536</v>
      </c>
      <c r="H134" s="29">
        <f t="shared" si="35"/>
        <v>10464288</v>
      </c>
      <c r="I134" s="29">
        <f t="shared" si="35"/>
        <v>147749397</v>
      </c>
      <c r="J134" s="29">
        <f t="shared" si="35"/>
        <v>1274496</v>
      </c>
      <c r="K134" s="30">
        <f t="shared" si="35"/>
        <v>1711520</v>
      </c>
    </row>
    <row r="135" spans="6:11" ht="12.75">
      <c r="F135" s="11"/>
      <c r="G135" s="11"/>
      <c r="H135" s="11"/>
      <c r="I135" s="11"/>
      <c r="J135" s="11"/>
      <c r="K135" s="11"/>
    </row>
  </sheetData>
  <sheetProtection/>
  <mergeCells count="17">
    <mergeCell ref="A7:K7"/>
    <mergeCell ref="A8:K8"/>
    <mergeCell ref="A9:K9"/>
    <mergeCell ref="K13:K14"/>
    <mergeCell ref="E13:E15"/>
    <mergeCell ref="A13:B13"/>
    <mergeCell ref="C13:C15"/>
    <mergeCell ref="D13:D15"/>
    <mergeCell ref="A14:A15"/>
    <mergeCell ref="B14:B15"/>
    <mergeCell ref="L59:V59"/>
    <mergeCell ref="A11:K11"/>
    <mergeCell ref="F13:F14"/>
    <mergeCell ref="G13:G14"/>
    <mergeCell ref="H13:H14"/>
    <mergeCell ref="I13:I14"/>
    <mergeCell ref="J13:J14"/>
  </mergeCells>
  <printOptions horizontalCentered="1"/>
  <pageMargins left="0.3937007874015748" right="0.3937007874015748" top="1.1811023622047245" bottom="0.3937007874015748" header="0" footer="0"/>
  <pageSetup firstPageNumber="171" useFirstPageNumber="1" horizontalDpi="600" verticalDpi="600" orientation="portrait" paperSize="9" scale="65" r:id="rId1"/>
  <headerFooter alignWithMargins="0">
    <oddHeader>&amp;C- &amp;P -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2019-04-03T08:02:49Z</cp:lastPrinted>
  <dcterms:created xsi:type="dcterms:W3CDTF">2019-02-05T11:12:36Z</dcterms:created>
  <dcterms:modified xsi:type="dcterms:W3CDTF">2019-04-03T08:03:21Z</dcterms:modified>
  <cp:category/>
  <cp:version/>
  <cp:contentType/>
  <cp:contentStatus/>
</cp:coreProperties>
</file>