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80" windowWidth="17490" windowHeight="8910" tabRatio="688" activeTab="0"/>
  </bookViews>
  <sheets>
    <sheet name="прил № 1" sheetId="1" r:id="rId1"/>
  </sheets>
  <definedNames>
    <definedName name="_xlnm.Print_Titles" localSheetId="0">'прил № 1'!$16:$17</definedName>
    <definedName name="_xlnm.Print_Area" localSheetId="0">'прил № 1'!$A$1:$C$93</definedName>
  </definedNames>
  <calcPr fullCalcOnLoad="1"/>
</workbook>
</file>

<file path=xl/sharedStrings.xml><?xml version="1.0" encoding="utf-8"?>
<sst xmlns="http://schemas.openxmlformats.org/spreadsheetml/2006/main" count="92" uniqueCount="78">
  <si>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</si>
  <si>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</si>
  <si>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</si>
  <si>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</si>
  <si>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</si>
  <si>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</si>
  <si>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</si>
  <si>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</si>
  <si>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</si>
  <si>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</si>
  <si>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</si>
  <si>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</si>
  <si>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</si>
  <si>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</si>
  <si>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</si>
  <si>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</si>
  <si>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</si>
  <si>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</si>
  <si>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>Отчисления средств от платы за патент на цели страхования от безработицы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</si>
  <si>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</si>
  <si>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</si>
  <si>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</si>
  <si>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</si>
  <si>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</si>
  <si>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</si>
  <si>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</si>
  <si>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</si>
  <si>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</si>
  <si>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</si>
  <si>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</si>
  <si>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</si>
  <si>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</si>
  <si>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</si>
  <si>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</si>
  <si>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</si>
  <si>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</si>
  <si>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</si>
  <si>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</si>
  <si>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</si>
  <si>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</si>
  <si>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</si>
  <si>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</si>
  <si>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</si>
  <si>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</si>
  <si>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</si>
  <si>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</si>
  <si>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</si>
  <si>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</si>
  <si>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</si>
  <si>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</si>
  <si>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</si>
  <si>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</si>
  <si>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</si>
  <si>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</si>
  <si>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</si>
  <si>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</si>
  <si>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</si>
  <si>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</si>
  <si>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</si>
  <si>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</si>
  <si>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 xml:space="preserve">Отчисления средств от платы за патент на выплату гарантированных государством пособий по материнству  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</si>
  <si>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</si>
  <si>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</si>
  <si>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</si>
  <si>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</si>
  <si>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>Всего доходов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</si>
  <si>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</si>
  <si>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</si>
  <si>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</si>
  <si>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</si>
  <si>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 xml:space="preserve">Доходы бюджета Единого государственного фонда социального страхования Приднестровской Молдавской Республики на 2019 год </t>
  </si>
  <si>
    <t>Отчисления обязательных страховых взносов, установленных для частных нотариусов</t>
  </si>
  <si>
    <t>Приднестровской Молдавской Республики</t>
  </si>
  <si>
    <t xml:space="preserve"> Приложение № 1</t>
  </si>
  <si>
    <t>к Закону Приднестровской    Молдавской    Республики</t>
  </si>
  <si>
    <t>Сумма, руб.</t>
  </si>
  <si>
    <t>Отчисления средств от фиксированного сельскохозяйственного налога</t>
  </si>
  <si>
    <t>"О внесении изменений в Закон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</si>
</sst>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1" applyNumberFormat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" fillId="19" borderId="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/>
    </xf>
    <xf numFmtId="0" fontId="1" fillId="19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="90" zoomScaleNormal="90" zoomScaleSheetLayoutView="75" workbookViewId="0" topLeftCell="A1">
      <selection activeCell="B4" sqref="B4:C4"/>
    </sheetView>
  </sheetViews>
  <sheetFormatPr defaultColWidth="9.140625" defaultRowHeight="15"/>
  <cols>
    <col min="1" max="1" width="9.28125" style="8" customWidth="1"/>
    <col min="2" max="2" width="45.421875" style="0" customWidth="1"/>
    <col min="3" max="3" width="29.140625" style="15" customWidth="1"/>
    <col min="4" max="4" width="14.421875" style="0" bestFit="1" customWidth="1"/>
  </cols>
  <sheetData>
    <row r="1" spans="2:3" ht="15.75">
      <c r="B1" s="19" t="s">
        <v>73</v>
      </c>
      <c r="C1" s="19"/>
    </row>
    <row r="2" spans="2:3" ht="15.75" customHeight="1">
      <c r="B2" s="19" t="s">
        <v>74</v>
      </c>
      <c r="C2" s="19"/>
    </row>
    <row r="3" spans="2:3" ht="15.75">
      <c r="B3" s="19" t="s">
        <v>77</v>
      </c>
      <c r="C3" s="19"/>
    </row>
    <row r="4" spans="2:3" ht="15.75">
      <c r="B4" s="19" t="s">
        <v>72</v>
      </c>
      <c r="C4" s="19"/>
    </row>
    <row r="5" spans="2:3" ht="15.75">
      <c r="B5" s="19" t="s">
        <v>67</v>
      </c>
      <c r="C5" s="19"/>
    </row>
    <row r="6" spans="2:3" ht="15.75">
      <c r="B6" s="19" t="s">
        <v>68</v>
      </c>
      <c r="C6" s="19"/>
    </row>
    <row r="7" spans="2:3" ht="15.75">
      <c r="B7" s="19" t="s">
        <v>69</v>
      </c>
      <c r="C7" s="19"/>
    </row>
    <row r="8" spans="2:3" ht="9.75" customHeight="1">
      <c r="B8" s="13"/>
      <c r="C8" s="13"/>
    </row>
    <row r="9" spans="2:3" ht="15.75">
      <c r="B9" s="19" t="s">
        <v>73</v>
      </c>
      <c r="C9" s="19"/>
    </row>
    <row r="10" spans="2:3" ht="15.75">
      <c r="B10" s="19" t="s">
        <v>74</v>
      </c>
      <c r="C10" s="19"/>
    </row>
    <row r="11" spans="2:3" ht="15.75">
      <c r="B11" s="19" t="s">
        <v>67</v>
      </c>
      <c r="C11" s="19"/>
    </row>
    <row r="12" spans="2:3" ht="15.75">
      <c r="B12" s="19" t="s">
        <v>68</v>
      </c>
      <c r="C12" s="19"/>
    </row>
    <row r="13" spans="2:3" ht="15.75">
      <c r="B13" s="19" t="s">
        <v>69</v>
      </c>
      <c r="C13" s="19"/>
    </row>
    <row r="14" spans="1:3" ht="56.25" customHeight="1">
      <c r="A14" s="20" t="s">
        <v>70</v>
      </c>
      <c r="B14" s="20"/>
      <c r="C14" s="20"/>
    </row>
    <row r="16" spans="1:3" ht="20.25" customHeight="1">
      <c r="A16" s="21" t="s">
        <v>3</v>
      </c>
      <c r="B16" s="21" t="s">
        <v>4</v>
      </c>
      <c r="C16" s="23" t="s">
        <v>75</v>
      </c>
    </row>
    <row r="17" spans="1:3" ht="29.25" customHeight="1">
      <c r="A17" s="22"/>
      <c r="B17" s="22"/>
      <c r="C17" s="23"/>
    </row>
    <row r="18" spans="1:4" ht="15.75">
      <c r="A18" s="7">
        <v>6100000</v>
      </c>
      <c r="B18" s="2" t="s">
        <v>5</v>
      </c>
      <c r="C18" s="10">
        <f>C19+C42+C46+C51+C54+C58+C62+C66</f>
        <v>1565125097</v>
      </c>
      <c r="D18" s="18"/>
    </row>
    <row r="19" spans="1:3" ht="15.75">
      <c r="A19" s="7">
        <v>6110000</v>
      </c>
      <c r="B19" s="2" t="s">
        <v>6</v>
      </c>
      <c r="C19" s="11">
        <f>C20+C30+C37+C41</f>
        <v>1201368060</v>
      </c>
    </row>
    <row r="20" spans="1:3" ht="47.25">
      <c r="A20" s="7">
        <v>6110100</v>
      </c>
      <c r="B20" s="2" t="s">
        <v>43</v>
      </c>
      <c r="C20" s="11">
        <f>C21+C22+C23+C24+C25+C26+C27+C28+C29</f>
        <v>1041468155</v>
      </c>
    </row>
    <row r="21" spans="1:3" ht="94.5">
      <c r="A21" s="7">
        <v>6110101</v>
      </c>
      <c r="B21" s="2" t="s">
        <v>44</v>
      </c>
      <c r="C21" s="11">
        <v>54449</v>
      </c>
    </row>
    <row r="22" spans="1:3" ht="47.25">
      <c r="A22" s="7">
        <v>6110102</v>
      </c>
      <c r="B22" s="2" t="s">
        <v>7</v>
      </c>
      <c r="C22" s="11">
        <v>85182</v>
      </c>
    </row>
    <row r="23" spans="1:3" ht="63">
      <c r="A23" s="7">
        <v>6110103</v>
      </c>
      <c r="B23" s="2" t="s">
        <v>8</v>
      </c>
      <c r="C23" s="11">
        <f>6777774+1008000</f>
        <v>7785774</v>
      </c>
    </row>
    <row r="24" spans="1:3" ht="47.25">
      <c r="A24" s="7">
        <v>6110105</v>
      </c>
      <c r="B24" s="2" t="s">
        <v>9</v>
      </c>
      <c r="C24" s="11">
        <v>1810300</v>
      </c>
    </row>
    <row r="25" spans="1:3" ht="79.5" customHeight="1">
      <c r="A25" s="7">
        <v>6110106</v>
      </c>
      <c r="B25" s="2" t="s">
        <v>45</v>
      </c>
      <c r="C25" s="11">
        <v>313</v>
      </c>
    </row>
    <row r="26" spans="1:3" ht="47.25">
      <c r="A26" s="7">
        <v>6110107</v>
      </c>
      <c r="B26" s="2" t="s">
        <v>10</v>
      </c>
      <c r="C26" s="11">
        <v>177016</v>
      </c>
    </row>
    <row r="27" spans="1:3" ht="34.5" customHeight="1">
      <c r="A27" s="7">
        <v>6110108</v>
      </c>
      <c r="B27" s="2" t="s">
        <v>11</v>
      </c>
      <c r="C27" s="11">
        <f>978079702+41131440+10973767</f>
        <v>1030184909</v>
      </c>
    </row>
    <row r="28" spans="1:3" ht="31.5">
      <c r="A28" s="7">
        <v>6110109</v>
      </c>
      <c r="B28" s="2" t="s">
        <v>46</v>
      </c>
      <c r="C28" s="11">
        <v>573740</v>
      </c>
    </row>
    <row r="29" spans="1:3" ht="63">
      <c r="A29" s="7">
        <v>6110110</v>
      </c>
      <c r="B29" s="2" t="s">
        <v>12</v>
      </c>
      <c r="C29" s="11">
        <v>796472</v>
      </c>
    </row>
    <row r="30" spans="1:3" ht="47.25">
      <c r="A30" s="7">
        <v>6110200</v>
      </c>
      <c r="B30" s="2" t="s">
        <v>47</v>
      </c>
      <c r="C30" s="11">
        <f>SUM(C31:C36)</f>
        <v>41125573</v>
      </c>
    </row>
    <row r="31" spans="1:3" ht="94.5">
      <c r="A31" s="7">
        <v>6110201</v>
      </c>
      <c r="B31" s="2" t="s">
        <v>44</v>
      </c>
      <c r="C31" s="11">
        <v>1424</v>
      </c>
    </row>
    <row r="32" spans="1:3" ht="47.25">
      <c r="A32" s="7">
        <v>6110202</v>
      </c>
      <c r="B32" s="2" t="s">
        <v>7</v>
      </c>
      <c r="C32" s="11">
        <v>67421</v>
      </c>
    </row>
    <row r="33" spans="1:3" ht="63">
      <c r="A33" s="7">
        <v>6110203</v>
      </c>
      <c r="B33" s="2" t="s">
        <v>8</v>
      </c>
      <c r="C33" s="11">
        <v>1316745</v>
      </c>
    </row>
    <row r="34" spans="1:3" ht="78.75">
      <c r="A34" s="7">
        <v>6110204</v>
      </c>
      <c r="B34" s="2" t="s">
        <v>45</v>
      </c>
      <c r="C34" s="11">
        <v>29</v>
      </c>
    </row>
    <row r="35" spans="1:3" ht="31.5">
      <c r="A35" s="7">
        <v>6110205</v>
      </c>
      <c r="B35" s="2" t="s">
        <v>11</v>
      </c>
      <c r="C35" s="11">
        <v>39682215</v>
      </c>
    </row>
    <row r="36" spans="1:3" ht="63">
      <c r="A36" s="7">
        <v>6110206</v>
      </c>
      <c r="B36" s="2" t="s">
        <v>12</v>
      </c>
      <c r="C36" s="11">
        <v>57739</v>
      </c>
    </row>
    <row r="37" spans="1:3" ht="31.5">
      <c r="A37" s="7">
        <v>6110300</v>
      </c>
      <c r="B37" s="2" t="s">
        <v>48</v>
      </c>
      <c r="C37" s="11">
        <f>SUM(C38:C40)</f>
        <v>15057006</v>
      </c>
    </row>
    <row r="38" spans="1:3" ht="63">
      <c r="A38" s="7">
        <v>6110301</v>
      </c>
      <c r="B38" s="2" t="s">
        <v>8</v>
      </c>
      <c r="C38" s="11">
        <v>665620</v>
      </c>
    </row>
    <row r="39" spans="1:3" ht="31.5">
      <c r="A39" s="7">
        <v>6110302</v>
      </c>
      <c r="B39" s="2" t="s">
        <v>11</v>
      </c>
      <c r="C39" s="11">
        <v>14344674</v>
      </c>
    </row>
    <row r="40" spans="1:3" ht="31.5">
      <c r="A40" s="7">
        <v>6110303</v>
      </c>
      <c r="B40" s="2" t="s">
        <v>46</v>
      </c>
      <c r="C40" s="11">
        <v>46712</v>
      </c>
    </row>
    <row r="41" spans="1:3" ht="47.25">
      <c r="A41" s="6">
        <v>6110500</v>
      </c>
      <c r="B41" s="3" t="s">
        <v>13</v>
      </c>
      <c r="C41" s="12">
        <v>103717326</v>
      </c>
    </row>
    <row r="42" spans="1:3" ht="31.5">
      <c r="A42" s="7">
        <v>6120000</v>
      </c>
      <c r="B42" s="2" t="s">
        <v>76</v>
      </c>
      <c r="C42" s="11">
        <f>C43+C44+C45</f>
        <v>18931923</v>
      </c>
    </row>
    <row r="43" spans="1:3" ht="47.25">
      <c r="A43" s="7">
        <v>6120100</v>
      </c>
      <c r="B43" s="2" t="s">
        <v>49</v>
      </c>
      <c r="C43" s="11">
        <v>17900268</v>
      </c>
    </row>
    <row r="44" spans="1:3" ht="63">
      <c r="A44" s="7">
        <v>6120200</v>
      </c>
      <c r="B44" s="2" t="s">
        <v>50</v>
      </c>
      <c r="C44" s="11">
        <v>662215</v>
      </c>
    </row>
    <row r="45" spans="1:3" ht="47.25">
      <c r="A45" s="7">
        <v>6120300</v>
      </c>
      <c r="B45" s="2" t="s">
        <v>51</v>
      </c>
      <c r="C45" s="11">
        <v>369440</v>
      </c>
    </row>
    <row r="46" spans="1:3" ht="31.5">
      <c r="A46" s="7">
        <v>6130000</v>
      </c>
      <c r="B46" s="2" t="s">
        <v>52</v>
      </c>
      <c r="C46" s="11">
        <f>C47+C48+C49+C50</f>
        <v>155918386</v>
      </c>
    </row>
    <row r="47" spans="1:3" ht="63">
      <c r="A47" s="7">
        <v>6130100</v>
      </c>
      <c r="B47" s="2" t="s">
        <v>14</v>
      </c>
      <c r="C47" s="11">
        <f>146922239+8921880</f>
        <v>155844119</v>
      </c>
    </row>
    <row r="48" spans="1:3" ht="63">
      <c r="A48" s="7">
        <v>6130200</v>
      </c>
      <c r="B48" s="2" t="s">
        <v>53</v>
      </c>
      <c r="C48" s="11">
        <v>42267</v>
      </c>
    </row>
    <row r="49" spans="1:3" ht="78.75">
      <c r="A49" s="7">
        <v>6130300</v>
      </c>
      <c r="B49" s="2" t="s">
        <v>54</v>
      </c>
      <c r="C49" s="11">
        <v>20495</v>
      </c>
    </row>
    <row r="50" spans="1:3" ht="47.25">
      <c r="A50" s="7">
        <v>6130400</v>
      </c>
      <c r="B50" s="2" t="s">
        <v>71</v>
      </c>
      <c r="C50" s="11">
        <v>11505</v>
      </c>
    </row>
    <row r="51" spans="1:3" ht="15.75">
      <c r="A51" s="7">
        <v>6140000</v>
      </c>
      <c r="B51" s="2" t="s">
        <v>15</v>
      </c>
      <c r="C51" s="11">
        <f>C52+C53</f>
        <v>179154038</v>
      </c>
    </row>
    <row r="52" spans="1:3" ht="47.25">
      <c r="A52" s="7">
        <v>6140100</v>
      </c>
      <c r="B52" s="2" t="s">
        <v>16</v>
      </c>
      <c r="C52" s="11">
        <v>159566904</v>
      </c>
    </row>
    <row r="53" spans="1:3" ht="47.25">
      <c r="A53" s="7">
        <v>6140200</v>
      </c>
      <c r="B53" s="2" t="s">
        <v>17</v>
      </c>
      <c r="C53" s="11">
        <v>19587134</v>
      </c>
    </row>
    <row r="54" spans="1:3" ht="31.5">
      <c r="A54" s="7">
        <v>6150000</v>
      </c>
      <c r="B54" s="2" t="s">
        <v>66</v>
      </c>
      <c r="C54" s="11">
        <f>C55+C56+C57</f>
        <v>151622</v>
      </c>
    </row>
    <row r="55" spans="1:3" ht="31.5">
      <c r="A55" s="7">
        <v>6150100</v>
      </c>
      <c r="B55" s="2" t="s">
        <v>55</v>
      </c>
      <c r="C55" s="11">
        <v>118774</v>
      </c>
    </row>
    <row r="56" spans="1:3" ht="47.25">
      <c r="A56" s="7">
        <v>6150200</v>
      </c>
      <c r="B56" s="2" t="s">
        <v>56</v>
      </c>
      <c r="C56" s="11">
        <v>28766</v>
      </c>
    </row>
    <row r="57" spans="1:3" ht="31.5">
      <c r="A57" s="7">
        <v>6150300</v>
      </c>
      <c r="B57" s="2" t="s">
        <v>57</v>
      </c>
      <c r="C57" s="11">
        <v>4082</v>
      </c>
    </row>
    <row r="58" spans="1:3" ht="15.75">
      <c r="A58" s="7">
        <v>6160000</v>
      </c>
      <c r="B58" s="2" t="s">
        <v>58</v>
      </c>
      <c r="C58" s="11">
        <f>C59+C60+C61</f>
        <v>8653063</v>
      </c>
    </row>
    <row r="59" spans="1:3" ht="47.25">
      <c r="A59" s="7">
        <v>6160100</v>
      </c>
      <c r="B59" s="2" t="s">
        <v>59</v>
      </c>
      <c r="C59" s="11">
        <f>27231219-20429911</f>
        <v>6801308</v>
      </c>
    </row>
    <row r="60" spans="1:3" ht="31.5">
      <c r="A60" s="7">
        <v>6160200</v>
      </c>
      <c r="B60" s="2" t="s">
        <v>18</v>
      </c>
      <c r="C60" s="11">
        <f>496254-375112</f>
        <v>121142</v>
      </c>
    </row>
    <row r="61" spans="1:3" ht="47.25">
      <c r="A61" s="7">
        <v>6160300</v>
      </c>
      <c r="B61" s="2" t="s">
        <v>60</v>
      </c>
      <c r="C61" s="11">
        <f>6884778-5154165</f>
        <v>1730613</v>
      </c>
    </row>
    <row r="62" spans="1:3" ht="15.75">
      <c r="A62" s="7">
        <v>6170000</v>
      </c>
      <c r="B62" s="2" t="s">
        <v>61</v>
      </c>
      <c r="C62" s="11">
        <f>C63+C64+C65</f>
        <v>66936</v>
      </c>
    </row>
    <row r="63" spans="1:3" ht="47.25">
      <c r="A63" s="7">
        <v>6170100</v>
      </c>
      <c r="B63" s="2" t="s">
        <v>62</v>
      </c>
      <c r="C63" s="11">
        <v>8515</v>
      </c>
    </row>
    <row r="64" spans="1:3" ht="47.25">
      <c r="A64" s="7">
        <v>6170200</v>
      </c>
      <c r="B64" s="2" t="s">
        <v>63</v>
      </c>
      <c r="C64" s="11">
        <v>49478</v>
      </c>
    </row>
    <row r="65" spans="1:3" ht="31.5">
      <c r="A65" s="7">
        <v>6170300</v>
      </c>
      <c r="B65" s="2" t="s">
        <v>64</v>
      </c>
      <c r="C65" s="11">
        <v>8943</v>
      </c>
    </row>
    <row r="66" spans="1:3" ht="63">
      <c r="A66" s="7">
        <v>6180000</v>
      </c>
      <c r="B66" s="2" t="s">
        <v>19</v>
      </c>
      <c r="C66" s="11">
        <v>881069</v>
      </c>
    </row>
    <row r="67" spans="1:3" ht="15.75">
      <c r="A67" s="4">
        <v>6200000</v>
      </c>
      <c r="B67" s="3" t="s">
        <v>20</v>
      </c>
      <c r="C67" s="10">
        <f>C68+C74+C77+C78</f>
        <v>4360050</v>
      </c>
    </row>
    <row r="68" spans="1:3" ht="31.5">
      <c r="A68" s="4">
        <v>6220000</v>
      </c>
      <c r="B68" s="3" t="s">
        <v>21</v>
      </c>
      <c r="C68" s="10">
        <f>C69+C70+C71</f>
        <v>2767050</v>
      </c>
    </row>
    <row r="69" spans="1:3" ht="15.75">
      <c r="A69" s="4">
        <v>6220300</v>
      </c>
      <c r="B69" s="3" t="s">
        <v>37</v>
      </c>
      <c r="C69" s="10">
        <v>5500</v>
      </c>
    </row>
    <row r="70" spans="1:3" ht="31.5">
      <c r="A70" s="4">
        <v>6220400</v>
      </c>
      <c r="B70" s="3" t="s">
        <v>22</v>
      </c>
      <c r="C70" s="10">
        <v>2276550</v>
      </c>
    </row>
    <row r="71" spans="1:3" ht="63">
      <c r="A71" s="5">
        <v>6220500</v>
      </c>
      <c r="B71" s="2" t="s">
        <v>42</v>
      </c>
      <c r="C71" s="10">
        <f>C72+C73</f>
        <v>485000</v>
      </c>
    </row>
    <row r="72" spans="1:3" ht="31.5">
      <c r="A72" s="4">
        <v>6220530</v>
      </c>
      <c r="B72" s="3" t="s">
        <v>38</v>
      </c>
      <c r="C72" s="10">
        <v>470000</v>
      </c>
    </row>
    <row r="73" spans="1:3" ht="31.5">
      <c r="A73" s="4">
        <v>6220540</v>
      </c>
      <c r="B73" s="3" t="s">
        <v>39</v>
      </c>
      <c r="C73" s="10">
        <v>15000</v>
      </c>
    </row>
    <row r="74" spans="1:3" ht="126">
      <c r="A74" s="4">
        <v>6230000</v>
      </c>
      <c r="B74" s="3" t="s">
        <v>23</v>
      </c>
      <c r="C74" s="10">
        <f>C75+C76</f>
        <v>1550000</v>
      </c>
    </row>
    <row r="75" spans="1:3" ht="63">
      <c r="A75" s="4">
        <v>6230100</v>
      </c>
      <c r="B75" s="3" t="s">
        <v>24</v>
      </c>
      <c r="C75" s="10">
        <v>1400000</v>
      </c>
    </row>
    <row r="76" spans="1:3" ht="130.5" customHeight="1">
      <c r="A76" s="4">
        <v>6230200</v>
      </c>
      <c r="B76" s="3" t="s">
        <v>25</v>
      </c>
      <c r="C76" s="10">
        <v>150000</v>
      </c>
    </row>
    <row r="77" spans="1:3" ht="31.5">
      <c r="A77" s="4">
        <v>6240000</v>
      </c>
      <c r="B77" s="3" t="s">
        <v>36</v>
      </c>
      <c r="C77" s="10">
        <v>35000</v>
      </c>
    </row>
    <row r="78" spans="1:3" ht="63">
      <c r="A78" s="4">
        <v>6250000</v>
      </c>
      <c r="B78" s="3" t="s">
        <v>26</v>
      </c>
      <c r="C78" s="10">
        <v>8000</v>
      </c>
    </row>
    <row r="79" spans="1:3" ht="47.25">
      <c r="A79" s="4">
        <v>6300000</v>
      </c>
      <c r="B79" s="3" t="s">
        <v>41</v>
      </c>
      <c r="C79" s="10">
        <f>C80</f>
        <v>298324029</v>
      </c>
    </row>
    <row r="80" spans="1:3" ht="31.5">
      <c r="A80" s="4">
        <v>6340000</v>
      </c>
      <c r="B80" s="3" t="s">
        <v>27</v>
      </c>
      <c r="C80" s="10">
        <f>SUM(C81:C89)</f>
        <v>298324029</v>
      </c>
    </row>
    <row r="81" spans="1:3" ht="111" customHeight="1">
      <c r="A81" s="4">
        <v>6340100</v>
      </c>
      <c r="B81" s="3" t="s">
        <v>28</v>
      </c>
      <c r="C81" s="10">
        <v>193934396</v>
      </c>
    </row>
    <row r="82" spans="1:3" ht="78.75">
      <c r="A82" s="4">
        <v>6340200</v>
      </c>
      <c r="B82" s="3" t="s">
        <v>29</v>
      </c>
      <c r="C82" s="10">
        <v>116742</v>
      </c>
    </row>
    <row r="83" spans="1:3" ht="110.25">
      <c r="A83" s="4">
        <v>6340500</v>
      </c>
      <c r="B83" s="3" t="s">
        <v>30</v>
      </c>
      <c r="C83" s="10">
        <f>53599124-348347</f>
        <v>53250777</v>
      </c>
    </row>
    <row r="84" spans="1:3" ht="63">
      <c r="A84" s="4">
        <v>6340600</v>
      </c>
      <c r="B84" s="3" t="s">
        <v>31</v>
      </c>
      <c r="C84" s="10">
        <f>1018500-27111</f>
        <v>991389</v>
      </c>
    </row>
    <row r="85" spans="1:3" ht="94.5">
      <c r="A85" s="4">
        <v>6340700</v>
      </c>
      <c r="B85" s="3" t="s">
        <v>32</v>
      </c>
      <c r="C85" s="10">
        <f>7619878-22276</f>
        <v>7597602</v>
      </c>
    </row>
    <row r="86" spans="1:3" ht="47.25">
      <c r="A86" s="4">
        <v>6340800</v>
      </c>
      <c r="B86" s="3" t="s">
        <v>33</v>
      </c>
      <c r="C86" s="10">
        <f>372460-1194</f>
        <v>371266</v>
      </c>
    </row>
    <row r="87" spans="1:3" ht="78.75">
      <c r="A87" s="4">
        <v>6340900</v>
      </c>
      <c r="B87" s="3" t="s">
        <v>34</v>
      </c>
      <c r="C87" s="10">
        <v>21146</v>
      </c>
    </row>
    <row r="88" spans="1:3" ht="47.25">
      <c r="A88" s="4">
        <v>6340950</v>
      </c>
      <c r="B88" s="3" t="s">
        <v>35</v>
      </c>
      <c r="C88" s="10">
        <f>273336-1320+529644</f>
        <v>801660</v>
      </c>
    </row>
    <row r="89" spans="1:3" ht="47.25">
      <c r="A89" s="4">
        <v>6340960</v>
      </c>
      <c r="B89" s="3" t="s">
        <v>40</v>
      </c>
      <c r="C89" s="10">
        <f>41222400-9349+26000</f>
        <v>41239051</v>
      </c>
    </row>
    <row r="90" spans="1:3" ht="47.25">
      <c r="A90" s="16">
        <v>6410000</v>
      </c>
      <c r="B90" s="17" t="s">
        <v>0</v>
      </c>
      <c r="C90" s="10">
        <f>C91+C92</f>
        <v>135528700</v>
      </c>
    </row>
    <row r="91" spans="1:3" ht="78.75">
      <c r="A91" s="16">
        <v>6410100</v>
      </c>
      <c r="B91" s="17" t="s">
        <v>1</v>
      </c>
      <c r="C91" s="14">
        <v>135488700</v>
      </c>
    </row>
    <row r="92" spans="1:3" ht="47.25">
      <c r="A92" s="16">
        <v>6410200</v>
      </c>
      <c r="B92" s="17" t="s">
        <v>2</v>
      </c>
      <c r="C92" s="14">
        <v>40000</v>
      </c>
    </row>
    <row r="93" spans="1:3" ht="15.75">
      <c r="A93" s="4"/>
      <c r="B93" s="3" t="s">
        <v>65</v>
      </c>
      <c r="C93" s="10">
        <f>C18+C67+C79+C90</f>
        <v>2003337876</v>
      </c>
    </row>
    <row r="95" spans="1:2" ht="18" customHeight="1">
      <c r="A95" s="9"/>
      <c r="B95" s="1"/>
    </row>
  </sheetData>
  <sheetProtection/>
  <mergeCells count="16">
    <mergeCell ref="B5:C5"/>
    <mergeCell ref="B6:C6"/>
    <mergeCell ref="B1:C1"/>
    <mergeCell ref="B2:C2"/>
    <mergeCell ref="B3:C3"/>
    <mergeCell ref="B4:C4"/>
    <mergeCell ref="B7:C7"/>
    <mergeCell ref="A14:C14"/>
    <mergeCell ref="A16:A17"/>
    <mergeCell ref="B16:B17"/>
    <mergeCell ref="C16:C17"/>
    <mergeCell ref="B9:C9"/>
    <mergeCell ref="B10:C10"/>
    <mergeCell ref="B11:C11"/>
    <mergeCell ref="B12:C12"/>
    <mergeCell ref="B13:C13"/>
  </mergeCells>
  <printOptions horizontalCentered="1"/>
  <pageMargins left="0.7874015748031497" right="0.3937007874015748" top="0.3937007874015748" bottom="0.5905511811023623" header="0" footer="0"/>
  <pageSetup firstPageNumber="3" useFirstPageNumber="1" horizontalDpi="600" verticalDpi="600" orientation="portrait" paperSize="9" scale="90" r:id="rId1"/>
  <headerFooter alignWithMargins="0">
    <oddHeader>&amp;C&amp;P</oddHeader>
  </headerFooter>
  <rowBreaks count="5" manualBreakCount="5">
    <brk id="28" max="2" man="1"/>
    <brk id="43" max="2" man="1"/>
    <brk id="60" max="2" man="1"/>
    <brk id="76" max="2" man="1"/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2019-05-30T06:25:05Z</cp:lastPrinted>
  <dcterms:created xsi:type="dcterms:W3CDTF">2006-09-16T00:00:00Z</dcterms:created>
  <dcterms:modified xsi:type="dcterms:W3CDTF">2019-05-30T06:25:09Z</dcterms:modified>
  <cp:category/>
  <cp:version/>
  <cp:contentType/>
  <cp:contentStatus/>
</cp:coreProperties>
</file>