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5" sheetId="1" r:id="rId1"/>
  </sheets>
  <definedNames>
    <definedName name="_xlnm.Print_Titles" localSheetId="0">'Приложение № 5'!$15:$16</definedName>
  </definedNames>
  <calcPr fullCalcOnLoad="1"/>
</workbook>
</file>

<file path=xl/sharedStrings.xml><?xml version="1.0" encoding="utf-8"?>
<sst xmlns="http://schemas.openxmlformats.org/spreadsheetml/2006/main" count="65" uniqueCount="55">
  <si>
    <t>Доходы</t>
  </si>
  <si>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</si>
  <si>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</si>
  <si>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</si>
  <si>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государственных учреждений в разрезе министерств (ведомств)</t>
  </si>
  <si>
    <t>от оказания платных услуг и иной приносящей доход деятельности</t>
  </si>
  <si>
    <t>(руб.)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</si>
  <si>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</si>
  <si>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</si>
  <si>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</si>
  <si>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 xml:space="preserve"> а) Министерство просвещения, образование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</si>
  <si>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</si>
  <si>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</si>
  <si>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 xml:space="preserve"> а) Министерство сельского хозяйства и природных ресурсов, наука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</si>
  <si>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</si>
  <si>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</si>
  <si>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</si>
  <si>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</si>
  <si>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</si>
  <si>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</si>
  <si>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</si>
  <si>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 xml:space="preserve"> д) Министерство здравоохранения, учреждения и услуги в области здравоохранения, не отнесенные к другим группам</t>
  </si>
  <si>
    <t>№ п/п</t>
  </si>
  <si>
    <t xml:space="preserve"> а) Министерство по социальной защите и труду, государственные учреждения социального патронажа</t>
  </si>
  <si>
    <t>а) Министерство экономического развития, ГУ "Государственный информационно-издательский центр"</t>
  </si>
  <si>
    <t xml:space="preserve"> д) Министерство сельского хозяйства и природных ресурсов, ГУ "Государственный селекционно-племенной центр"</t>
  </si>
  <si>
    <t xml:space="preserve"> ж) Министерство сельского хозяйства и природных ресурсов, ГУ "Республиканская государственная семенная инспекция"</t>
  </si>
  <si>
    <t>ГУ "Центр по контролю за обращением  медико-фармацевтической продукции"</t>
  </si>
  <si>
    <t>Государственная служба судебных исполнителей Приднестровской Молдавской Республики</t>
  </si>
  <si>
    <t xml:space="preserve"> в) Министерство сельского хозяйства и природных ресурсов, ГУ "Противоградовая служба ПМР"</t>
  </si>
  <si>
    <t xml:space="preserve"> г) Министерство сельского хозяйства и природных ресурсов, оросительные системы</t>
  </si>
  <si>
    <t xml:space="preserve"> е)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</si>
  <si>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</si>
  <si>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средств массовой информации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</si>
  <si>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</si>
  <si>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</si>
  <si>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</si>
  <si>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</si>
  <si>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 xml:space="preserve"> - ГС экологического контроля и охраны окружающей среды, наука</t>
  </si>
  <si>
    <t>г) ГС по культуре и историческому наследию, государственные образовательные учреждения</t>
  </si>
  <si>
    <t xml:space="preserve">а) Министерство юстиции, ГУ "Юридическая литература" </t>
  </si>
  <si>
    <t xml:space="preserve">Государственная служба управления документацией и архивами Приднестровской Молдавской Республики - ГУ "Центральный государственный архив ПМР" </t>
  </si>
  <si>
    <t xml:space="preserve"> б) Министерство сельского хозяйства и природных ресурсов, ГУ "Государственная служба "Республиканский гидрометеорологический центр"</t>
  </si>
  <si>
    <t>а) ГУ "Приднестровская государственная телерадиокомпания"</t>
  </si>
  <si>
    <t>б) ГУ "Приднестровская газета"</t>
  </si>
  <si>
    <t>"О республиканском бюджете на 2019 год"</t>
  </si>
  <si>
    <t>на 2019 год</t>
  </si>
  <si>
    <t>к Закону Приднестровской Молдавской Республики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</si>
  <si>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</si>
  <si>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</si>
  <si>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Свод доходов</t>
  </si>
  <si>
    <t xml:space="preserve">в Закон Приднестровской Молдавской Республики </t>
  </si>
  <si>
    <t>Приложение № 5</t>
  </si>
  <si>
    <t xml:space="preserve">"О внесении изменений и дополнений </t>
  </si>
  <si>
    <t>Приложение № 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</si>
</sst>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182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182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182" fontId="7" fillId="0" borderId="1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182" fontId="7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82" fontId="8" fillId="0" borderId="16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4" fontId="7" fillId="0" borderId="16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wrapText="1"/>
    </xf>
    <xf numFmtId="182" fontId="8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182" fontId="7" fillId="0" borderId="24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182" fontId="8" fillId="0" borderId="18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182" fontId="7" fillId="0" borderId="2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 wrapText="1"/>
    </xf>
    <xf numFmtId="182" fontId="8" fillId="0" borderId="26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90" zoomScaleNormal="95" zoomScaleSheetLayoutView="9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11" sqref="A11:C14"/>
    </sheetView>
  </sheetViews>
  <sheetFormatPr defaultColWidth="9.140625" defaultRowHeight="12.75"/>
  <cols>
    <col min="1" max="1" width="5.140625" style="3" customWidth="1"/>
    <col min="2" max="2" width="82.421875" style="1" customWidth="1"/>
    <col min="3" max="3" width="18.28125" style="1" customWidth="1"/>
    <col min="4" max="4" width="9.140625" style="1" customWidth="1"/>
    <col min="5" max="11" width="9.140625" style="2" customWidth="1"/>
    <col min="12" max="16384" width="9.140625" style="1" customWidth="1"/>
  </cols>
  <sheetData>
    <row r="1" spans="1:3" ht="15.75">
      <c r="A1" s="57"/>
      <c r="B1" s="58"/>
      <c r="C1" s="59" t="s">
        <v>54</v>
      </c>
    </row>
    <row r="2" spans="1:3" ht="15.75">
      <c r="A2" s="57"/>
      <c r="B2" s="58"/>
      <c r="C2" s="59" t="s">
        <v>47</v>
      </c>
    </row>
    <row r="3" spans="1:3" ht="15.75">
      <c r="A3" s="57"/>
      <c r="B3" s="58"/>
      <c r="C3" s="59" t="s">
        <v>53</v>
      </c>
    </row>
    <row r="4" spans="1:3" ht="15.75">
      <c r="A4" s="57"/>
      <c r="B4" s="58"/>
      <c r="C4" s="59" t="s">
        <v>51</v>
      </c>
    </row>
    <row r="5" spans="1:3" ht="15.75">
      <c r="A5" s="57"/>
      <c r="B5" s="58"/>
      <c r="C5" s="59" t="s">
        <v>45</v>
      </c>
    </row>
    <row r="6" spans="1:3" ht="15.75">
      <c r="A6" s="57"/>
      <c r="B6" s="58"/>
      <c r="C6" s="58"/>
    </row>
    <row r="7" spans="1:3" ht="15.75">
      <c r="A7" s="60" t="s">
        <v>52</v>
      </c>
      <c r="B7" s="60"/>
      <c r="C7" s="60"/>
    </row>
    <row r="8" spans="1:3" ht="13.5" customHeight="1">
      <c r="A8" s="61" t="s">
        <v>47</v>
      </c>
      <c r="B8" s="61"/>
      <c r="C8" s="61"/>
    </row>
    <row r="9" spans="1:5" ht="15.75">
      <c r="A9" s="61" t="s">
        <v>45</v>
      </c>
      <c r="B9" s="61"/>
      <c r="C9" s="61"/>
      <c r="E9" s="4"/>
    </row>
    <row r="10" spans="2:5" ht="12.75" customHeight="1">
      <c r="B10" s="2"/>
      <c r="C10" s="2"/>
      <c r="E10" s="4"/>
    </row>
    <row r="11" spans="1:3" ht="15" customHeight="1">
      <c r="A11" s="62" t="s">
        <v>50</v>
      </c>
      <c r="B11" s="62"/>
      <c r="C11" s="62"/>
    </row>
    <row r="12" spans="1:3" ht="15" customHeight="1">
      <c r="A12" s="62" t="s">
        <v>4</v>
      </c>
      <c r="B12" s="62"/>
      <c r="C12" s="62"/>
    </row>
    <row r="13" spans="1:3" ht="15" customHeight="1">
      <c r="A13" s="62" t="s">
        <v>5</v>
      </c>
      <c r="B13" s="62"/>
      <c r="C13" s="62"/>
    </row>
    <row r="14" spans="1:3" ht="15" customHeight="1">
      <c r="A14" s="62" t="s">
        <v>46</v>
      </c>
      <c r="B14" s="62"/>
      <c r="C14" s="62"/>
    </row>
    <row r="15" spans="1:3" ht="15.75" customHeight="1" thickBot="1">
      <c r="A15" s="5"/>
      <c r="B15" s="5"/>
      <c r="C15" s="56" t="s">
        <v>6</v>
      </c>
    </row>
    <row r="16" spans="1:11" s="6" customFormat="1" ht="33" customHeight="1" thickBot="1">
      <c r="A16" s="11" t="s">
        <v>22</v>
      </c>
      <c r="B16" s="12" t="s">
        <v>7</v>
      </c>
      <c r="C16" s="13" t="s">
        <v>0</v>
      </c>
      <c r="E16" s="4"/>
      <c r="F16" s="4"/>
      <c r="G16" s="4"/>
      <c r="H16" s="4"/>
      <c r="I16" s="4"/>
      <c r="J16" s="4"/>
      <c r="K16" s="4"/>
    </row>
    <row r="17" spans="1:3" ht="31.5">
      <c r="A17" s="14">
        <v>1</v>
      </c>
      <c r="B17" s="15" t="s">
        <v>11</v>
      </c>
      <c r="C17" s="16">
        <f>SUM(C19)</f>
        <v>102000</v>
      </c>
    </row>
    <row r="18" spans="1:3" ht="15.75">
      <c r="A18" s="17"/>
      <c r="B18" s="18" t="s">
        <v>1</v>
      </c>
      <c r="C18" s="19"/>
    </row>
    <row r="19" spans="1:11" s="7" customFormat="1" ht="32.25" thickBot="1">
      <c r="A19" s="20"/>
      <c r="B19" s="21" t="s">
        <v>24</v>
      </c>
      <c r="C19" s="22">
        <f>102000</f>
        <v>102000</v>
      </c>
      <c r="E19" s="8"/>
      <c r="F19" s="8"/>
      <c r="G19" s="8"/>
      <c r="H19" s="8"/>
      <c r="I19" s="8"/>
      <c r="J19" s="8"/>
      <c r="K19" s="8"/>
    </row>
    <row r="20" spans="1:3" ht="7.5" customHeight="1">
      <c r="A20" s="14"/>
      <c r="B20" s="23"/>
      <c r="C20" s="24"/>
    </row>
    <row r="21" spans="1:3" ht="15.75">
      <c r="A21" s="17">
        <v>2</v>
      </c>
      <c r="B21" s="25" t="s">
        <v>14</v>
      </c>
      <c r="C21" s="26">
        <f>SUM(C23:C27)</f>
        <v>67860097</v>
      </c>
    </row>
    <row r="22" spans="1:3" ht="15.75">
      <c r="A22" s="17"/>
      <c r="B22" s="18" t="s">
        <v>1</v>
      </c>
      <c r="C22" s="19"/>
    </row>
    <row r="23" spans="1:3" ht="15.75">
      <c r="A23" s="17"/>
      <c r="B23" s="18" t="s">
        <v>15</v>
      </c>
      <c r="C23" s="19">
        <f>28968181+855000</f>
        <v>29823181</v>
      </c>
    </row>
    <row r="24" spans="1:3" ht="31.5">
      <c r="A24" s="27"/>
      <c r="B24" s="28" t="s">
        <v>16</v>
      </c>
      <c r="C24" s="19">
        <v>28509046</v>
      </c>
    </row>
    <row r="25" spans="1:3" ht="31.5">
      <c r="A25" s="27"/>
      <c r="B25" s="28" t="s">
        <v>17</v>
      </c>
      <c r="C25" s="19">
        <v>3651749</v>
      </c>
    </row>
    <row r="26" spans="1:3" ht="15.75">
      <c r="A26" s="27"/>
      <c r="B26" s="18" t="s">
        <v>20</v>
      </c>
      <c r="C26" s="19">
        <v>5874119</v>
      </c>
    </row>
    <row r="27" spans="1:11" s="9" customFormat="1" ht="32.25" thickBot="1">
      <c r="A27" s="29"/>
      <c r="B27" s="21" t="s">
        <v>21</v>
      </c>
      <c r="C27" s="22">
        <f>167373-165371</f>
        <v>2002</v>
      </c>
      <c r="E27" s="10"/>
      <c r="F27" s="10"/>
      <c r="G27" s="10"/>
      <c r="H27" s="10"/>
      <c r="I27" s="10"/>
      <c r="J27" s="10"/>
      <c r="K27" s="10"/>
    </row>
    <row r="28" spans="1:3" ht="5.25" customHeight="1">
      <c r="A28" s="14"/>
      <c r="B28" s="23"/>
      <c r="C28" s="24"/>
    </row>
    <row r="29" spans="1:3" ht="15.75">
      <c r="A29" s="17">
        <v>3</v>
      </c>
      <c r="B29" s="25" t="s">
        <v>2</v>
      </c>
      <c r="C29" s="26">
        <f>SUM(C31:C31)</f>
        <v>1194357</v>
      </c>
    </row>
    <row r="30" spans="1:3" ht="15.75">
      <c r="A30" s="30"/>
      <c r="B30" s="18" t="s">
        <v>1</v>
      </c>
      <c r="C30" s="19"/>
    </row>
    <row r="31" spans="1:3" ht="16.5" thickBot="1">
      <c r="A31" s="30"/>
      <c r="B31" s="31" t="s">
        <v>40</v>
      </c>
      <c r="C31" s="19">
        <v>1194357</v>
      </c>
    </row>
    <row r="32" spans="1:3" ht="5.25" customHeight="1">
      <c r="A32" s="14"/>
      <c r="B32" s="32"/>
      <c r="C32" s="16"/>
    </row>
    <row r="33" spans="1:3" ht="48" thickBot="1">
      <c r="A33" s="33">
        <v>4</v>
      </c>
      <c r="B33" s="34" t="s">
        <v>41</v>
      </c>
      <c r="C33" s="35">
        <v>600000</v>
      </c>
    </row>
    <row r="34" spans="1:3" ht="6" customHeight="1">
      <c r="A34" s="14"/>
      <c r="B34" s="23"/>
      <c r="C34" s="24"/>
    </row>
    <row r="35" spans="1:3" ht="31.5">
      <c r="A35" s="30">
        <v>5</v>
      </c>
      <c r="B35" s="36" t="s">
        <v>12</v>
      </c>
      <c r="C35" s="26">
        <f>SUM(C37:C43)</f>
        <v>22338507</v>
      </c>
    </row>
    <row r="36" spans="1:3" ht="15.75">
      <c r="A36" s="17"/>
      <c r="B36" s="18" t="s">
        <v>1</v>
      </c>
      <c r="C36" s="19"/>
    </row>
    <row r="37" spans="1:3" ht="15.75">
      <c r="A37" s="17"/>
      <c r="B37" s="18" t="s">
        <v>13</v>
      </c>
      <c r="C37" s="19">
        <v>2468832</v>
      </c>
    </row>
    <row r="38" spans="1:3" ht="31.5">
      <c r="A38" s="17"/>
      <c r="B38" s="18" t="s">
        <v>42</v>
      </c>
      <c r="C38" s="19">
        <f>128935+316</f>
        <v>129251</v>
      </c>
    </row>
    <row r="39" spans="1:3" ht="31.5">
      <c r="A39" s="30"/>
      <c r="B39" s="37" t="s">
        <v>29</v>
      </c>
      <c r="C39" s="19">
        <f>516-316</f>
        <v>200</v>
      </c>
    </row>
    <row r="40" spans="1:3" ht="31.5">
      <c r="A40" s="30"/>
      <c r="B40" s="18" t="s">
        <v>30</v>
      </c>
      <c r="C40" s="19">
        <f>13333276-3941174</f>
        <v>9392102</v>
      </c>
    </row>
    <row r="41" spans="1:3" ht="31.5">
      <c r="A41" s="17"/>
      <c r="B41" s="18" t="s">
        <v>25</v>
      </c>
      <c r="C41" s="19">
        <v>120000</v>
      </c>
    </row>
    <row r="42" spans="1:3" ht="47.25">
      <c r="A42" s="30"/>
      <c r="B42" s="37" t="s">
        <v>31</v>
      </c>
      <c r="C42" s="19">
        <v>10197882</v>
      </c>
    </row>
    <row r="43" spans="1:3" ht="32.25" thickBot="1">
      <c r="A43" s="38"/>
      <c r="B43" s="39" t="s">
        <v>26</v>
      </c>
      <c r="C43" s="22">
        <v>30240</v>
      </c>
    </row>
    <row r="44" spans="1:11" s="9" customFormat="1" ht="6.75" customHeight="1">
      <c r="A44" s="14"/>
      <c r="B44" s="23"/>
      <c r="C44" s="24"/>
      <c r="E44" s="10"/>
      <c r="F44" s="10"/>
      <c r="G44" s="10"/>
      <c r="H44" s="10"/>
      <c r="I44" s="10"/>
      <c r="J44" s="10"/>
      <c r="K44" s="10"/>
    </row>
    <row r="45" spans="1:11" s="9" customFormat="1" ht="31.5">
      <c r="A45" s="30">
        <v>6</v>
      </c>
      <c r="B45" s="36" t="s">
        <v>37</v>
      </c>
      <c r="C45" s="26">
        <f>SUM(C47:C47)</f>
        <v>302900</v>
      </c>
      <c r="E45" s="10"/>
      <c r="F45" s="10"/>
      <c r="G45" s="10"/>
      <c r="H45" s="10"/>
      <c r="I45" s="10"/>
      <c r="J45" s="10"/>
      <c r="K45" s="10"/>
    </row>
    <row r="46" spans="1:3" ht="15.75">
      <c r="A46" s="17"/>
      <c r="B46" s="18" t="s">
        <v>1</v>
      </c>
      <c r="C46" s="19"/>
    </row>
    <row r="47" spans="1:3" ht="16.5" thickBot="1">
      <c r="A47" s="29"/>
      <c r="B47" s="21" t="s">
        <v>38</v>
      </c>
      <c r="C47" s="22">
        <v>302900</v>
      </c>
    </row>
    <row r="48" spans="1:11" s="9" customFormat="1" ht="15.75">
      <c r="A48" s="30"/>
      <c r="B48" s="37"/>
      <c r="C48" s="40"/>
      <c r="E48" s="10"/>
      <c r="F48" s="10"/>
      <c r="G48" s="10"/>
      <c r="H48" s="10"/>
      <c r="I48" s="10"/>
      <c r="J48" s="10"/>
      <c r="K48" s="10"/>
    </row>
    <row r="49" spans="1:11" s="9" customFormat="1" ht="15.75">
      <c r="A49" s="30"/>
      <c r="B49" s="37"/>
      <c r="C49" s="40"/>
      <c r="E49" s="10"/>
      <c r="F49" s="10"/>
      <c r="G49" s="10"/>
      <c r="H49" s="10"/>
      <c r="I49" s="10"/>
      <c r="J49" s="10"/>
      <c r="K49" s="10"/>
    </row>
    <row r="50" spans="1:3" ht="15.75">
      <c r="A50" s="17">
        <v>7</v>
      </c>
      <c r="B50" s="25" t="s">
        <v>8</v>
      </c>
      <c r="C50" s="26">
        <f>SUM(C52:C52)</f>
        <v>12412315</v>
      </c>
    </row>
    <row r="51" spans="1:3" ht="15.75">
      <c r="A51" s="17"/>
      <c r="B51" s="18" t="s">
        <v>1</v>
      </c>
      <c r="C51" s="19"/>
    </row>
    <row r="52" spans="1:3" ht="16.5" thickBot="1">
      <c r="A52" s="29"/>
      <c r="B52" s="21" t="s">
        <v>10</v>
      </c>
      <c r="C52" s="22">
        <f>12679798-204-54702-212577</f>
        <v>12412315</v>
      </c>
    </row>
    <row r="53" spans="1:3" ht="3.75" customHeight="1">
      <c r="A53" s="14"/>
      <c r="B53" s="23"/>
      <c r="C53" s="24"/>
    </row>
    <row r="54" spans="1:3" ht="32.25" thickBot="1">
      <c r="A54" s="38">
        <v>8</v>
      </c>
      <c r="B54" s="41" t="s">
        <v>19</v>
      </c>
      <c r="C54" s="42">
        <v>437480</v>
      </c>
    </row>
    <row r="55" spans="1:3" ht="3.75" customHeight="1">
      <c r="A55" s="43"/>
      <c r="B55" s="44"/>
      <c r="C55" s="45"/>
    </row>
    <row r="56" spans="1:3" ht="16.5" thickBot="1">
      <c r="A56" s="29">
        <v>9</v>
      </c>
      <c r="B56" s="46" t="s">
        <v>49</v>
      </c>
      <c r="C56" s="42">
        <f>35732515+212577</f>
        <v>35945092</v>
      </c>
    </row>
    <row r="57" spans="1:11" s="7" customFormat="1" ht="6.75" customHeight="1">
      <c r="A57" s="30"/>
      <c r="B57" s="47"/>
      <c r="C57" s="40"/>
      <c r="E57" s="8"/>
      <c r="F57" s="8"/>
      <c r="G57" s="8"/>
      <c r="H57" s="8"/>
      <c r="I57" s="8"/>
      <c r="J57" s="8"/>
      <c r="K57" s="8"/>
    </row>
    <row r="58" spans="1:3" ht="31.5">
      <c r="A58" s="30">
        <v>10</v>
      </c>
      <c r="B58" s="36" t="s">
        <v>18</v>
      </c>
      <c r="C58" s="26">
        <f>SUM(C60)</f>
        <v>231845</v>
      </c>
    </row>
    <row r="59" spans="1:11" s="7" customFormat="1" ht="15.75">
      <c r="A59" s="30"/>
      <c r="B59" s="18" t="s">
        <v>1</v>
      </c>
      <c r="C59" s="19"/>
      <c r="E59" s="8"/>
      <c r="F59" s="8"/>
      <c r="G59" s="8"/>
      <c r="H59" s="8"/>
      <c r="I59" s="8"/>
      <c r="J59" s="8"/>
      <c r="K59" s="8"/>
    </row>
    <row r="60" spans="1:3" ht="32.25" thickBot="1">
      <c r="A60" s="33"/>
      <c r="B60" s="48" t="s">
        <v>23</v>
      </c>
      <c r="C60" s="49">
        <f>193545+38300</f>
        <v>231845</v>
      </c>
    </row>
    <row r="61" spans="1:3" ht="8.25" customHeight="1">
      <c r="A61" s="14"/>
      <c r="B61" s="50"/>
      <c r="C61" s="24"/>
    </row>
    <row r="62" spans="1:3" ht="31.5">
      <c r="A62" s="17">
        <v>11</v>
      </c>
      <c r="B62" s="25" t="s">
        <v>33</v>
      </c>
      <c r="C62" s="26">
        <f>SUM(C64:C65)</f>
        <v>2383472</v>
      </c>
    </row>
    <row r="63" spans="1:3" ht="15.75">
      <c r="A63" s="17"/>
      <c r="B63" s="18" t="s">
        <v>1</v>
      </c>
      <c r="C63" s="19"/>
    </row>
    <row r="64" spans="1:11" s="9" customFormat="1" ht="15.75">
      <c r="A64" s="51"/>
      <c r="B64" s="18" t="s">
        <v>43</v>
      </c>
      <c r="C64" s="19">
        <v>1564302</v>
      </c>
      <c r="E64" s="10"/>
      <c r="F64" s="10"/>
      <c r="G64" s="10"/>
      <c r="H64" s="10"/>
      <c r="I64" s="10"/>
      <c r="J64" s="10"/>
      <c r="K64" s="10"/>
    </row>
    <row r="65" spans="1:3" ht="16.5" thickBot="1">
      <c r="A65" s="20"/>
      <c r="B65" s="39" t="s">
        <v>44</v>
      </c>
      <c r="C65" s="22">
        <v>819170</v>
      </c>
    </row>
    <row r="66" spans="1:11" s="9" customFormat="1" ht="5.25" customHeight="1">
      <c r="A66" s="14"/>
      <c r="B66" s="23"/>
      <c r="C66" s="24"/>
      <c r="E66" s="10"/>
      <c r="F66" s="10"/>
      <c r="G66" s="10"/>
      <c r="H66" s="10"/>
      <c r="I66" s="10"/>
      <c r="J66" s="10"/>
      <c r="K66" s="10"/>
    </row>
    <row r="67" spans="1:3" ht="16.5" thickBot="1">
      <c r="A67" s="29">
        <v>12</v>
      </c>
      <c r="B67" s="46" t="s">
        <v>3</v>
      </c>
      <c r="C67" s="42">
        <f>37189139+165371</f>
        <v>37354510</v>
      </c>
    </row>
    <row r="68" spans="1:11" s="9" customFormat="1" ht="6" customHeight="1">
      <c r="A68" s="14"/>
      <c r="B68" s="23"/>
      <c r="C68" s="24"/>
      <c r="E68" s="10"/>
      <c r="F68" s="10"/>
      <c r="G68" s="10"/>
      <c r="H68" s="10"/>
      <c r="I68" s="10"/>
      <c r="J68" s="10"/>
      <c r="K68" s="10"/>
    </row>
    <row r="69" spans="1:3" ht="32.25" thickBot="1">
      <c r="A69" s="29">
        <v>13</v>
      </c>
      <c r="B69" s="46" t="s">
        <v>32</v>
      </c>
      <c r="C69" s="42">
        <v>5190000</v>
      </c>
    </row>
    <row r="70" spans="1:11" s="9" customFormat="1" ht="15.75">
      <c r="A70" s="30"/>
      <c r="B70" s="36"/>
      <c r="C70" s="40"/>
      <c r="E70" s="10"/>
      <c r="F70" s="10"/>
      <c r="G70" s="10"/>
      <c r="H70" s="10"/>
      <c r="I70" s="10"/>
      <c r="J70" s="10"/>
      <c r="K70" s="10"/>
    </row>
    <row r="71" spans="1:3" ht="32.25" thickBot="1">
      <c r="A71" s="30">
        <v>14</v>
      </c>
      <c r="B71" s="36" t="s">
        <v>27</v>
      </c>
      <c r="C71" s="52">
        <f>1820000+567000</f>
        <v>2387000</v>
      </c>
    </row>
    <row r="72" spans="1:3" ht="6" customHeight="1">
      <c r="A72" s="14"/>
      <c r="B72" s="23"/>
      <c r="C72" s="24"/>
    </row>
    <row r="73" spans="1:3" ht="31.5">
      <c r="A73" s="33">
        <v>15</v>
      </c>
      <c r="B73" s="36" t="s">
        <v>34</v>
      </c>
      <c r="C73" s="26">
        <f>SUM(C75:C78)</f>
        <v>18528023</v>
      </c>
    </row>
    <row r="74" spans="1:3" ht="15.75">
      <c r="A74" s="27"/>
      <c r="B74" s="18" t="s">
        <v>1</v>
      </c>
      <c r="C74" s="19"/>
    </row>
    <row r="75" spans="1:3" ht="31.5">
      <c r="A75" s="17"/>
      <c r="B75" s="18" t="s">
        <v>35</v>
      </c>
      <c r="C75" s="19">
        <f>1028440-1850+500000+8000</f>
        <v>1534590</v>
      </c>
    </row>
    <row r="76" spans="1:3" ht="31.5">
      <c r="A76" s="17"/>
      <c r="B76" s="18" t="s">
        <v>36</v>
      </c>
      <c r="C76" s="19">
        <v>14938000</v>
      </c>
    </row>
    <row r="77" spans="1:3" ht="31.5">
      <c r="A77" s="17"/>
      <c r="B77" s="18" t="s">
        <v>48</v>
      </c>
      <c r="C77" s="19">
        <v>1600000</v>
      </c>
    </row>
    <row r="78" spans="1:3" ht="32.25" thickBot="1">
      <c r="A78" s="29"/>
      <c r="B78" s="21" t="s">
        <v>39</v>
      </c>
      <c r="C78" s="22">
        <f>433486-38417-47746+84110+24000</f>
        <v>455433</v>
      </c>
    </row>
    <row r="79" spans="1:3" ht="7.5" customHeight="1">
      <c r="A79" s="14"/>
      <c r="B79" s="23"/>
      <c r="C79" s="24"/>
    </row>
    <row r="80" spans="1:3" ht="32.25" thickBot="1">
      <c r="A80" s="38">
        <v>16</v>
      </c>
      <c r="B80" s="41" t="s">
        <v>28</v>
      </c>
      <c r="C80" s="53">
        <f>1500000+819400</f>
        <v>2319400</v>
      </c>
    </row>
    <row r="81" spans="1:3" ht="15.75">
      <c r="A81" s="14"/>
      <c r="B81" s="50"/>
      <c r="C81" s="24"/>
    </row>
    <row r="82" spans="1:3" ht="16.5" thickBot="1">
      <c r="A82" s="54"/>
      <c r="B82" s="55" t="s">
        <v>9</v>
      </c>
      <c r="C82" s="53">
        <f>SUM(C17+C21+C29+C35+C45+C50+C54+C56+C58+C62+C67+C69+C71+C73+C80+C33)</f>
        <v>209586998</v>
      </c>
    </row>
  </sheetData>
  <sheetProtection/>
  <mergeCells count="7">
    <mergeCell ref="A7:C7"/>
    <mergeCell ref="A8:C8"/>
    <mergeCell ref="A9:C9"/>
    <mergeCell ref="A14:C14"/>
    <mergeCell ref="A11:C11"/>
    <mergeCell ref="A12:C12"/>
    <mergeCell ref="A13:C13"/>
  </mergeCells>
  <printOptions/>
  <pageMargins left="0.7874015748031497" right="0.3937007874015748" top="0.7874015748031497" bottom="0.3937007874015748" header="0" footer="0"/>
  <pageSetup firstPageNumber="91" useFirstPageNumber="1" horizontalDpi="600" verticalDpi="600" orientation="portrait" paperSize="9" scale="87" r:id="rId1"/>
  <headerFooter alignWithMargins="0">
    <oddHeader>&amp;C&amp;P</oddHeader>
  </headerFooter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2019-10-28T14:49:28Z</cp:lastPrinted>
  <dcterms:created xsi:type="dcterms:W3CDTF">1996-10-08T23:32:33Z</dcterms:created>
  <dcterms:modified xsi:type="dcterms:W3CDTF">2019-10-29T10:01:03Z</dcterms:modified>
  <cp:category/>
  <cp:version/>
  <cp:contentType/>
  <cp:contentStatus/>
</cp:coreProperties>
</file>