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95" yWindow="65356" windowWidth="10110" windowHeight="9765" activeTab="0"/>
  </bookViews>
  <sheets>
    <sheet name="Приложение № 5" sheetId="1" r:id="rId1"/>
  </sheets>
  <definedNames>
    <definedName name="_xlnm.Print_Titles" localSheetId="0">'Приложение № 5'!$14:$15</definedName>
  </definedNames>
  <calcPr fullCalcOnLoad="1"/>
</workbook>
</file>

<file path=xl/sharedStrings.xml><?xml version="1.0" encoding="utf-8"?>
<sst xmlns="http://schemas.openxmlformats.org/spreadsheetml/2006/main" count="62" uniqueCount="52">
  <si>
    <t>в том числе:</t>
  </si>
  <si>
    <t>Министерство юстиции Приднестровской Молдавской Республики</t>
  </si>
  <si>
    <t>Министерство внутренних дел Приднестровской Молдавской Республики</t>
  </si>
  <si>
    <t>государственных учреждений в разрезе министерств (ведомств)</t>
  </si>
  <si>
    <t>от оказания платных услуг и иной приносящей доход деятельности</t>
  </si>
  <si>
    <t>Наименование специального бюджетного счета</t>
  </si>
  <si>
    <t>Министерство просвещения Приднестровской Молдавской Республики</t>
  </si>
  <si>
    <t>Итого</t>
  </si>
  <si>
    <t xml:space="preserve"> а) Министерство просвещения, образование</t>
  </si>
  <si>
    <t>Министерство экономического развития Приднестровской Молдавской Республики</t>
  </si>
  <si>
    <t>Министерство сельского хозяйства и природных ресурсов Приднестровской Молдавской Республики</t>
  </si>
  <si>
    <t>Министерство здравоохранения Приднестровской Молдавской Республики</t>
  </si>
  <si>
    <t xml:space="preserve"> а) Министерство здравоохранения, больницы</t>
  </si>
  <si>
    <t xml:space="preserve"> б) Министерство здравоохранения, поликлиники, амбулатории и фельдшерско-акушерские пункты</t>
  </si>
  <si>
    <t xml:space="preserve"> в) Министерство здравоохранения, санитарно-эпидемиологические профилактические службы и учреждения</t>
  </si>
  <si>
    <t>Министерство по социальной защите и труду Приднестровской Молдавской Республики</t>
  </si>
  <si>
    <t>Государственная служба по спорту Приднестровской Молдавской Республики</t>
  </si>
  <si>
    <t xml:space="preserve"> г) Министерство здравоохранения, среднее специальное образование</t>
  </si>
  <si>
    <t xml:space="preserve"> д) Министерство здравоохранения, учреждения и услуги в области здравоохранения, не отнесенные к другим группам</t>
  </si>
  <si>
    <t>№ п/п</t>
  </si>
  <si>
    <t>а) Министерство экономического развития, ГУ "Государственный информационно-издательский центр"</t>
  </si>
  <si>
    <t>ГУ "Центр по контролю за обращением  медико-фармацевтической продукции"</t>
  </si>
  <si>
    <t>Государственная служба исполнения наказаний Министерства юстиции Приднестровской Молдавской Республики</t>
  </si>
  <si>
    <t>Государственная служба средств массовой информации Приднестровской Молдавской Республики</t>
  </si>
  <si>
    <t>Государственная служба по культуре и историческому наследию Приднестровской Молдавской Республики</t>
  </si>
  <si>
    <t>а) ГС по культуре и историческому наследию, государственные учреждения культуры и искусства</t>
  </si>
  <si>
    <t>б) ГС по культуре и историческому наследию, ГУ "Республиканский киновидеоцентр"</t>
  </si>
  <si>
    <t>Государственная служба экологического контроля и охраны окружающей среды Приднестровской Молдавской Республики</t>
  </si>
  <si>
    <t>г) ГС по культуре и историческому наследию, государственные образовательные учреждения</t>
  </si>
  <si>
    <t xml:space="preserve">а) Министерство юстиции, ГУ "Юридическая литература" </t>
  </si>
  <si>
    <t xml:space="preserve">Государственная служба управления документацией и архивами Приднестровской Молдавской Республики - ГУ "Центральный государственный архив ПМР" </t>
  </si>
  <si>
    <t>а) ГУ "Приднестровская государственная телерадиокомпания"</t>
  </si>
  <si>
    <t>б) ГУ "Приднестровская газета"</t>
  </si>
  <si>
    <t>к Закону Приднестровской Молдавской Республики</t>
  </si>
  <si>
    <t>в) ГС по культуре и историческому наследию, ГУ "Приднестровский государственный театр драмы и комедии имени Н. С. Аронецкой"</t>
  </si>
  <si>
    <t>ПГУ им. Т. Г. Шевченко</t>
  </si>
  <si>
    <t>Свод доходов</t>
  </si>
  <si>
    <t>Приложение № 5</t>
  </si>
  <si>
    <t>"О республиканском бюджете на 2020 год"</t>
  </si>
  <si>
    <t>на 2020 год</t>
  </si>
  <si>
    <t>Доходы, руб.</t>
  </si>
  <si>
    <t>ГС экологического контроля и охраны окружающей среды, наука</t>
  </si>
  <si>
    <t>г) Министерство сельского хозяйства и природных ресурсов, ГУ "Республиканский центр ветеринарно-санитарного и фитосанитарного благополучия"</t>
  </si>
  <si>
    <t>в) Министерство сельского хозяйства и природных ресурсов, оросительные системы</t>
  </si>
  <si>
    <t>б) Министерство сельского хозяйства и природных ресурсов, ГУ  "Республиканский гидрометеорологический центр"</t>
  </si>
  <si>
    <t>а) Министерство сельского хозяйства и природных ресурсов, наука</t>
  </si>
  <si>
    <t>Государственная служба судебных исполнителей Министерства юстиции Приднестровской Молдавской Республики</t>
  </si>
  <si>
    <t>а) Министерство по социальной защите и труду, государственные учреждения социального патронажа</t>
  </si>
  <si>
    <t xml:space="preserve"> а) ПГУ  им. Т. Г. Шевченко (доходы от оказания платных услуг (работ) в соответствии с контрактами (договорами) на выполнение НИОКР по государственному заказу</t>
  </si>
  <si>
    <t>Приложение № 6</t>
  </si>
  <si>
    <t>"О внесении изменений и дополнений</t>
  </si>
  <si>
    <t>в некоторые законы Приднестровской Молдавской Республики"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</si>
</sst>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_р_._-;\-* #,##0_р_._-;_-* &quot;-&quot;??_р_._-;_-@_-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/>
    </xf>
    <xf numFmtId="170" fontId="12" fillId="0" borderId="18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1" fillId="0" borderId="27" xfId="0" applyFont="1" applyFill="1" applyBorder="1" applyAlignment="1">
      <alignment horizontal="center" vertical="center"/>
    </xf>
    <xf numFmtId="182" fontId="11" fillId="0" borderId="22" xfId="0" applyNumberFormat="1" applyFont="1" applyFill="1" applyBorder="1" applyAlignment="1">
      <alignment horizontal="center" vertical="center" wrapText="1"/>
    </xf>
    <xf numFmtId="182" fontId="12" fillId="0" borderId="18" xfId="0" applyNumberFormat="1" applyFont="1" applyFill="1" applyBorder="1" applyAlignment="1">
      <alignment horizontal="center" vertical="center" wrapText="1"/>
    </xf>
    <xf numFmtId="182" fontId="12" fillId="0" borderId="19" xfId="0" applyNumberFormat="1" applyFont="1" applyFill="1" applyBorder="1" applyAlignment="1">
      <alignment horizontal="center" vertical="center" wrapText="1"/>
    </xf>
    <xf numFmtId="182" fontId="12" fillId="0" borderId="22" xfId="0" applyNumberFormat="1" applyFont="1" applyFill="1" applyBorder="1" applyAlignment="1">
      <alignment horizontal="center" vertical="center" wrapText="1"/>
    </xf>
    <xf numFmtId="182" fontId="11" fillId="0" borderId="18" xfId="0" applyNumberFormat="1" applyFont="1" applyFill="1" applyBorder="1" applyAlignment="1">
      <alignment horizontal="center" vertical="center" wrapText="1"/>
    </xf>
    <xf numFmtId="182" fontId="11" fillId="0" borderId="20" xfId="0" applyNumberFormat="1" applyFont="1" applyFill="1" applyBorder="1" applyAlignment="1">
      <alignment horizontal="center" vertical="center" wrapText="1"/>
    </xf>
    <xf numFmtId="182" fontId="12" fillId="0" borderId="21" xfId="0" applyNumberFormat="1" applyFont="1" applyFill="1" applyBorder="1" applyAlignment="1">
      <alignment horizontal="center" vertical="center" wrapText="1"/>
    </xf>
    <xf numFmtId="182" fontId="11" fillId="0" borderId="19" xfId="0" applyNumberFormat="1" applyFont="1" applyFill="1" applyBorder="1" applyAlignment="1">
      <alignment horizontal="center" vertical="center" wrapText="1"/>
    </xf>
    <xf numFmtId="182" fontId="12" fillId="0" borderId="24" xfId="0" applyNumberFormat="1" applyFont="1" applyFill="1" applyBorder="1" applyAlignment="1">
      <alignment horizontal="center" vertical="center" wrapText="1"/>
    </xf>
    <xf numFmtId="182" fontId="12" fillId="0" borderId="26" xfId="0" applyNumberFormat="1" applyFont="1" applyFill="1" applyBorder="1" applyAlignment="1">
      <alignment horizontal="center" vertical="center" wrapText="1"/>
    </xf>
    <xf numFmtId="182" fontId="11" fillId="0" borderId="26" xfId="0" applyNumberFormat="1" applyFont="1" applyFill="1" applyBorder="1" applyAlignment="1">
      <alignment horizontal="center" vertical="center" wrapText="1"/>
    </xf>
    <xf numFmtId="182" fontId="11" fillId="0" borderId="25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1" fillId="0" borderId="18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wrapText="1"/>
    </xf>
    <xf numFmtId="0" fontId="4" fillId="0" borderId="21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zoomScale="80" zoomScaleNormal="80" zoomScalePageLayoutView="0" workbookViewId="0" topLeftCell="A1">
      <pane xSplit="1" ySplit="15" topLeftCell="B40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A6" sqref="A6:C8"/>
    </sheetView>
  </sheetViews>
  <sheetFormatPr defaultColWidth="9.140625" defaultRowHeight="12.75"/>
  <cols>
    <col min="1" max="1" width="3.8515625" style="22" bestFit="1" customWidth="1"/>
    <col min="2" max="2" width="78.00390625" style="1" customWidth="1"/>
    <col min="3" max="3" width="14.00390625" style="57" customWidth="1"/>
    <col min="4" max="16384" width="9.140625" style="1" customWidth="1"/>
  </cols>
  <sheetData>
    <row r="1" spans="2:3" ht="18.75">
      <c r="B1" s="65" t="s">
        <v>49</v>
      </c>
      <c r="C1" s="65"/>
    </row>
    <row r="2" spans="2:3" ht="18.75">
      <c r="B2" s="65" t="s">
        <v>33</v>
      </c>
      <c r="C2" s="65"/>
    </row>
    <row r="3" spans="2:3" ht="18.75">
      <c r="B3" s="65" t="s">
        <v>50</v>
      </c>
      <c r="C3" s="65"/>
    </row>
    <row r="4" spans="2:3" ht="18.75">
      <c r="B4" s="65" t="s">
        <v>51</v>
      </c>
      <c r="C4" s="65"/>
    </row>
    <row r="6" spans="1:3" ht="18.75">
      <c r="A6" s="65" t="s">
        <v>37</v>
      </c>
      <c r="B6" s="65"/>
      <c r="C6" s="65"/>
    </row>
    <row r="7" spans="1:3" s="3" customFormat="1" ht="18.75">
      <c r="A7" s="66" t="s">
        <v>33</v>
      </c>
      <c r="B7" s="66"/>
      <c r="C7" s="66"/>
    </row>
    <row r="8" spans="1:3" s="3" customFormat="1" ht="18.75">
      <c r="A8" s="66" t="s">
        <v>38</v>
      </c>
      <c r="B8" s="66"/>
      <c r="C8" s="66"/>
    </row>
    <row r="9" spans="2:3" ht="12.75">
      <c r="B9" s="2"/>
      <c r="C9" s="42"/>
    </row>
    <row r="10" spans="1:3" s="4" customFormat="1" ht="18.75">
      <c r="A10" s="67" t="s">
        <v>36</v>
      </c>
      <c r="B10" s="67"/>
      <c r="C10" s="67"/>
    </row>
    <row r="11" spans="1:3" s="4" customFormat="1" ht="18.75">
      <c r="A11" s="67" t="s">
        <v>3</v>
      </c>
      <c r="B11" s="67"/>
      <c r="C11" s="67"/>
    </row>
    <row r="12" spans="1:3" s="4" customFormat="1" ht="18.75">
      <c r="A12" s="67" t="s">
        <v>4</v>
      </c>
      <c r="B12" s="67"/>
      <c r="C12" s="67"/>
    </row>
    <row r="13" spans="1:3" s="4" customFormat="1" ht="18.75">
      <c r="A13" s="67" t="s">
        <v>39</v>
      </c>
      <c r="B13" s="67"/>
      <c r="C13" s="67"/>
    </row>
    <row r="14" spans="1:3" ht="15" thickBot="1">
      <c r="A14" s="8"/>
      <c r="B14" s="8"/>
      <c r="C14" s="43"/>
    </row>
    <row r="15" spans="1:3" s="7" customFormat="1" ht="43.5" thickBot="1">
      <c r="A15" s="26" t="s">
        <v>19</v>
      </c>
      <c r="B15" s="27" t="s">
        <v>5</v>
      </c>
      <c r="C15" s="44" t="s">
        <v>40</v>
      </c>
    </row>
    <row r="16" spans="1:3" ht="28.5">
      <c r="A16" s="9">
        <v>1</v>
      </c>
      <c r="B16" s="29" t="s">
        <v>9</v>
      </c>
      <c r="C16" s="45">
        <f>SUM(C18)</f>
        <v>102000</v>
      </c>
    </row>
    <row r="17" spans="1:3" ht="15">
      <c r="A17" s="10"/>
      <c r="B17" s="18" t="s">
        <v>0</v>
      </c>
      <c r="C17" s="46"/>
    </row>
    <row r="18" spans="1:3" s="5" customFormat="1" ht="30.75" thickBot="1">
      <c r="A18" s="35"/>
      <c r="B18" s="34" t="s">
        <v>20</v>
      </c>
      <c r="C18" s="47">
        <f>102000</f>
        <v>102000</v>
      </c>
    </row>
    <row r="19" spans="1:3" ht="15">
      <c r="A19" s="36"/>
      <c r="B19" s="37"/>
      <c r="C19" s="48"/>
    </row>
    <row r="20" spans="1:3" ht="28.5">
      <c r="A20" s="31">
        <v>2</v>
      </c>
      <c r="B20" s="58" t="s">
        <v>11</v>
      </c>
      <c r="C20" s="49">
        <f>SUM(C22:C26)</f>
        <v>65756325</v>
      </c>
    </row>
    <row r="21" spans="1:3" ht="15">
      <c r="A21" s="31"/>
      <c r="B21" s="32" t="s">
        <v>0</v>
      </c>
      <c r="C21" s="46"/>
    </row>
    <row r="22" spans="1:3" ht="15">
      <c r="A22" s="31"/>
      <c r="B22" s="32" t="s">
        <v>12</v>
      </c>
      <c r="C22" s="46">
        <v>31902478</v>
      </c>
    </row>
    <row r="23" spans="1:3" ht="30">
      <c r="A23" s="38"/>
      <c r="B23" s="39" t="s">
        <v>13</v>
      </c>
      <c r="C23" s="46">
        <v>24150572</v>
      </c>
    </row>
    <row r="24" spans="1:3" ht="30">
      <c r="A24" s="38"/>
      <c r="B24" s="39" t="s">
        <v>14</v>
      </c>
      <c r="C24" s="46">
        <v>3876450</v>
      </c>
    </row>
    <row r="25" spans="1:3" ht="15">
      <c r="A25" s="38"/>
      <c r="B25" s="32" t="s">
        <v>17</v>
      </c>
      <c r="C25" s="46">
        <v>5826825</v>
      </c>
    </row>
    <row r="26" spans="1:3" s="6" customFormat="1" ht="30.75" thickBot="1">
      <c r="A26" s="33"/>
      <c r="B26" s="34" t="s">
        <v>18</v>
      </c>
      <c r="C26" s="47">
        <v>0</v>
      </c>
    </row>
    <row r="27" spans="1:3" ht="15">
      <c r="A27" s="36"/>
      <c r="B27" s="37"/>
      <c r="C27" s="48"/>
    </row>
    <row r="28" spans="1:3" ht="14.25">
      <c r="A28" s="31">
        <v>3</v>
      </c>
      <c r="B28" s="58" t="s">
        <v>1</v>
      </c>
      <c r="C28" s="49">
        <f>SUM(C30:C30)</f>
        <v>1250000</v>
      </c>
    </row>
    <row r="29" spans="1:3" ht="15">
      <c r="A29" s="40"/>
      <c r="B29" s="32" t="s">
        <v>0</v>
      </c>
      <c r="C29" s="46"/>
    </row>
    <row r="30" spans="1:3" ht="15.75" thickBot="1">
      <c r="A30" s="40"/>
      <c r="B30" s="41" t="s">
        <v>29</v>
      </c>
      <c r="C30" s="46">
        <v>1250000</v>
      </c>
    </row>
    <row r="31" spans="1:3" ht="14.25">
      <c r="A31" s="9"/>
      <c r="B31" s="29"/>
      <c r="C31" s="45"/>
    </row>
    <row r="32" spans="1:3" ht="43.5" thickBot="1">
      <c r="A32" s="16">
        <v>4</v>
      </c>
      <c r="B32" s="59" t="s">
        <v>30</v>
      </c>
      <c r="C32" s="50">
        <v>600000</v>
      </c>
    </row>
    <row r="33" spans="1:3" ht="15">
      <c r="A33" s="9"/>
      <c r="B33" s="24"/>
      <c r="C33" s="48"/>
    </row>
    <row r="34" spans="1:3" ht="28.5">
      <c r="A34" s="12">
        <v>5</v>
      </c>
      <c r="B34" s="60" t="s">
        <v>10</v>
      </c>
      <c r="C34" s="49">
        <f>SUM(C36:C39)</f>
        <v>39194383</v>
      </c>
    </row>
    <row r="35" spans="1:3" ht="15">
      <c r="A35" s="10"/>
      <c r="B35" s="18" t="s">
        <v>0</v>
      </c>
      <c r="C35" s="46"/>
    </row>
    <row r="36" spans="1:3" ht="15">
      <c r="A36" s="10"/>
      <c r="B36" s="18" t="s">
        <v>45</v>
      </c>
      <c r="C36" s="46">
        <v>2876840</v>
      </c>
    </row>
    <row r="37" spans="1:3" ht="30">
      <c r="A37" s="10"/>
      <c r="B37" s="18" t="s">
        <v>44</v>
      </c>
      <c r="C37" s="46">
        <v>129445</v>
      </c>
    </row>
    <row r="38" spans="1:3" ht="30">
      <c r="A38" s="12"/>
      <c r="B38" s="18" t="s">
        <v>43</v>
      </c>
      <c r="C38" s="46">
        <f>14500000+8511162</f>
        <v>23011162</v>
      </c>
    </row>
    <row r="39" spans="1:3" ht="45.75" thickBot="1">
      <c r="A39" s="12"/>
      <c r="B39" s="21" t="s">
        <v>42</v>
      </c>
      <c r="C39" s="46">
        <v>13176936</v>
      </c>
    </row>
    <row r="40" spans="1:3" s="6" customFormat="1" ht="15">
      <c r="A40" s="9"/>
      <c r="B40" s="24"/>
      <c r="C40" s="48"/>
    </row>
    <row r="41" spans="1:3" s="6" customFormat="1" ht="28.5">
      <c r="A41" s="12">
        <v>6</v>
      </c>
      <c r="B41" s="60" t="s">
        <v>27</v>
      </c>
      <c r="C41" s="49">
        <f>SUM(C43:C43)</f>
        <v>302900</v>
      </c>
    </row>
    <row r="42" spans="1:3" ht="15">
      <c r="A42" s="10"/>
      <c r="B42" s="18" t="s">
        <v>0</v>
      </c>
      <c r="C42" s="46"/>
    </row>
    <row r="43" spans="1:3" ht="15.75" thickBot="1">
      <c r="A43" s="15"/>
      <c r="B43" s="19" t="s">
        <v>41</v>
      </c>
      <c r="C43" s="47">
        <v>302900</v>
      </c>
    </row>
    <row r="44" spans="1:3" s="6" customFormat="1" ht="15">
      <c r="A44" s="12"/>
      <c r="B44" s="21"/>
      <c r="C44" s="51"/>
    </row>
    <row r="45" spans="1:3" ht="14.25">
      <c r="A45" s="31">
        <v>7</v>
      </c>
      <c r="B45" s="58" t="s">
        <v>6</v>
      </c>
      <c r="C45" s="49">
        <f>SUM(C47:C47)</f>
        <v>10207490</v>
      </c>
    </row>
    <row r="46" spans="1:3" ht="15">
      <c r="A46" s="31"/>
      <c r="B46" s="32" t="s">
        <v>0</v>
      </c>
      <c r="C46" s="46"/>
    </row>
    <row r="47" spans="1:3" ht="15.75" thickBot="1">
      <c r="A47" s="33"/>
      <c r="B47" s="34" t="s">
        <v>8</v>
      </c>
      <c r="C47" s="47">
        <f>10560091-352601</f>
        <v>10207490</v>
      </c>
    </row>
    <row r="48" spans="1:3" ht="15">
      <c r="A48" s="9"/>
      <c r="B48" s="24"/>
      <c r="C48" s="48"/>
    </row>
    <row r="49" spans="1:3" ht="29.25" thickBot="1">
      <c r="A49" s="13">
        <v>8</v>
      </c>
      <c r="B49" s="61" t="s">
        <v>16</v>
      </c>
      <c r="C49" s="52">
        <v>451698</v>
      </c>
    </row>
    <row r="50" spans="1:3" ht="15">
      <c r="A50" s="17"/>
      <c r="B50" s="62"/>
      <c r="C50" s="53"/>
    </row>
    <row r="51" spans="1:3" ht="15" thickBot="1">
      <c r="A51" s="15">
        <v>9</v>
      </c>
      <c r="B51" s="63" t="s">
        <v>35</v>
      </c>
      <c r="C51" s="52">
        <f>45357712+352601+7749506</f>
        <v>53459819</v>
      </c>
    </row>
    <row r="52" spans="1:3" ht="15">
      <c r="A52" s="31"/>
      <c r="B52" s="32" t="s">
        <v>0</v>
      </c>
      <c r="C52" s="46"/>
    </row>
    <row r="53" spans="1:3" ht="45.75" thickBot="1">
      <c r="A53" s="33"/>
      <c r="B53" s="34" t="s">
        <v>48</v>
      </c>
      <c r="C53" s="47">
        <v>7749506</v>
      </c>
    </row>
    <row r="54" spans="1:3" s="5" customFormat="1" ht="15">
      <c r="A54" s="12"/>
      <c r="B54" s="21"/>
      <c r="C54" s="51"/>
    </row>
    <row r="55" spans="1:3" ht="28.5">
      <c r="A55" s="12">
        <v>10</v>
      </c>
      <c r="B55" s="60" t="s">
        <v>15</v>
      </c>
      <c r="C55" s="49">
        <f>SUM(C57)</f>
        <v>211642</v>
      </c>
    </row>
    <row r="56" spans="1:3" s="5" customFormat="1" ht="15">
      <c r="A56" s="12"/>
      <c r="B56" s="18" t="s">
        <v>0</v>
      </c>
      <c r="C56" s="46"/>
    </row>
    <row r="57" spans="1:3" ht="30.75" thickBot="1">
      <c r="A57" s="16"/>
      <c r="B57" s="20" t="s">
        <v>47</v>
      </c>
      <c r="C57" s="54">
        <v>211642</v>
      </c>
    </row>
    <row r="58" spans="1:3" ht="15">
      <c r="A58" s="9"/>
      <c r="B58" s="24"/>
      <c r="C58" s="48"/>
    </row>
    <row r="59" spans="1:3" ht="28.5">
      <c r="A59" s="10">
        <v>11</v>
      </c>
      <c r="B59" s="64" t="s">
        <v>23</v>
      </c>
      <c r="C59" s="49">
        <f>SUM(C61:C62)</f>
        <v>2631539</v>
      </c>
    </row>
    <row r="60" spans="1:3" ht="15">
      <c r="A60" s="10"/>
      <c r="B60" s="18" t="s">
        <v>0</v>
      </c>
      <c r="C60" s="46"/>
    </row>
    <row r="61" spans="1:3" s="6" customFormat="1" ht="15">
      <c r="A61" s="23"/>
      <c r="B61" s="18" t="s">
        <v>31</v>
      </c>
      <c r="C61" s="46">
        <v>1564302</v>
      </c>
    </row>
    <row r="62" spans="1:3" ht="15.75" thickBot="1">
      <c r="A62" s="14"/>
      <c r="B62" s="28" t="s">
        <v>32</v>
      </c>
      <c r="C62" s="47">
        <v>1067237</v>
      </c>
    </row>
    <row r="63" spans="1:3" s="6" customFormat="1" ht="15">
      <c r="A63" s="9"/>
      <c r="B63" s="24"/>
      <c r="C63" s="48"/>
    </row>
    <row r="64" spans="1:3" ht="29.25" thickBot="1">
      <c r="A64" s="15">
        <v>12</v>
      </c>
      <c r="B64" s="63" t="s">
        <v>2</v>
      </c>
      <c r="C64" s="52">
        <f>48884671+600000</f>
        <v>49484671</v>
      </c>
    </row>
    <row r="65" spans="1:3" s="6" customFormat="1" ht="15">
      <c r="A65" s="9"/>
      <c r="B65" s="24"/>
      <c r="C65" s="48"/>
    </row>
    <row r="66" spans="1:3" ht="29.25" thickBot="1">
      <c r="A66" s="15">
        <v>13</v>
      </c>
      <c r="B66" s="63" t="s">
        <v>22</v>
      </c>
      <c r="C66" s="52">
        <f>6407560+540000</f>
        <v>6947560</v>
      </c>
    </row>
    <row r="67" spans="1:3" s="6" customFormat="1" ht="15">
      <c r="A67" s="12"/>
      <c r="B67" s="60"/>
      <c r="C67" s="51"/>
    </row>
    <row r="68" spans="1:3" ht="29.25" thickBot="1">
      <c r="A68" s="12">
        <v>14</v>
      </c>
      <c r="B68" s="60" t="s">
        <v>21</v>
      </c>
      <c r="C68" s="55">
        <v>2973750</v>
      </c>
    </row>
    <row r="69" spans="1:3" ht="15">
      <c r="A69" s="9"/>
      <c r="B69" s="24"/>
      <c r="C69" s="48"/>
    </row>
    <row r="70" spans="1:3" ht="28.5">
      <c r="A70" s="16">
        <v>15</v>
      </c>
      <c r="B70" s="60" t="s">
        <v>24</v>
      </c>
      <c r="C70" s="49">
        <f>SUM(C72:C75)</f>
        <v>18098973</v>
      </c>
    </row>
    <row r="71" spans="1:3" ht="15">
      <c r="A71" s="11"/>
      <c r="B71" s="18" t="s">
        <v>0</v>
      </c>
      <c r="C71" s="46"/>
    </row>
    <row r="72" spans="1:3" ht="30">
      <c r="A72" s="10"/>
      <c r="B72" s="18" t="s">
        <v>25</v>
      </c>
      <c r="C72" s="46">
        <v>1032340</v>
      </c>
    </row>
    <row r="73" spans="1:3" ht="30">
      <c r="A73" s="10"/>
      <c r="B73" s="18" t="s">
        <v>26</v>
      </c>
      <c r="C73" s="46">
        <v>14938000</v>
      </c>
    </row>
    <row r="74" spans="1:3" ht="30">
      <c r="A74" s="10"/>
      <c r="B74" s="18" t="s">
        <v>34</v>
      </c>
      <c r="C74" s="46">
        <v>1600000</v>
      </c>
    </row>
    <row r="75" spans="1:3" ht="30.75" thickBot="1">
      <c r="A75" s="15"/>
      <c r="B75" s="19" t="s">
        <v>28</v>
      </c>
      <c r="C75" s="47">
        <v>528633</v>
      </c>
    </row>
    <row r="76" spans="1:3" ht="15">
      <c r="A76" s="9"/>
      <c r="B76" s="24"/>
      <c r="C76" s="48"/>
    </row>
    <row r="77" spans="1:3" ht="29.25" thickBot="1">
      <c r="A77" s="13">
        <v>16</v>
      </c>
      <c r="B77" s="61" t="s">
        <v>46</v>
      </c>
      <c r="C77" s="56">
        <v>1500000</v>
      </c>
    </row>
    <row r="78" spans="1:3" ht="16.5" thickBot="1">
      <c r="A78" s="25"/>
      <c r="B78" s="30" t="s">
        <v>7</v>
      </c>
      <c r="C78" s="56">
        <f>SUM(C16+C20+C28+C34+C41+C45+C49+C51+C55+C59+C64+C66+C68+C70+C77+C32)</f>
        <v>253172750</v>
      </c>
    </row>
  </sheetData>
  <sheetProtection/>
  <mergeCells count="11">
    <mergeCell ref="A8:C8"/>
    <mergeCell ref="A13:C13"/>
    <mergeCell ref="A10:C10"/>
    <mergeCell ref="A11:C11"/>
    <mergeCell ref="A12:C12"/>
    <mergeCell ref="B1:C1"/>
    <mergeCell ref="B2:C2"/>
    <mergeCell ref="B3:C3"/>
    <mergeCell ref="B4:C4"/>
    <mergeCell ref="A6:C6"/>
    <mergeCell ref="A7:C7"/>
  </mergeCells>
  <printOptions horizontalCentered="1"/>
  <pageMargins left="1.1811023622047245" right="0.3937007874015748" top="0.7874015748031497" bottom="0.3937007874015748" header="0" footer="0"/>
  <pageSetup firstPageNumber="36" useFirstPageNumber="1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Шеремет</cp:lastModifiedBy>
  <cp:lastPrinted>2020-10-05T08:46:46Z</cp:lastPrinted>
  <dcterms:created xsi:type="dcterms:W3CDTF">1996-10-08T23:32:33Z</dcterms:created>
  <dcterms:modified xsi:type="dcterms:W3CDTF">2020-10-05T08:47:08Z</dcterms:modified>
  <cp:category/>
  <cp:version/>
  <cp:contentType/>
  <cp:contentStatus/>
</cp:coreProperties>
</file>