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00" windowHeight="11415" activeTab="0"/>
  </bookViews>
  <sheets>
    <sheet name="Приложение № 3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<sst xmlns="http://schemas.openxmlformats.org/spreadsheetml/2006/main" count="72" uniqueCount="71">
  <si>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№ п/п</t>
  </si>
  <si>
    <t xml:space="preserve">% к предельным расходам  </t>
  </si>
  <si>
    <t>Наименование показателя</t>
  </si>
  <si>
    <t>1.</t>
  </si>
  <si>
    <t>1.1.</t>
  </si>
  <si>
    <t>1.2.</t>
  </si>
  <si>
    <t>2.</t>
  </si>
  <si>
    <t>3.</t>
  </si>
  <si>
    <t>3.1.</t>
  </si>
  <si>
    <t>3.2.</t>
  </si>
  <si>
    <t>3.2.1.</t>
  </si>
  <si>
    <t>4.</t>
  </si>
  <si>
    <t>5.</t>
  </si>
  <si>
    <t>6.</t>
  </si>
  <si>
    <t>2.1.</t>
  </si>
  <si>
    <t>имеющие целевое назначение</t>
  </si>
  <si>
    <t>не имеющие целевого назначения</t>
  </si>
  <si>
    <t>за счет доходов, имеющих целевое назначение</t>
  </si>
  <si>
    <t>за счет доходов, не имеющих целевого назначения, из них:</t>
  </si>
  <si>
    <t>Дефицит</t>
  </si>
  <si>
    <t>% к расходам, подлежащим финансированию</t>
  </si>
  <si>
    <t>Предельный дефицит</t>
  </si>
  <si>
    <t>Доходы</t>
  </si>
  <si>
    <t>Расходы, подлежащие финансированию</t>
  </si>
  <si>
    <t>Предельные расходы, из них:</t>
  </si>
  <si>
    <t>на оплату коммунальных услуг, возмещение льгот по коммунальным услугам,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(подлежащие финансированию)</t>
  </si>
  <si>
    <t>Приложение № 2</t>
  </si>
  <si>
    <t>по кредитам (займам)</t>
  </si>
  <si>
    <t>6.1.</t>
  </si>
  <si>
    <t>6.2.</t>
  </si>
  <si>
    <t>Сумма, руб.</t>
  </si>
  <si>
    <t>Источники покрытия предельного дефицита - задолженность:</t>
  </si>
  <si>
    <t>на оплату коммунальных услуг, возмещение льгот по коммунальным услугам,   услугам жилищного фонда и связи, покрытие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 (полная расчетная потребность, исходя из планируемого объема потребления соответствующих коммунальных услуг, возмещения соответствующих льгот и межтарифной разницы)</t>
  </si>
  <si>
    <t>перед юридическими лицами - резидентами</t>
  </si>
  <si>
    <t>задолженность:</t>
  </si>
  <si>
    <t>остатки на начало года:</t>
  </si>
  <si>
    <t>имеющие целевое назначение, в т. ч.</t>
  </si>
  <si>
    <t>6.1.1.</t>
  </si>
  <si>
    <t>6.1.2.</t>
  </si>
  <si>
    <t>6.2.1.</t>
  </si>
  <si>
    <t>6.2.2.</t>
  </si>
  <si>
    <t>6.2.2.1.</t>
  </si>
  <si>
    <t>6.2.2.2.</t>
  </si>
  <si>
    <t>6.2.2.3.</t>
  </si>
  <si>
    <t>6.2.2.4.</t>
  </si>
  <si>
    <t>средства Фонда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</si>
  <si>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 xml:space="preserve">средства Фонда  капитальных вложений </t>
  </si>
  <si>
    <t>средства Дорожного фонда</t>
  </si>
  <si>
    <t>средства Республиканского экологического фонда</t>
  </si>
  <si>
    <t>не имеющие целевого назначения (на счетах республиканского бюджета)</t>
  </si>
  <si>
    <t>6.2.2.5.</t>
  </si>
  <si>
    <t>6.2.2.6.</t>
  </si>
  <si>
    <t>6.2.2.7.</t>
  </si>
  <si>
    <t>средства целевых бюджетных фондов, направленных  согласно Закону Приднестровской Молдавской Республики "О республиканском бюджете  на 2020 год"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COVID-19, мер государственной поддержки в связи с введением чрезвычайного положения в 2020 году, и ликвидацию последствий стихийных бедствий</t>
  </si>
  <si>
    <t>средства, направленные в соответствии со статьей  5 (секретно)  Закона Приднестровской Молдавской Республики "О республиканском бюджете  на 2020 год"</t>
  </si>
  <si>
    <t>6.2.2.8.</t>
  </si>
  <si>
    <t xml:space="preserve">средства специальных бюджетных счетов государственных учреждений от оказания платных услуг и иной приносящей доход деятельности </t>
  </si>
  <si>
    <t>6.2.2.9.</t>
  </si>
  <si>
    <t xml:space="preserve">средства Фонда поддержки молодежи </t>
  </si>
  <si>
    <t>6.2.2.10.</t>
  </si>
  <si>
    <t xml:space="preserve">средства Фонда развития предпринимательства </t>
  </si>
  <si>
    <t>6.2.2.11.</t>
  </si>
  <si>
    <t>средства Фонда государственного резерва</t>
  </si>
  <si>
    <t>Основные характеристики республиканского бюджета на 2021 год</t>
  </si>
  <si>
    <t>средства безвозмездной  помощи, поступившей в 2020 году на мероприятия, связанные с реализацией комплекса мер по борьбе с распространением и по лечению на территории Приднестровской Молдавской Республики коронавирусной инфекции, вызванной новым типом вируса COVID-19</t>
  </si>
  <si>
    <t xml:space="preserve">к Закону Приднестровской Молдавской Республики </t>
  </si>
  <si>
    <t>"О внесении изменений и дополнений</t>
  </si>
  <si>
    <t xml:space="preserve">в Закон Приднестровской Молдавской Республики </t>
  </si>
  <si>
    <t>"О республиканском бюджете на 2021 год"</t>
  </si>
  <si>
    <t>Приложение № 3</t>
  </si>
  <si>
    <t xml:space="preserve">к  проекту закона Приднестровской Молдавской Республики </t>
  </si>
</sst>
</file>

<file path=xl/styles.xml><?xml version="1.0" encoding="utf-8"?>
<styleSheet xmlns="http://schemas.openxmlformats.org/spreadsheetml/2006/main">
  <numFmts count="53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(* #,##0_);_(* \(#,##0\);_(* &quot;-&quot;??_);_(@_)"/>
    <numFmt numFmtId="201" formatCode="_(* #,##0.0_);_(* \(#,##0.0\);_(* &quot;-&quot;??_);_(@_)"/>
    <numFmt numFmtId="202" formatCode="_-* #,##0.0_р_._-;\-* #,##0.0_р_._-;_-* &quot;-&quot;?_р_._-;_-@_-"/>
    <numFmt numFmtId="203" formatCode="#,##0.0_р_.;[Red]\-#,##0.0_р_."/>
    <numFmt numFmtId="204" formatCode="#,##0_ ;[Red]\-#,##0\ "/>
    <numFmt numFmtId="205" formatCode="#,###"/>
    <numFmt numFmtId="206" formatCode="_-* #,##0.0\ _₽_-;\-* #,##0.0\ _₽_-;_-* &quot;-&quot;?\ _₽_-;_-@_-"/>
    <numFmt numFmtId="207" formatCode="#,##0.0"/>
    <numFmt numFmtId="208" formatCode="_-* #,##0\ _₽_-;\-* #,##0\ _₽_-;_-* &quot;-&quot;??\ _₽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Alignment="1">
      <alignment wrapText="1"/>
    </xf>
    <xf numFmtId="4" fontId="4" fillId="0" borderId="0" xfId="0" applyNumberFormat="1" applyFont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7" xfId="0" applyNumberFormat="1" applyFont="1" applyBorder="1" applyAlignment="1">
      <alignment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Border="1" applyAlignment="1">
      <alignment vertical="center" wrapText="1"/>
    </xf>
    <xf numFmtId="3" fontId="3" fillId="0" borderId="21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4" fillId="0" borderId="19" xfId="0" applyNumberFormat="1" applyFont="1" applyFill="1" applyBorder="1" applyAlignment="1">
      <alignment horizontal="center" vertical="center"/>
    </xf>
    <xf numFmtId="207" fontId="3" fillId="0" borderId="21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3" fontId="4" fillId="0" borderId="16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vertical="center" wrapText="1"/>
    </xf>
    <xf numFmtId="3" fontId="4" fillId="0" borderId="18" xfId="0" applyNumberFormat="1" applyFont="1" applyBorder="1" applyAlignment="1">
      <alignment horizontal="right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vertical="center" wrapText="1"/>
    </xf>
    <xf numFmtId="3" fontId="3" fillId="0" borderId="25" xfId="0" applyNumberFormat="1" applyFont="1" applyBorder="1" applyAlignment="1">
      <alignment wrapText="1"/>
    </xf>
    <xf numFmtId="3" fontId="4" fillId="0" borderId="18" xfId="0" applyNumberFormat="1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vertical="center" wrapText="1"/>
    </xf>
    <xf numFmtId="49" fontId="3" fillId="0" borderId="26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right" wrapText="1"/>
    </xf>
    <xf numFmtId="49" fontId="3" fillId="0" borderId="27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vertical="center" wrapText="1"/>
    </xf>
    <xf numFmtId="49" fontId="3" fillId="0" borderId="28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3" fontId="4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5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vertical="center"/>
    </xf>
    <xf numFmtId="4" fontId="5" fillId="0" borderId="0" xfId="0" applyNumberFormat="1" applyFont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90" zoomScaleNormal="90" zoomScaleSheetLayoutView="90" zoomScalePageLayoutView="0" workbookViewId="0" topLeftCell="A1">
      <pane xSplit="3" ySplit="13" topLeftCell="D14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2" sqref="A2:C2"/>
    </sheetView>
  </sheetViews>
  <sheetFormatPr defaultColWidth="9.140625" defaultRowHeight="12.75"/>
  <cols>
    <col min="1" max="1" width="9.140625" style="45" bestFit="1" customWidth="1"/>
    <col min="2" max="2" width="80.140625" style="46" customWidth="1"/>
    <col min="3" max="3" width="18.140625" style="1" bestFit="1" customWidth="1"/>
    <col min="4" max="4" width="8.140625" style="5" customWidth="1"/>
    <col min="5" max="5" width="13.140625" style="1" bestFit="1" customWidth="1"/>
    <col min="6" max="6" width="11.28125" style="5" bestFit="1" customWidth="1"/>
    <col min="7" max="16384" width="9.140625" style="1" customWidth="1"/>
  </cols>
  <sheetData>
    <row r="1" spans="1:5" s="48" customFormat="1" ht="11.25">
      <c r="A1" s="54" t="s">
        <v>69</v>
      </c>
      <c r="B1" s="54"/>
      <c r="C1" s="54"/>
      <c r="E1" s="49"/>
    </row>
    <row r="2" spans="1:5" s="48" customFormat="1" ht="11.25">
      <c r="A2" s="54" t="s">
        <v>70</v>
      </c>
      <c r="B2" s="54"/>
      <c r="C2" s="54"/>
      <c r="D2" s="49"/>
      <c r="E2" s="49"/>
    </row>
    <row r="3" spans="1:5" s="48" customFormat="1" ht="11.25">
      <c r="A3" s="54" t="s">
        <v>66</v>
      </c>
      <c r="B3" s="54"/>
      <c r="C3" s="54"/>
      <c r="D3" s="49"/>
      <c r="E3" s="49"/>
    </row>
    <row r="4" spans="1:5" s="48" customFormat="1" ht="11.25">
      <c r="A4" s="54" t="s">
        <v>67</v>
      </c>
      <c r="B4" s="54"/>
      <c r="C4" s="54"/>
      <c r="D4" s="49"/>
      <c r="E4" s="49"/>
    </row>
    <row r="5" spans="1:5" s="48" customFormat="1" ht="11.25">
      <c r="A5" s="53" t="s">
        <v>68</v>
      </c>
      <c r="B5" s="53"/>
      <c r="C5" s="53"/>
      <c r="D5" s="51"/>
      <c r="E5" s="51"/>
    </row>
    <row r="6" spans="1:5" s="48" customFormat="1" ht="11.25">
      <c r="A6" s="50"/>
      <c r="B6" s="50"/>
      <c r="C6" s="50"/>
      <c r="D6" s="51"/>
      <c r="E6" s="51"/>
    </row>
    <row r="7" spans="1:5" s="48" customFormat="1" ht="11.25">
      <c r="A7" s="53" t="s">
        <v>26</v>
      </c>
      <c r="B7" s="53"/>
      <c r="C7" s="53"/>
      <c r="D7" s="47"/>
      <c r="E7" s="47"/>
    </row>
    <row r="8" spans="1:5" s="48" customFormat="1" ht="11.25">
      <c r="A8" s="53" t="s">
        <v>65</v>
      </c>
      <c r="B8" s="53"/>
      <c r="C8" s="53"/>
      <c r="D8" s="51"/>
      <c r="E8" s="51"/>
    </row>
    <row r="9" spans="1:5" s="48" customFormat="1" ht="11.25">
      <c r="A9" s="53" t="s">
        <v>68</v>
      </c>
      <c r="B9" s="53"/>
      <c r="C9" s="53"/>
      <c r="D9" s="51"/>
      <c r="E9" s="51"/>
    </row>
    <row r="10" spans="1:6" ht="12.75">
      <c r="A10" s="4"/>
      <c r="B10" s="4"/>
      <c r="C10" s="4"/>
      <c r="D10" s="3"/>
      <c r="E10" s="3"/>
      <c r="F10" s="1"/>
    </row>
    <row r="11" spans="1:3" ht="15.75" customHeight="1">
      <c r="A11" s="52" t="s">
        <v>63</v>
      </c>
      <c r="B11" s="52"/>
      <c r="C11" s="52"/>
    </row>
    <row r="12" spans="1:3" ht="16.5" customHeight="1" thickBot="1">
      <c r="A12" s="6"/>
      <c r="B12" s="6"/>
      <c r="C12" s="6"/>
    </row>
    <row r="13" spans="1:3" ht="13.5" thickBot="1">
      <c r="A13" s="7" t="s">
        <v>0</v>
      </c>
      <c r="B13" s="8" t="s">
        <v>2</v>
      </c>
      <c r="C13" s="9" t="s">
        <v>30</v>
      </c>
    </row>
    <row r="14" spans="1:6" s="14" customFormat="1" ht="17.25" customHeight="1">
      <c r="A14" s="10" t="s">
        <v>3</v>
      </c>
      <c r="B14" s="11" t="s">
        <v>22</v>
      </c>
      <c r="C14" s="12">
        <f>SUM(C15:C16)</f>
        <v>2007440475</v>
      </c>
      <c r="D14" s="13"/>
      <c r="F14" s="15"/>
    </row>
    <row r="15" spans="1:6" s="2" customFormat="1" ht="12.75">
      <c r="A15" s="16" t="s">
        <v>4</v>
      </c>
      <c r="B15" s="17" t="s">
        <v>15</v>
      </c>
      <c r="C15" s="18">
        <f>696877948+4799749+10327977+20560529+23155241+14800000+699446+483642+2128848+8142134+60603885+1578000-1527563+8892+93044+60000+2252311+2000000</f>
        <v>847044083</v>
      </c>
      <c r="D15" s="13"/>
      <c r="F15" s="13"/>
    </row>
    <row r="16" spans="1:6" s="14" customFormat="1" ht="13.5" thickBot="1">
      <c r="A16" s="19" t="s">
        <v>5</v>
      </c>
      <c r="B16" s="20" t="s">
        <v>16</v>
      </c>
      <c r="C16" s="21">
        <f>1234023884-4799749-10327977+2788102+6000000+26255084-21012560-699446-483642-2128848-8142134-60603885+1527563-2000000</f>
        <v>1160396392</v>
      </c>
      <c r="D16" s="13"/>
      <c r="F16" s="15"/>
    </row>
    <row r="17" spans="1:6" s="14" customFormat="1" ht="12.75">
      <c r="A17" s="10" t="s">
        <v>6</v>
      </c>
      <c r="B17" s="11" t="s">
        <v>24</v>
      </c>
      <c r="C17" s="12">
        <f>SUM(C19+C30)</f>
        <v>4600756466</v>
      </c>
      <c r="D17" s="13"/>
      <c r="F17" s="15"/>
    </row>
    <row r="18" spans="1:6" s="2" customFormat="1" ht="90" thickBot="1">
      <c r="A18" s="19" t="s">
        <v>14</v>
      </c>
      <c r="B18" s="20" t="s">
        <v>32</v>
      </c>
      <c r="C18" s="21">
        <v>414453704</v>
      </c>
      <c r="D18" s="13"/>
      <c r="F18" s="13"/>
    </row>
    <row r="19" spans="1:6" s="14" customFormat="1" ht="12.75">
      <c r="A19" s="10" t="s">
        <v>7</v>
      </c>
      <c r="B19" s="11" t="s">
        <v>23</v>
      </c>
      <c r="C19" s="12">
        <f>SUM(C20:C21)</f>
        <v>4353812035</v>
      </c>
      <c r="D19" s="13"/>
      <c r="F19" s="15"/>
    </row>
    <row r="20" spans="1:6" s="2" customFormat="1" ht="12.75">
      <c r="A20" s="16" t="s">
        <v>8</v>
      </c>
      <c r="B20" s="17" t="s">
        <v>17</v>
      </c>
      <c r="C20" s="18">
        <f>C15+C33-12832166</f>
        <v>874282837</v>
      </c>
      <c r="D20" s="13"/>
      <c r="F20" s="13"/>
    </row>
    <row r="21" spans="1:6" s="14" customFormat="1" ht="26.25" customHeight="1">
      <c r="A21" s="16" t="s">
        <v>9</v>
      </c>
      <c r="B21" s="17" t="s">
        <v>18</v>
      </c>
      <c r="C21" s="18">
        <f>C16+C29+C32+C37+C36-8146+C38+C39</f>
        <v>3479529198</v>
      </c>
      <c r="D21" s="13"/>
      <c r="F21" s="15"/>
    </row>
    <row r="22" spans="1:6" s="2" customFormat="1" ht="64.5" thickBot="1">
      <c r="A22" s="19" t="s">
        <v>10</v>
      </c>
      <c r="B22" s="20" t="s">
        <v>25</v>
      </c>
      <c r="C22" s="21">
        <v>167509273</v>
      </c>
      <c r="D22" s="13"/>
      <c r="F22" s="13"/>
    </row>
    <row r="23" spans="1:6" s="22" customFormat="1" ht="12.75">
      <c r="A23" s="10" t="s">
        <v>11</v>
      </c>
      <c r="B23" s="11" t="s">
        <v>21</v>
      </c>
      <c r="C23" s="12">
        <f>C17-C14</f>
        <v>2593315991</v>
      </c>
      <c r="D23" s="5"/>
      <c r="F23" s="23"/>
    </row>
    <row r="24" spans="1:3" ht="13.5" thickBot="1">
      <c r="A24" s="24"/>
      <c r="B24" s="20" t="s">
        <v>1</v>
      </c>
      <c r="C24" s="25">
        <f>C23/C17*100</f>
        <v>56.367165055678036</v>
      </c>
    </row>
    <row r="25" spans="1:6" s="22" customFormat="1" ht="12.75">
      <c r="A25" s="10" t="s">
        <v>12</v>
      </c>
      <c r="B25" s="11" t="s">
        <v>19</v>
      </c>
      <c r="C25" s="12">
        <f>C19-C14</f>
        <v>2346371560</v>
      </c>
      <c r="D25" s="5"/>
      <c r="F25" s="23"/>
    </row>
    <row r="26" spans="1:3" ht="13.5" thickBot="1">
      <c r="A26" s="24"/>
      <c r="B26" s="20" t="s">
        <v>20</v>
      </c>
      <c r="C26" s="25">
        <f>C25/C19*100</f>
        <v>53.89234861628564</v>
      </c>
    </row>
    <row r="27" spans="1:6" s="22" customFormat="1" ht="12.75">
      <c r="A27" s="10" t="s">
        <v>13</v>
      </c>
      <c r="B27" s="26" t="s">
        <v>31</v>
      </c>
      <c r="C27" s="12">
        <f>SUM(C28+C31)</f>
        <v>2593315991</v>
      </c>
      <c r="D27" s="5"/>
      <c r="F27" s="23"/>
    </row>
    <row r="28" spans="1:3" ht="12.75">
      <c r="A28" s="27" t="s">
        <v>28</v>
      </c>
      <c r="B28" s="28" t="s">
        <v>34</v>
      </c>
      <c r="C28" s="29">
        <f>C29+C30</f>
        <v>2524706989</v>
      </c>
    </row>
    <row r="29" spans="1:3" ht="12.75">
      <c r="A29" s="30" t="s">
        <v>37</v>
      </c>
      <c r="B29" s="17" t="s">
        <v>27</v>
      </c>
      <c r="C29" s="18">
        <f>2021444467+7732963+15130008+13667533+109800024+17183678+32200000+60603885</f>
        <v>2277762558</v>
      </c>
    </row>
    <row r="30" spans="1:3" ht="12.75">
      <c r="A30" s="31" t="s">
        <v>38</v>
      </c>
      <c r="B30" s="32" t="s">
        <v>33</v>
      </c>
      <c r="C30" s="33">
        <f>C18-C22</f>
        <v>246944431</v>
      </c>
    </row>
    <row r="31" spans="1:6" s="22" customFormat="1" ht="12.75">
      <c r="A31" s="27" t="s">
        <v>29</v>
      </c>
      <c r="B31" s="28" t="s">
        <v>35</v>
      </c>
      <c r="C31" s="34">
        <f>C32+C33</f>
        <v>68609002</v>
      </c>
      <c r="D31" s="23"/>
      <c r="F31" s="23"/>
    </row>
    <row r="32" spans="1:6" s="22" customFormat="1" ht="12.75">
      <c r="A32" s="35" t="s">
        <v>39</v>
      </c>
      <c r="B32" s="28" t="s">
        <v>49</v>
      </c>
      <c r="C32" s="34">
        <v>28538082</v>
      </c>
      <c r="D32" s="23"/>
      <c r="F32" s="23"/>
    </row>
    <row r="33" spans="1:6" s="22" customFormat="1" ht="12.75">
      <c r="A33" s="36" t="s">
        <v>40</v>
      </c>
      <c r="B33" s="37" t="s">
        <v>36</v>
      </c>
      <c r="C33" s="34">
        <f>SUM(C34:C44)</f>
        <v>40070920</v>
      </c>
      <c r="D33" s="5"/>
      <c r="F33" s="23"/>
    </row>
    <row r="34" spans="1:6" s="22" customFormat="1" ht="12.75">
      <c r="A34" s="38" t="s">
        <v>41</v>
      </c>
      <c r="B34" s="17" t="s">
        <v>46</v>
      </c>
      <c r="C34" s="39">
        <v>6959473</v>
      </c>
      <c r="D34" s="23"/>
      <c r="F34" s="23"/>
    </row>
    <row r="35" spans="1:3" ht="12.75">
      <c r="A35" s="38" t="s">
        <v>42</v>
      </c>
      <c r="B35" s="17" t="s">
        <v>47</v>
      </c>
      <c r="C35" s="39">
        <v>4492529</v>
      </c>
    </row>
    <row r="36" spans="1:6" s="22" customFormat="1" ht="12.75">
      <c r="A36" s="38" t="s">
        <v>43</v>
      </c>
      <c r="B36" s="17" t="s">
        <v>48</v>
      </c>
      <c r="C36" s="39">
        <v>194715</v>
      </c>
      <c r="D36" s="23"/>
      <c r="F36" s="23"/>
    </row>
    <row r="37" spans="1:3" ht="38.25">
      <c r="A37" s="38" t="s">
        <v>44</v>
      </c>
      <c r="B37" s="17" t="s">
        <v>45</v>
      </c>
      <c r="C37" s="18">
        <v>2395153</v>
      </c>
    </row>
    <row r="38" spans="1:3" ht="76.5">
      <c r="A38" s="38" t="s">
        <v>50</v>
      </c>
      <c r="B38" s="17" t="s">
        <v>53</v>
      </c>
      <c r="C38" s="18">
        <v>10217351</v>
      </c>
    </row>
    <row r="39" spans="1:3" ht="25.5">
      <c r="A39" s="38" t="s">
        <v>51</v>
      </c>
      <c r="B39" s="17" t="s">
        <v>54</v>
      </c>
      <c r="C39" s="18">
        <v>33093</v>
      </c>
    </row>
    <row r="40" spans="1:3" ht="51">
      <c r="A40" s="40" t="s">
        <v>52</v>
      </c>
      <c r="B40" s="32" t="s">
        <v>64</v>
      </c>
      <c r="C40" s="41">
        <v>126124</v>
      </c>
    </row>
    <row r="41" spans="1:3" ht="25.5">
      <c r="A41" s="40" t="s">
        <v>55</v>
      </c>
      <c r="B41" s="32" t="s">
        <v>56</v>
      </c>
      <c r="C41" s="41">
        <f>0+10422753</f>
        <v>10422753</v>
      </c>
    </row>
    <row r="42" spans="1:3" ht="12.75">
      <c r="A42" s="40" t="s">
        <v>57</v>
      </c>
      <c r="B42" s="42" t="s">
        <v>58</v>
      </c>
      <c r="C42" s="41">
        <f>0+438229</f>
        <v>438229</v>
      </c>
    </row>
    <row r="43" spans="1:3" ht="12.75">
      <c r="A43" s="40" t="s">
        <v>59</v>
      </c>
      <c r="B43" s="42" t="s">
        <v>60</v>
      </c>
      <c r="C43" s="41">
        <f>0+915983</f>
        <v>915983</v>
      </c>
    </row>
    <row r="44" spans="1:3" ht="13.5" thickBot="1">
      <c r="A44" s="43" t="s">
        <v>61</v>
      </c>
      <c r="B44" s="44" t="s">
        <v>62</v>
      </c>
      <c r="C44" s="21">
        <v>3875517</v>
      </c>
    </row>
  </sheetData>
  <sheetProtection/>
  <mergeCells count="9">
    <mergeCell ref="A11:C11"/>
    <mergeCell ref="A9:C9"/>
    <mergeCell ref="A1:C1"/>
    <mergeCell ref="A2:C2"/>
    <mergeCell ref="A3:C3"/>
    <mergeCell ref="A4:C4"/>
    <mergeCell ref="A5:C5"/>
    <mergeCell ref="A7:C7"/>
    <mergeCell ref="A8:C8"/>
  </mergeCells>
  <printOptions horizontalCentered="1"/>
  <pageMargins left="0.7874015748031497" right="0.2362204724409449" top="0.3937007874015748" bottom="0.2362204724409449" header="0" footer="0"/>
  <pageSetup firstPageNumber="26" useFirstPageNumber="1" fitToHeight="6" horizontalDpi="600" verticalDpi="600" orientation="portrait" paperSize="9" scale="8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Бугаева В.Н.</cp:lastModifiedBy>
  <cp:lastPrinted>2021-11-01T14:28:18Z</cp:lastPrinted>
  <dcterms:created xsi:type="dcterms:W3CDTF">1996-10-08T23:32:33Z</dcterms:created>
  <dcterms:modified xsi:type="dcterms:W3CDTF">2021-11-01T14:28:34Z</dcterms:modified>
  <cp:category/>
  <cp:version/>
  <cp:contentType/>
  <cp:contentStatus/>
</cp:coreProperties>
</file>