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99" windowWidth="9727" windowHeight="7146" activeTab="0"/>
  </bookViews>
  <sheets>
    <sheet name="Приложение № 1 (365)" sheetId="1" r:id="rId1"/>
  </sheets>
  <definedNames>
    <definedName name="_xlnm.Print_Titles" localSheetId="0">'Приложение № 1 (365)'!$13:$13</definedName>
    <definedName name="_xlnm.Print_Area" localSheetId="0">'Приложение № 1 (365)'!$A$1:$C$50</definedName>
  </definedNames>
  <calcPr fullCalcOnLoad="1"/>
</workbook>
</file>

<file path=xl/sharedStrings.xml><?xml version="1.0" encoding="utf-8"?>
<sst xmlns="http://schemas.openxmlformats.org/spreadsheetml/2006/main" count="84" uniqueCount="82">
  <si>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</si>
  <si>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</si>
  <si>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</si>
  <si>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</si>
  <si>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</si>
  <si>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</si>
  <si>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</si>
  <si>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</si>
  <si>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</si>
  <si>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</si>
  <si>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</si>
  <si>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</si>
  <si>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</si>
  <si>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</si>
  <si>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</si>
  <si>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</si>
  <si>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</si>
  <si>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</si>
  <si>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</si>
  <si>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</si>
  <si>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</si>
  <si>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</si>
  <si>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</si>
  <si>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</si>
  <si>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</si>
  <si>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</si>
  <si>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</si>
  <si>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</si>
  <si>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</si>
  <si>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</si>
  <si>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</si>
  <si>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</si>
  <si>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</si>
  <si>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Сумма, руб.</t>
  </si>
  <si>
    <t>перед юридическими лицами - резидентами</t>
  </si>
  <si>
    <t>задолженность:</t>
  </si>
  <si>
    <t>остатки на начало года:</t>
  </si>
  <si>
    <t>Источники покрытия предельного дефицита:</t>
  </si>
  <si>
    <t>6.1.1.</t>
  </si>
  <si>
    <t>6.1.2.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</si>
  <si>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</si>
  <si>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</si>
  <si>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</si>
  <si>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</si>
  <si>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</si>
  <si>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</si>
  <si>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средства Республиканского экологического фонда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</si>
  <si>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</si>
  <si>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</si>
  <si>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</si>
  <si>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не имеющие целевого назначения (на счетах республиканского бюджета)</t>
  </si>
  <si>
    <t>6.2.1.</t>
  </si>
  <si>
    <t>6.2.2.5.</t>
  </si>
  <si>
    <t>6.2.2.6.</t>
  </si>
  <si>
    <t>6.2.2.7.</t>
  </si>
  <si>
    <t>не имеющие целевого назначения (на счетах местного бюджета)</t>
  </si>
  <si>
    <t>средства целевых бюджетных фондов, направленных  согласно Закону Приднестровской Молдавской Республики 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</si>
  <si>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</si>
  <si>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6.2.1.1.</t>
  </si>
  <si>
    <t>6.2.1.2.</t>
  </si>
  <si>
    <t>6.2.2.8.</t>
  </si>
  <si>
    <t>6.2.2.9.</t>
  </si>
  <si>
    <t>6.2.2.10.</t>
  </si>
  <si>
    <t>6.2.2.11.</t>
  </si>
  <si>
    <t>6.2.2.12.</t>
  </si>
  <si>
    <t>6.2.2.13.</t>
  </si>
  <si>
    <t>6.2.2.14.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</si>
  <si>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</si>
  <si>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 xml:space="preserve">средства Фонда поддержки молодежи </t>
  </si>
  <si>
    <t xml:space="preserve">средства Фонда развития предпринимательства </t>
  </si>
  <si>
    <t xml:space="preserve">средства специальных бюджетных счетов муниципальных учреждений от оказания платных услуг и иной приносящей доход деятельности </t>
  </si>
  <si>
    <t>средства местных бюджетов от целевых сборов и платежей</t>
  </si>
  <si>
    <t>средства территориального экологического фонда</t>
  </si>
  <si>
    <t>средства, поступившие в 2020 году из республиканского бюджета в местные бюджеты в качестве субсидий на развитие дорожной отрасли республики</t>
  </si>
  <si>
    <t>6.2.2.15.</t>
  </si>
  <si>
    <t>средства Фонда государственного резерва</t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</si>
  <si>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</si>
  <si>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</si>
  <si>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</si>
  <si>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</si>
  <si>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1</t>
  </si>
  <si>
    <t>имеющие целевое назначение, в т. ч.: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</si>
</sst>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207" fontId="3" fillId="0" borderId="15" xfId="0" applyNumberFormat="1" applyFont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view="pageBreakPreview" zoomScale="60" zoomScaleNormal="80" workbookViewId="0" topLeftCell="A1">
      <pane xSplit="2" ySplit="13" topLeftCell="C24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36" sqref="B36"/>
    </sheetView>
  </sheetViews>
  <sheetFormatPr defaultColWidth="9.140625" defaultRowHeight="12.75"/>
  <cols>
    <col min="1" max="1" width="9.140625" style="14" bestFit="1" customWidth="1"/>
    <col min="2" max="2" width="81.7109375" style="11" customWidth="1"/>
    <col min="3" max="3" width="17.57421875" style="1" bestFit="1" customWidth="1"/>
    <col min="4" max="16384" width="9.140625" style="1" customWidth="1"/>
  </cols>
  <sheetData>
    <row r="1" ht="15">
      <c r="C1" s="37" t="s">
        <v>80</v>
      </c>
    </row>
    <row r="2" ht="15">
      <c r="C2" s="37" t="s">
        <v>76</v>
      </c>
    </row>
    <row r="3" ht="15">
      <c r="C3" s="38" t="s">
        <v>77</v>
      </c>
    </row>
    <row r="4" ht="15">
      <c r="C4" s="38" t="s">
        <v>78</v>
      </c>
    </row>
    <row r="5" ht="15">
      <c r="C5" s="37" t="s">
        <v>79</v>
      </c>
    </row>
    <row r="7" spans="1:3" ht="18" customHeight="1">
      <c r="A7" s="10"/>
      <c r="C7" s="12" t="s">
        <v>80</v>
      </c>
    </row>
    <row r="8" spans="1:3" ht="15">
      <c r="A8" s="10"/>
      <c r="B8" s="39" t="s">
        <v>32</v>
      </c>
      <c r="C8" s="39"/>
    </row>
    <row r="9" spans="1:3" ht="15">
      <c r="A9" s="10"/>
      <c r="B9" s="39" t="s">
        <v>0</v>
      </c>
      <c r="C9" s="39"/>
    </row>
    <row r="10" ht="15">
      <c r="A10" s="10"/>
    </row>
    <row r="11" spans="1:3" ht="15">
      <c r="A11" s="40" t="s">
        <v>24</v>
      </c>
      <c r="B11" s="40"/>
      <c r="C11" s="40"/>
    </row>
    <row r="12" spans="1:3" ht="15.75" thickBot="1">
      <c r="A12" s="41"/>
      <c r="B12" s="41"/>
      <c r="C12" s="41"/>
    </row>
    <row r="13" spans="1:3" ht="15.75" thickBot="1">
      <c r="A13" s="17" t="s">
        <v>1</v>
      </c>
      <c r="B13" s="18" t="s">
        <v>3</v>
      </c>
      <c r="C13" s="19" t="s">
        <v>33</v>
      </c>
    </row>
    <row r="14" spans="1:3" s="4" customFormat="1" ht="15">
      <c r="A14" s="23" t="s">
        <v>4</v>
      </c>
      <c r="B14" s="24" t="s">
        <v>27</v>
      </c>
      <c r="C14" s="20">
        <f>SUM(C15:C16)</f>
        <v>3329380405</v>
      </c>
    </row>
    <row r="15" spans="1:3" ht="15">
      <c r="A15" s="6" t="s">
        <v>5</v>
      </c>
      <c r="B15" s="3" t="s">
        <v>17</v>
      </c>
      <c r="C15" s="7">
        <f>847373274+4799749+10327977+22263879+23155241+14800000+699446+483642+2128848+358708+8142134+60603885+1578000+222500-349068+60593915+14669042</f>
        <v>1071851172</v>
      </c>
    </row>
    <row r="16" spans="1:3" s="4" customFormat="1" ht="15.75" thickBot="1">
      <c r="A16" s="8" t="s">
        <v>6</v>
      </c>
      <c r="B16" s="9" t="s">
        <v>16</v>
      </c>
      <c r="C16" s="13">
        <f>2190599185-4799749-10327977+25941055+6000000+32383065-20902858-699446-483642-2128848-8142134-60603885+28060804+97302705-14669042</f>
        <v>2257529233</v>
      </c>
    </row>
    <row r="17" spans="1:3" s="4" customFormat="1" ht="15">
      <c r="A17" s="23" t="s">
        <v>7</v>
      </c>
      <c r="B17" s="24" t="s">
        <v>20</v>
      </c>
      <c r="C17" s="20">
        <f>SUM(C19+C30)</f>
        <v>5915562590</v>
      </c>
    </row>
    <row r="18" spans="1:3" ht="150.75" customHeight="1" thickBot="1">
      <c r="A18" s="8" t="s">
        <v>15</v>
      </c>
      <c r="B18" s="9" t="s">
        <v>25</v>
      </c>
      <c r="C18" s="13">
        <f>478310987+1759-661006+6372050+5538</f>
        <v>484029328</v>
      </c>
    </row>
    <row r="19" spans="1:3" s="4" customFormat="1" ht="15">
      <c r="A19" s="23" t="s">
        <v>8</v>
      </c>
      <c r="B19" s="24" t="s">
        <v>26</v>
      </c>
      <c r="C19" s="20">
        <f>SUM(C20:C21)</f>
        <v>5618782888</v>
      </c>
    </row>
    <row r="20" spans="1:3" ht="15">
      <c r="A20" s="6" t="s">
        <v>9</v>
      </c>
      <c r="B20" s="3" t="s">
        <v>18</v>
      </c>
      <c r="C20" s="7">
        <f>C15+C35-12832166-60593915</f>
        <v>1064660867</v>
      </c>
    </row>
    <row r="21" spans="1:3" s="4" customFormat="1" ht="15">
      <c r="A21" s="6" t="s">
        <v>10</v>
      </c>
      <c r="B21" s="3" t="s">
        <v>19</v>
      </c>
      <c r="C21" s="7">
        <f>C16+C32+C29+12832166-38569143</f>
        <v>4554122021</v>
      </c>
    </row>
    <row r="22" spans="1:3" ht="94.5" thickBot="1">
      <c r="A22" s="8" t="s">
        <v>11</v>
      </c>
      <c r="B22" s="9" t="s">
        <v>28</v>
      </c>
      <c r="C22" s="13">
        <f>241857899+1759-56090657+1475087+5538</f>
        <v>187249626</v>
      </c>
    </row>
    <row r="23" spans="1:3" s="4" customFormat="1" ht="15">
      <c r="A23" s="23" t="s">
        <v>12</v>
      </c>
      <c r="B23" s="24" t="s">
        <v>21</v>
      </c>
      <c r="C23" s="20">
        <f>C17-C14</f>
        <v>2586182185</v>
      </c>
    </row>
    <row r="24" spans="1:3" ht="15.75" thickBot="1">
      <c r="A24" s="25"/>
      <c r="B24" s="9" t="s">
        <v>2</v>
      </c>
      <c r="C24" s="22">
        <f>C23/C17*100</f>
        <v>43.718279464607946</v>
      </c>
    </row>
    <row r="25" spans="1:3" s="4" customFormat="1" ht="15">
      <c r="A25" s="23" t="s">
        <v>13</v>
      </c>
      <c r="B25" s="24" t="s">
        <v>22</v>
      </c>
      <c r="C25" s="20">
        <f>C19-C14</f>
        <v>2289402483</v>
      </c>
    </row>
    <row r="26" spans="1:3" ht="15.75" thickBot="1">
      <c r="A26" s="25"/>
      <c r="B26" s="9" t="s">
        <v>23</v>
      </c>
      <c r="C26" s="22">
        <f>C25/C19*100</f>
        <v>40.74552316106506</v>
      </c>
    </row>
    <row r="27" spans="1:3" s="4" customFormat="1" ht="15">
      <c r="A27" s="15" t="s">
        <v>14</v>
      </c>
      <c r="B27" s="26" t="s">
        <v>37</v>
      </c>
      <c r="C27" s="16">
        <f>SUM(C28+C31)</f>
        <v>2685345243</v>
      </c>
    </row>
    <row r="28" spans="1:3" ht="15">
      <c r="A28" s="28" t="s">
        <v>29</v>
      </c>
      <c r="B28" s="2" t="s">
        <v>35</v>
      </c>
      <c r="C28" s="5">
        <f>SUM(C29:C30)</f>
        <v>2575365728</v>
      </c>
    </row>
    <row r="29" spans="1:3" ht="15">
      <c r="A29" s="32" t="s">
        <v>38</v>
      </c>
      <c r="B29" s="3" t="s">
        <v>31</v>
      </c>
      <c r="C29" s="7">
        <f>2021444467+7732963+15130008+13667533+109800024+17183678+60603885+32200000+823468</f>
        <v>2278586026</v>
      </c>
    </row>
    <row r="30" spans="1:3" ht="15">
      <c r="A30" s="32" t="s">
        <v>39</v>
      </c>
      <c r="B30" s="27" t="s">
        <v>34</v>
      </c>
      <c r="C30" s="21">
        <f>C18-C22</f>
        <v>296779702</v>
      </c>
    </row>
    <row r="31" spans="1:3" ht="15">
      <c r="A31" s="29" t="s">
        <v>30</v>
      </c>
      <c r="B31" s="2" t="s">
        <v>36</v>
      </c>
      <c r="C31" s="30">
        <f>C32+C35</f>
        <v>109979515</v>
      </c>
    </row>
    <row r="32" spans="1:3" ht="15">
      <c r="A32" s="31" t="s">
        <v>51</v>
      </c>
      <c r="B32" s="2" t="s">
        <v>16</v>
      </c>
      <c r="C32" s="30">
        <f>SUM(C33:C34)</f>
        <v>43743739</v>
      </c>
    </row>
    <row r="33" spans="1:3" ht="15">
      <c r="A33" s="33" t="s">
        <v>58</v>
      </c>
      <c r="B33" s="3" t="s">
        <v>50</v>
      </c>
      <c r="C33" s="7">
        <v>28538082</v>
      </c>
    </row>
    <row r="34" spans="1:3" ht="15">
      <c r="A34" s="33" t="s">
        <v>59</v>
      </c>
      <c r="B34" s="3" t="s">
        <v>55</v>
      </c>
      <c r="C34" s="7">
        <f>9625117+5580540</f>
        <v>15205657</v>
      </c>
    </row>
    <row r="35" spans="1:3" ht="15">
      <c r="A35" s="31" t="s">
        <v>40</v>
      </c>
      <c r="B35" s="2" t="s">
        <v>81</v>
      </c>
      <c r="C35" s="30">
        <f>SUM(C36:C50)</f>
        <v>66235776</v>
      </c>
    </row>
    <row r="36" spans="1:3" ht="15">
      <c r="A36" s="33" t="s">
        <v>41</v>
      </c>
      <c r="B36" s="3" t="s">
        <v>47</v>
      </c>
      <c r="C36" s="7">
        <v>6959473</v>
      </c>
    </row>
    <row r="37" spans="1:3" ht="15">
      <c r="A37" s="33" t="s">
        <v>42</v>
      </c>
      <c r="B37" s="3" t="s">
        <v>48</v>
      </c>
      <c r="C37" s="7">
        <v>4492529</v>
      </c>
    </row>
    <row r="38" spans="1:3" ht="15">
      <c r="A38" s="33" t="s">
        <v>43</v>
      </c>
      <c r="B38" s="3" t="s">
        <v>46</v>
      </c>
      <c r="C38" s="7">
        <v>194715</v>
      </c>
    </row>
    <row r="39" spans="1:3" ht="46.5">
      <c r="A39" s="33" t="s">
        <v>44</v>
      </c>
      <c r="B39" s="3" t="s">
        <v>45</v>
      </c>
      <c r="C39" s="7">
        <v>2395153</v>
      </c>
    </row>
    <row r="40" spans="1:3" ht="130.5" customHeight="1">
      <c r="A40" s="33" t="s">
        <v>52</v>
      </c>
      <c r="B40" s="3" t="s">
        <v>56</v>
      </c>
      <c r="C40" s="7">
        <v>10217351</v>
      </c>
    </row>
    <row r="41" spans="1:3" ht="46.5">
      <c r="A41" s="33" t="s">
        <v>53</v>
      </c>
      <c r="B41" s="3" t="s">
        <v>57</v>
      </c>
      <c r="C41" s="7">
        <v>33093</v>
      </c>
    </row>
    <row r="42" spans="1:3" ht="62.25">
      <c r="A42" s="35" t="s">
        <v>54</v>
      </c>
      <c r="B42" s="27" t="s">
        <v>49</v>
      </c>
      <c r="C42" s="21">
        <v>126124</v>
      </c>
    </row>
    <row r="43" spans="1:3" ht="30.75">
      <c r="A43" s="35" t="s">
        <v>60</v>
      </c>
      <c r="B43" s="27" t="s">
        <v>67</v>
      </c>
      <c r="C43" s="21">
        <f>0+10422753</f>
        <v>10422753</v>
      </c>
    </row>
    <row r="44" spans="1:3" ht="15">
      <c r="A44" s="35" t="s">
        <v>61</v>
      </c>
      <c r="B44" s="36" t="s">
        <v>68</v>
      </c>
      <c r="C44" s="21">
        <f>0+438229</f>
        <v>438229</v>
      </c>
    </row>
    <row r="45" spans="1:3" ht="15">
      <c r="A45" s="35" t="s">
        <v>62</v>
      </c>
      <c r="B45" s="36" t="s">
        <v>69</v>
      </c>
      <c r="C45" s="21">
        <f>0+915983</f>
        <v>915983</v>
      </c>
    </row>
    <row r="46" spans="1:3" ht="15">
      <c r="A46" s="35" t="s">
        <v>63</v>
      </c>
      <c r="B46" s="36" t="s">
        <v>75</v>
      </c>
      <c r="C46" s="21">
        <f>0+3875517</f>
        <v>3875517</v>
      </c>
    </row>
    <row r="47" spans="1:3" ht="30.75">
      <c r="A47" s="35" t="s">
        <v>64</v>
      </c>
      <c r="B47" s="27" t="s">
        <v>70</v>
      </c>
      <c r="C47" s="21">
        <f>0+7454947</f>
        <v>7454947</v>
      </c>
    </row>
    <row r="48" spans="1:3" ht="15">
      <c r="A48" s="35" t="s">
        <v>65</v>
      </c>
      <c r="B48" s="27" t="s">
        <v>71</v>
      </c>
      <c r="C48" s="21">
        <f>0+13705357</f>
        <v>13705357</v>
      </c>
    </row>
    <row r="49" spans="1:3" ht="15">
      <c r="A49" s="35" t="s">
        <v>66</v>
      </c>
      <c r="B49" s="27" t="s">
        <v>72</v>
      </c>
      <c r="C49" s="21">
        <f>0+3785302</f>
        <v>3785302</v>
      </c>
    </row>
    <row r="50" spans="1:3" ht="31.5" thickBot="1">
      <c r="A50" s="34" t="s">
        <v>74</v>
      </c>
      <c r="B50" s="9" t="s">
        <v>73</v>
      </c>
      <c r="C50" s="13">
        <f>0+1219250</f>
        <v>1219250</v>
      </c>
    </row>
  </sheetData>
  <sheetProtection/>
  <mergeCells count="4">
    <mergeCell ref="B8:C8"/>
    <mergeCell ref="B9:C9"/>
    <mergeCell ref="A11:C11"/>
    <mergeCell ref="A12:C12"/>
  </mergeCells>
  <printOptions horizontalCentered="1"/>
  <pageMargins left="0.6692913385826772" right="0.3937007874015748" top="0.6299212598425197" bottom="0.2755905511811024" header="0" footer="0"/>
  <pageSetup firstPageNumber="6" useFirstPageNumber="1" fitToHeight="3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2021-11-25T07:08:16Z</cp:lastPrinted>
  <dcterms:created xsi:type="dcterms:W3CDTF">1996-10-08T23:32:33Z</dcterms:created>
  <dcterms:modified xsi:type="dcterms:W3CDTF">2021-11-25T07:08:17Z</dcterms:modified>
  <cp:category/>
  <cp:version/>
  <cp:contentType/>
  <cp:contentStatus/>
</cp:coreProperties>
</file>