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НА ПОДПИСЬ\"/>
    </mc:Choice>
  </mc:AlternateContent>
  <bookViews>
    <workbookView xWindow="-120" yWindow="-120" windowWidth="29040" windowHeight="15840"/>
  </bookViews>
  <sheets>
    <sheet name="Приложение №2.2 (осн)" sheetId="1" r:id="rId1"/>
  </sheets>
  <definedNames>
    <definedName name="_xlnm.Print_Titles" localSheetId="0">'Приложение №2.2 (осн)'!$7:$7</definedName>
    <definedName name="_xlnm.Print_Area" localSheetId="0">'Приложение №2.2 (осн)'!$A$1:$C$310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1" i="1" l="1"/>
  <c r="C299" i="1" l="1"/>
  <c r="C294" i="1"/>
  <c r="C276" i="1"/>
  <c r="C233" i="1"/>
  <c r="C241" i="1"/>
  <c r="C262" i="1"/>
  <c r="C237" i="1"/>
  <c r="C291" i="1"/>
  <c r="C288" i="1"/>
  <c r="C272" i="1"/>
  <c r="C285" i="1"/>
  <c r="C227" i="1"/>
  <c r="C300" i="1" l="1"/>
  <c r="C282" i="1"/>
  <c r="C279" i="1"/>
  <c r="C224" i="1"/>
  <c r="C218" i="1"/>
  <c r="C215" i="1"/>
  <c r="C212" i="1"/>
  <c r="C137" i="1"/>
  <c r="C106" i="1"/>
  <c r="C93" i="1"/>
  <c r="C96" i="1"/>
  <c r="C90" i="1"/>
  <c r="C78" i="1"/>
  <c r="C74" i="1"/>
  <c r="C87" i="1"/>
  <c r="C107" i="1" l="1"/>
  <c r="C122" i="1"/>
  <c r="C119" i="1"/>
  <c r="C268" i="1"/>
  <c r="C265" i="1"/>
  <c r="C255" i="1"/>
  <c r="C251" i="1"/>
  <c r="C248" i="1"/>
  <c r="C209" i="1"/>
  <c r="C206" i="1"/>
  <c r="C203" i="1"/>
  <c r="C123" i="1" l="1"/>
  <c r="C18" i="1"/>
  <c r="C9" i="1" l="1"/>
  <c r="C57" i="1" l="1"/>
  <c r="C23" i="1" l="1"/>
  <c r="C24" i="1" l="1"/>
  <c r="C173" i="1"/>
  <c r="C101" i="1"/>
  <c r="C45" i="1"/>
  <c r="C68" i="1"/>
  <c r="C102" i="1" l="1"/>
  <c r="C152" i="1"/>
  <c r="C84" i="1"/>
  <c r="C180" i="1" l="1"/>
  <c r="C156" i="1"/>
  <c r="C81" i="1" l="1"/>
  <c r="C258" i="1"/>
  <c r="C147" i="1"/>
  <c r="C42" i="1"/>
  <c r="C195" i="1"/>
  <c r="C189" i="1"/>
  <c r="C65" i="1"/>
  <c r="C184" i="1"/>
  <c r="C62" i="1"/>
  <c r="C54" i="1"/>
  <c r="C159" i="1"/>
  <c r="C295" i="1" l="1"/>
  <c r="C97" i="1"/>
  <c r="C50" i="1"/>
  <c r="C167" i="1"/>
  <c r="C69" i="1" l="1"/>
  <c r="C28" i="1" l="1"/>
  <c r="C32" i="1" l="1"/>
  <c r="C114" i="1" l="1"/>
  <c r="C304" i="1"/>
  <c r="C19" i="1" l="1"/>
  <c r="C198" i="1"/>
  <c r="C305" i="1"/>
  <c r="C115" i="1"/>
  <c r="C219" i="1" l="1"/>
  <c r="C108" i="1"/>
  <c r="C306" i="1" l="1"/>
  <c r="C307" i="1" l="1"/>
  <c r="C12" i="1"/>
</calcChain>
</file>

<file path=xl/sharedStrings.xml><?xml version="1.0" encoding="utf-8"?>
<sst xmlns="http://schemas.openxmlformats.org/spreadsheetml/2006/main" count="439" uniqueCount="214">
  <si>
    <t xml:space="preserve">Государственная администрация Рыбницкого района и г. Рыбницы </t>
  </si>
  <si>
    <t>Министерство обороны Приднестровской Молдавской Республики</t>
  </si>
  <si>
    <t xml:space="preserve">Министерство обороны Приднестровской Молдавской Республики </t>
  </si>
  <si>
    <t>Государственная администрация Григориопольского района и г. Григориополя</t>
  </si>
  <si>
    <t>Итого по программе капитальных вложений</t>
  </si>
  <si>
    <t>Министерство по социальной защите и труду  Приднестровской Молдавской Республики</t>
  </si>
  <si>
    <t>Государственная администрация г. Тирасполя и г. Днестровска</t>
  </si>
  <si>
    <t>Государственная администрация Слобоздейского района и г. Слободзеи</t>
  </si>
  <si>
    <t>Государственная администрация  Рыбницкого района и г. Рыбницы</t>
  </si>
  <si>
    <t>Государственная администрация Каменского района и г. Каменки</t>
  </si>
  <si>
    <t>Итого по программе капитального ремонта</t>
  </si>
  <si>
    <t>№ п/п</t>
  </si>
  <si>
    <t xml:space="preserve">Наименование объекта </t>
  </si>
  <si>
    <t>Программа капитальных вложений</t>
  </si>
  <si>
    <t>Итого</t>
  </si>
  <si>
    <t>Государственная администрация г. Бендеры</t>
  </si>
  <si>
    <t>Государственная администрация Слободзейского района и г. Слободзеи</t>
  </si>
  <si>
    <t>Государственная администрация  Каменского района и г. Каменки</t>
  </si>
  <si>
    <t>Государственная администрация Дубоссарского района и г. Дубоссары</t>
  </si>
  <si>
    <t>Министерство здравоохранения Приднестровской Молдавской Республики</t>
  </si>
  <si>
    <t xml:space="preserve">Сумма, руб. </t>
  </si>
  <si>
    <t xml:space="preserve">Прокуратура Приднестровской Молдавской Республики </t>
  </si>
  <si>
    <t>Министерство экономического развития Приднестровской Молдавской Республики</t>
  </si>
  <si>
    <t>Министерство внутренних дел Приднестровской Молдавской Республики</t>
  </si>
  <si>
    <t>Министерство юстиции Приднестровской Молдавской Республики</t>
  </si>
  <si>
    <t>ДОХОДЫ ВСЕГО, в том числе:</t>
  </si>
  <si>
    <t>РАСХОДЫ ВСЕГО, в том числе:</t>
  </si>
  <si>
    <t xml:space="preserve">Министерство по социальной защите и труду Приднестровской Молдавской Республики </t>
  </si>
  <si>
    <t>Программа капитального ремонта</t>
  </si>
  <si>
    <t>Приднестровский государственный университет им. Т. Г. Шевченко</t>
  </si>
  <si>
    <t>Министерство просвещения Приднестровской Молдавской Республики</t>
  </si>
  <si>
    <t>Министерство сельского хозяйства и природных ресурсов Приднестровской Молдавской Республики</t>
  </si>
  <si>
    <t>Капитальный ремонт гидротехнических и противопаводковых сооружений, в том числе проектные работы</t>
  </si>
  <si>
    <t>Администрация Президента Приднестровской Молдавской Республики</t>
  </si>
  <si>
    <t>Государственная администрация г. Днестровска</t>
  </si>
  <si>
    <t>Восстановление парка Витгенштейна, г. Каменка, в том числе проектные работы</t>
  </si>
  <si>
    <t>Реконструкция СВА с. Дойбаны под размещение единого комплекса для проживания одиноких граждан пожилого возраста</t>
  </si>
  <si>
    <t>Государственная служба охраны Приднестровской Молдавской Республики</t>
  </si>
  <si>
    <t>Министерство государственной безопасности Приднестровской Молдавской Республики</t>
  </si>
  <si>
    <t>1.</t>
  </si>
  <si>
    <t>4.</t>
  </si>
  <si>
    <t>2.</t>
  </si>
  <si>
    <t>5.</t>
  </si>
  <si>
    <t>3.</t>
  </si>
  <si>
    <t>6.</t>
  </si>
  <si>
    <t>7.</t>
  </si>
  <si>
    <t>Капитальный ремонт Дома культуры с. Фрунзе</t>
  </si>
  <si>
    <t>Реконструкция летнего кинотеатра г. Слободзеи, в том числе проектные работы</t>
  </si>
  <si>
    <t>Строительство спортивного комплекса в г. Слободзее, в том числе проектные работы</t>
  </si>
  <si>
    <t>Реконструкция гребной базы МОУ ДО "Григориопольская ДЮСШ", в том числе проектные работы</t>
  </si>
  <si>
    <t>Капитальный ремонт парка "Октябрьский" в г. Бендеры, в том числе проектные работы</t>
  </si>
  <si>
    <t>Приобретение непроизводственного оборудования и предметов длительного пользования для государственных учреждений (240120)</t>
  </si>
  <si>
    <t>Капитальные вложения в строительство объектов социально-культурного назначения (240230)</t>
  </si>
  <si>
    <t>Итого по подстатье 240120</t>
  </si>
  <si>
    <t>Итого по подстатье 240230</t>
  </si>
  <si>
    <t>Капитальные вложения в строительство административных зданий  (240240)</t>
  </si>
  <si>
    <t>Итого по подстатье 240250</t>
  </si>
  <si>
    <t>Итого по подстатье 111070</t>
  </si>
  <si>
    <t>Товары и услуги, не отнесенные к другим подстатьям (111070)</t>
  </si>
  <si>
    <t>Капитальный ремонт объектов социально-культурного назначения (240330)</t>
  </si>
  <si>
    <t>Итого по подстатье 240330</t>
  </si>
  <si>
    <t>Капитальный ремонт административных зданий (240340)</t>
  </si>
  <si>
    <t>Итого по подстатье 240340</t>
  </si>
  <si>
    <t>Капитальный ремонт прочих объектов (240360)</t>
  </si>
  <si>
    <t>Итого по подстатье 240360</t>
  </si>
  <si>
    <t>Министерство финансов Приднестровской Молдавской Республики</t>
  </si>
  <si>
    <t>Создание Государственного историко-краеведческого музея (в составе Екатерининского парка в городе Тирасполе) (1 этап), в том числе проектные работы</t>
  </si>
  <si>
    <t>Строительство 4-этажного здания Военного института Министерства обороны (ВИМО), военный городок № 15, г. Тирасполь, в том числе проектные работы</t>
  </si>
  <si>
    <t>Государственная служба управления документацией и архивами                                                            Приднестровской Молдавской Республики</t>
  </si>
  <si>
    <t>ВСЕГО расходов по Фонду капитальных вложений Приднестровской Молдавской Республики</t>
  </si>
  <si>
    <t>к Закону Приднестровской Молдавской Республики</t>
  </si>
  <si>
    <t>Капитальные вложения в строительство коммунальных объектов (240250)</t>
  </si>
  <si>
    <t>Капитальный ремонт городского стадиона, расположенного по адресу: г. Днестровск, ул. Строителей, в том числе проектные работы</t>
  </si>
  <si>
    <t>Итого по подстатье 240310</t>
  </si>
  <si>
    <t>Капитальный ремонт жилого фонда (240310)</t>
  </si>
  <si>
    <t xml:space="preserve">"О республиканском бюджете на 2023 год" </t>
  </si>
  <si>
    <t>Приобретение 4 (четырех) единиц транспортных средств</t>
  </si>
  <si>
    <t>Строительство нового хирургического корпуса ГУ «Республиканская клиническая больница», расположенного по адресу: г. Тирасполь, ул. Мира, 33, в том числе проектные работы</t>
  </si>
  <si>
    <t>Реконструкция парка культуры и отдыха "Победа", г. Тирасполь, в том числе проектные работы (1 этап)</t>
  </si>
  <si>
    <t>Реконструкция Ботанического сада (1 этап), в том числе проектные работы</t>
  </si>
  <si>
    <t>Правительство Приднестровской Молдавской Республики</t>
  </si>
  <si>
    <t>Строительство сетей водоснабжения в селах и районах Приднестровской Молдавской Республики</t>
  </si>
  <si>
    <t>Разработка и экспертиза проектно-сметной документации по строительству зданий и сооружений</t>
  </si>
  <si>
    <t>Капитальный ремонт поликлиники ГУ "Бендерская центральная городская больница", расположенной в здании ГУ "Бендерский центр амбулаторно-поликлинической помощи", по адресу: г. Бендеры, ул. С. Лазо, 20</t>
  </si>
  <si>
    <t>Капитальный ремонт ГОУ СПО "Приднестровский колледж технологий и управления", расположенного по адресу: г. Тирасполь, ул. Гвардейская, 11</t>
  </si>
  <si>
    <t>Капитальный ремонт сельского клуба с. Кременчуг с устройством котельной (1 этап), в том числе проектные работы</t>
  </si>
  <si>
    <t>Капитальный ремонт подпорной стены на территории сквера "Солнечный" г. Бендеры</t>
  </si>
  <si>
    <t>Капитальный ремонт пешеходного моста через железную дорогу от привокзальной площади ст. Бендеры - 1</t>
  </si>
  <si>
    <t>Капитальный ремонт МДОУ "Детский сад "Лучик", расположенного по адресу:                                                                                  г. Слободзея, ул. Солнечная, 31</t>
  </si>
  <si>
    <t>Капитальный ремонт  МОУ "Средняя общеобразовательная русско-молдавская школа № 7", расположенного по адресу: мкр Лунга, ул. Димитрова, 1, в том числе проектные  работы</t>
  </si>
  <si>
    <t>Капитальный ремонт МДОУ " Центр развития ребенка № 15 "Золотой петушок"", расположенного по адресу: г. Дубоссары, ул. Толстого, 2</t>
  </si>
  <si>
    <t>Капитальный ремонт МДОУ "Детский сад комбинированного вида № 25 "Золотой петушок", г. Григориополь, в том числе проектные работы</t>
  </si>
  <si>
    <t>Капитальный ремонт МДОУ "Детский сад общеразвивающего вида № 5 "Золотой петушок", пос. Маяк, Григориопольский район</t>
  </si>
  <si>
    <t>Капитальный ремонт МДОУ "Рыбницкий детский сад № 19 общеразвивающего вида", расположенного по адресу: г. Рыбница, ул. Степная, 21</t>
  </si>
  <si>
    <t>Капитальный ремонт МОУ "Краснооктябрьская НОШ-детский сад",  расположенного по адресу: с. Красный Октябрь, ул. Молодежная, 46</t>
  </si>
  <si>
    <t>Капитальный ремонт МОУ "ОШ-детский сад", расположенного по адресу: Каменский район, с. Хрустовая, ул. Комарова, 72</t>
  </si>
  <si>
    <t>Государственная служба по спорту Приднестровской Молдавской Республики</t>
  </si>
  <si>
    <t>Капитальный ремонт кровли (II этап) корпуса № 1 Администрации Президента Приднестровской Молдавской Республики, расположенного по адресу: г. Тирасполь, ул. К. Маркса, 187</t>
  </si>
  <si>
    <t>Капитальный ремонт здания Управления Следственного комитета                                                                   г. Рыбницы и Рыбницкого района, расположенного по адресу: г. Рыбница,                                                                                ул. Ленина, 1б</t>
  </si>
  <si>
    <t>Капитальный ремонт здания Следственного комитета Приднестровской Молдавской Республики, расположенного по адресу: г. Тирасполь, пер. 8 Марта, 3</t>
  </si>
  <si>
    <t>Капитальный ремонт здания Управления Следственного комитета г. Дубоссары и Дубоссарского района, расположенного по адресу: г. Дубоссары, ул. Дзержинского, 4а</t>
  </si>
  <si>
    <t xml:space="preserve">Министерство иностранных дел Приднестровской Молдавской Республики </t>
  </si>
  <si>
    <t>Капитальный  ремонт административного здания Министерства иностранных дел Приднестровской Молдавской Республики, расположенного по адресу: г. Тирасполь, ул. Свердлова, 45</t>
  </si>
  <si>
    <t xml:space="preserve">Капитальный ремонт кровли и фасадов административного здания Государственной службы исполнения наказаний Министерства юстиции ПМР, расположенной по адресу: г. Тирасполь, ул. Мира, 50 (корп. 3074) </t>
  </si>
  <si>
    <t>Капитальный ремонт административного здания Министерства просвещения Приднестровской Молдавской Республики, расположенного по адресу: г. Тирасполь, ул. Мира, 27</t>
  </si>
  <si>
    <t>Судебный департамент при Верховном суде Приднестровской Молдавской Республики</t>
  </si>
  <si>
    <t>Капитальный ремонт здания Каменского районного суда, расположенного по адресу: г. Каменка, ул. Ленина, 21</t>
  </si>
  <si>
    <t>Разработка и экспертиза проектно-сметной документации по капитальному ремонту зданий и сооружений</t>
  </si>
  <si>
    <t>Капитальный ремонт жилых помещений маневренного фонда г. Бендеры</t>
  </si>
  <si>
    <t>Капитальный ремонт многоквартирных домов жилищного фонда г. Дубоссары, находящихся в критическом состоянии</t>
  </si>
  <si>
    <t>Отчисления от единого таможенного платежа в размере 22,80%</t>
  </si>
  <si>
    <t>Капитальные вложения в жилищное строительство (240210)</t>
  </si>
  <si>
    <t>Итого по подстатье 240210</t>
  </si>
  <si>
    <t>Реконструкция акушерско-гинекологического стационара ГУ "Бендерский центр матери и ребенка", расположенного по адресу: г. Бендеры, ул. Протягайловская, 6, в том числе проектные работы</t>
  </si>
  <si>
    <t>Реконструкция административно-хозяйственного комплекса строений МОУ "Григориопольская ОСШ им. Стоева с лицейскими классами № 2", в том числе проектные работы</t>
  </si>
  <si>
    <t>Создание парка "Набережный" по ул. Вальченко, г. Рыбница, в том числе проектные работы</t>
  </si>
  <si>
    <t>Формирование Единой информационной системы охраны труда (разработка проектной документации и программного обеспечения)</t>
  </si>
  <si>
    <t>8.</t>
  </si>
  <si>
    <t>9.</t>
  </si>
  <si>
    <t>Капитальный ремонт патологоанатомического отделения ГУ "Бендерская центральная городская больница", расположенного по адресу: г. Бендеры, ул. Б. Восстания, 146, в том числе проектные работы и благоустройство</t>
  </si>
  <si>
    <t>Капитальный ремонт инфекционного корпуса ГУЗ "Днестровская городская больница", расположенного по адресу: г. Днестровск, ул. Терпиловского, 1, в том числе проектные работы и благоустройство</t>
  </si>
  <si>
    <t xml:space="preserve"> Капитальный ремонт фасада МОУ "Бендерская специальная (коррекционная) школа-интернат для детей с нарушением интеллекта", расположенного по адресу: г. Бендеры, ул. Первомайская, 36, в том числе проектные работы и благоустройство </t>
  </si>
  <si>
    <t>Капитальный ремонт МОУ "Бендерский детский сад № 38", расположенного по адресу: г. Бендеры, ул. 40 лет Победы, 48</t>
  </si>
  <si>
    <t>Капитальный ремонт школьного стадиона МОУ "Краснянская СОШ", расположенного по адресу: пос. Красное, ул. Школьная, 1</t>
  </si>
  <si>
    <t xml:space="preserve">Капитальный ремонт МОУ"Катериновская  ОСШ  им. А.С.Пушкина",                                                             расположенного по адресу: с. Катериновка, ул. Приходского, 16 </t>
  </si>
  <si>
    <t>Капитальный ремонт ГУ "Приднестровский государственный художественный музей" (литер А), расположенного по адресу: г. Бендеры,  ул. Коммунистическая, 77</t>
  </si>
  <si>
    <t>Следственный комитет Приднестровской Молдавской Республики</t>
  </si>
  <si>
    <t>Капитальный ремонт административного здания Министерства юстиции ПМР, расположенного по адресу: г. Тирасполь, ул. Ленина, 26</t>
  </si>
  <si>
    <t>Капитальный ремонт кровли административного здания Министерства юстиции ПМР, расположенного по адресу: г. Рыбница, ул. Кирова, 130а</t>
  </si>
  <si>
    <t>Государственный таможенный комитет Приднестровской Молдавской Республики</t>
  </si>
  <si>
    <t>Итого по подстатье 240240</t>
  </si>
  <si>
    <t>Капитальные вложения в строительство прочих объектов (240270)</t>
  </si>
  <si>
    <t>10.</t>
  </si>
  <si>
    <t xml:space="preserve">Министерство внутренних дел Приднестровской Молдавской Республики </t>
  </si>
  <si>
    <t>11.</t>
  </si>
  <si>
    <t>ГОУ СПО "Училище олимпийского резерва"</t>
  </si>
  <si>
    <t>Верховный Совет Приднестровской Молдавской Республики</t>
  </si>
  <si>
    <t xml:space="preserve">Счетная палата Приднестровской Молдавской Республики </t>
  </si>
  <si>
    <t>Министерство цифрового развития Приднестровской Молдавской Республики</t>
  </si>
  <si>
    <t>Миротворческие силы</t>
  </si>
  <si>
    <t>резерв (0508.108)</t>
  </si>
  <si>
    <t>Капитальный ремонт транспортных средств (240350)</t>
  </si>
  <si>
    <t>Станции скорой медицинской помощи</t>
  </si>
  <si>
    <t>Приобретение жилья для участников боевых действий по защите Приднестровской Молдавской Республики на территории Приднестровской Молдавской Республики</t>
  </si>
  <si>
    <t>Приобретение жилья</t>
  </si>
  <si>
    <t>* перечень объектов и сумма расходов на выполнение работ по капитальному ремонту зданий и сооружений осуществляется главными распорядителями бюджетных средств на основании ведомственного акта, копия которого предоставляется в составе ежеквартальной и годовой отчетности с указанием плановых лимитов и фактического освоения средств в разрезе каждого объекта</t>
  </si>
  <si>
    <t>капитальный ремонт спецшкол-интернатов *</t>
  </si>
  <si>
    <t>капитальный ремонт детского дома *</t>
  </si>
  <si>
    <t>капитальный ремонт техникумов и колледжей системы просвещения *</t>
  </si>
  <si>
    <t>капитальный ремонт высших колледжей *</t>
  </si>
  <si>
    <t>капитальный ремонт *</t>
  </si>
  <si>
    <t>Приложение № 2.2</t>
  </si>
  <si>
    <t>Основные характеристики, источники формирования и направления расходования средств Фонда капитальных вложений Приднестровской Молдавской Республики на 2023 год</t>
  </si>
  <si>
    <t>Строительство незавершенного здания под пищеблок и прачечный блок  ГУ "Республиканская клиническая больница", расположенного по адресу: г. Тирасполь, ул. Мира, 33, в том числе проектные работы</t>
  </si>
  <si>
    <t>Реконструкция поликлиники ГУ "Григориопольская центральная районная больница", расположенной по адресу: г. Григориополь, ул. Дзержинского, 34, в том числе проектные работы и благоустройство</t>
  </si>
  <si>
    <t>Реконструкция операционного блока, отделения хирургии № 1, отделения гнойной хирургии,  ГУ "Рыбницкая центральная районная больница", расположенных по адресу:  г. Рыбница, ул. Грибоедова, 3, в том числе проектные работы</t>
  </si>
  <si>
    <t>Строительство крытой подъездной эстакады ГУ "Каменская центральная районная больница",  расположенной по адресу: г. Каменка, ул. Кирова, 300б, в том числе проектные работы</t>
  </si>
  <si>
    <t>Реконструкция картодрома, расположенного по адресу: г. Григориополь,                                                         ул. Васканова, в том числе проектные работы</t>
  </si>
  <si>
    <t xml:space="preserve"> капитальные вложения **</t>
  </si>
  <si>
    <t xml:space="preserve">Государственная служба исполнения наказаний Министерства юстиции                                                                                     Приднестровской Молдавской Республики </t>
  </si>
  <si>
    <t>Строительство здания стационарно-туберкулезного корпуса на 160 мест на территории мужского участка ЛТП Управления медицинской помощи и социальной реабилитации Государственной службы исполнения наказаний Министерства юстиции ПМР,  расположенного по адресу: Григориопольский район, пос. Глиное, ул. Микояна, 61, в том числе проектные работы</t>
  </si>
  <si>
    <t>Реконструкция здания Государственной службы управления документацией и архивами Приднестровской Молдавской Республики, расположенного по адресу:                                                                            г. Тирасполь, ул. Текстильщиков, 36</t>
  </si>
  <si>
    <t>Приобретение комплекса строений, расположенного по адресу: г. Тирасполь,                                                                                          ул.  Ленина, д. 1/1</t>
  </si>
  <si>
    <t>капитальные вложения **</t>
  </si>
  <si>
    <t>Капитальный ремонт ГУ "Бендерская центральная городская больница", расположенного по адресу: г. Бендеры, ул. Б. Восстания, 146, в том числе проектные работы</t>
  </si>
  <si>
    <t>Капитальный ремонт СВА Коротное ГУЗ "Днестровская городская больница", расположенной по адресу: с. Коротное, ул. Фрунзе, 5б, в том числе проектные работы и благоустройство территории</t>
  </si>
  <si>
    <t>Капитальный ремонт СВА с. Парканы ГУ "Бендерский центр амбулаторно-поликлинической помощи", расположенной по адресу: с. Парканы, ул. Ленина, 83, в том числе проектные работы</t>
  </si>
  <si>
    <t>Капитальный ремонт помещений скорой медицинской помощи, приемного отделения ГУ "Каменская центральная районная больница", расположенных по адресу:                                                                      г. Каменка, ул. Кирова, 300б, в том числе проектные работы</t>
  </si>
  <si>
    <t>Капитальный ремонт хозяйственного блока, неврологического, кардиологического и терапевтического отделений ГУ "Рыбницкая центральная районная больница", расположенных по адресу: г. Рыбница, ул. Грибоедова, 3, в том числе проектные работы</t>
  </si>
  <si>
    <t>Капитальный ремонт поликлиники ГУ "Дубоссарская центральная районная больница", расположенной по адресу: г. Дубоссары, ул. Моргулец, 3, в том числе проектные работы и благоустройство</t>
  </si>
  <si>
    <t>Капитальный ремонт техникумов и колледжей системы здравоохранения (1304.113)*</t>
  </si>
  <si>
    <t>Капитальный ремонт больниц (1601.113)*</t>
  </si>
  <si>
    <t>Капитальный ремонт ГОУ "Бендерский детский дом для детей-сирот и детей, оставшихся без попечения родителей", расположенного по адресу: г. Бендеры,                                                          ул. Ленинградская, 20</t>
  </si>
  <si>
    <t>Капитальный ремонт  ГУ "Тираспольский психоневрологический дом-интернат", расположенного по адресу: г. Тирасполь, ул. Гвардейская, 9</t>
  </si>
  <si>
    <t>Капитальный ремонт  ГОУ "Специальная (коррекционная) общеобразовательная школа-интернат I-II, V видов", расположенного по адресу: г. Тирасполь,                                                                                      ул. Зелинского, 5</t>
  </si>
  <si>
    <t>Капитальный ремонт ГОУ " Парканская средняя общеобразовательная школа-интернат", расположенного по адресу: с. Парканы, ул. Димитрова, 1</t>
  </si>
  <si>
    <t>Капитальный ремонт  ГОУ "Бендерская специальная (коррекционная) общеобразовательная школа-интернат III, IV, VII видов", расположенного по адресу:                                                                             г. Бендеры, ул. 12 Октября, 81в</t>
  </si>
  <si>
    <t>Капитальный ремонт ГОУ "Республиканский молдавский теоретический лицей-комплекс", расположенного по адресу: г. Тирасполь, ул. Мира, 50</t>
  </si>
  <si>
    <t>Капитальный ремонт МОУ "ТСШ № 9" (1 этап), расположенного по адресу:                                                            г. Тирасполь, ул. Карла Маркса, 109</t>
  </si>
  <si>
    <t>Капитальный ремонт МОУ "Бендерский теоретический лицей им. Л. С. Берга", расположенного по адресу: г. Бендеры, ул. Комсомольская, 37</t>
  </si>
  <si>
    <t>Капитальный ремонт административного здания, расположенного по адресу:                                                        с. Суклея, ул. Гагарина, 90</t>
  </si>
  <si>
    <t>Капитальный ремонт кинотеатра "Искра", расположенного по адресу: г. Дубоссары,                                                                                ул. Ломоносова, 37</t>
  </si>
  <si>
    <t>Капитальный ремонт МОУ ДО "Специализированная детско-юношеская спортивная школа олимпийского резерва гребли и велоспорта", расположенного по адресу:                                                                              г. Дубоссары, ул. Набережная, 24</t>
  </si>
  <si>
    <t>Капитальный ремонт детского сада "Аленушка", расположенного по адресу:                                                                                            г. Дубоссары, ул. Крянгэ, 1</t>
  </si>
  <si>
    <t xml:space="preserve">Капитальный ремонт МДОУ "Рыбницкая ДЮСШ № 1", расположенного по адресу:                                                                                 г. Рыбница, ул. Мичурина, 13а </t>
  </si>
  <si>
    <t>Капитальный ремонт МОУ "Рыбницкая  русская средняя общеобразовательная школа № 10 с гимназическими классами", расположенного по адресу: г. Рыбница,                                                                            ул. Вальченко, 15</t>
  </si>
  <si>
    <t xml:space="preserve">Капитальный ремонт МОУ "Каменская ОСШ № 3", расположенного по адресу:                                                                                      г. Каменка, ул. Кирова, 59, в том числе проектные работы </t>
  </si>
  <si>
    <t>Капитальный ремонт кровли ГОУ СПО "Училище олимпийского резерва", расположенного по адресу: г. Тирасполь, Одесский переулок, 2а</t>
  </si>
  <si>
    <t xml:space="preserve">Государственная служба по культуре и историческому наследию                                                                                                        Приднестровской Молдавской Республики </t>
  </si>
  <si>
    <t xml:space="preserve">Капитальный ремонт учебного корпуса ГОУ ВПО "Приднестровский государственный институт искусств им. А. Г. Рубинштейна" (литер А), расположенного по адресу:                                                                                г. Тирасполь, по ул. Луначарского, 26 </t>
  </si>
  <si>
    <t xml:space="preserve">Капитальный ремонт корпуса "Б" ГОУ "Приднестровский государственный университет им. Т. Г. Шевченко", расположенного по адресу:  г. Тирасполь,                                                                                ул. 25 Октября, 128, в том числе проектные работы и благоустройство </t>
  </si>
  <si>
    <t>Капитальный ремонт зданий в ГУП ОК "Днестровские зори"</t>
  </si>
  <si>
    <t xml:space="preserve">Министерство цифрового развития, связи и массовых коммуникаций                                                                                               Приднестровской Молдавской Республики </t>
  </si>
  <si>
    <t>Капитальный ремонт административного здания, расположенного по адресу:                                                             г. Тирасполь, ул. Федько, 7</t>
  </si>
  <si>
    <t>Капитальный ремонт административного здания УГАИ, расположенного по адресу:                                                                                 г. Бендеры, ул. Тимирязева, 2а, в том числе проектные работы</t>
  </si>
  <si>
    <t>Капитальный ремонт поликлиники МГБ ПМР, расположенной по адресу:                                                                    г. Тирасполь, ул. Мира, 27</t>
  </si>
  <si>
    <t xml:space="preserve">Капитальный ремонт административного здания и котельной Министерства юстиции ПМР,  расположенных по адресу: г. Тирасполь,  ул. Ленина, 46 </t>
  </si>
  <si>
    <t>Капитальный ремонт административного здания и котельной Государственной службы регистрации и нотариата Министерства юстиции ПМР, расположенных по адресу: г. Тирасполь, ул. Мира, 5</t>
  </si>
  <si>
    <t>Капитальный ремонт котельной административного здания Министерства юстиции ПМР, расположенной по адресу: г. Бендеры, ул. Кавриаго, 1а</t>
  </si>
  <si>
    <t>Государственная служба судебных исполнителей Министерства юстиции                                                                                        Приднестровской Молдавской Республики</t>
  </si>
  <si>
    <t>Капитальный ремонт административного здания Государственной службы судебных исполнителей Министерства юстиции ПМР, расположенного по адресу: г. Тирасполь, ул. 25 Октября, 136, в том числе благоустройство</t>
  </si>
  <si>
    <t>Капитальный ремонт административного здания Государственной службы судебных исполнителей Министерства юстиции ПМР, расположенного по адресу:                                                                               г. Дубоссары, ул. Ленина, 136а</t>
  </si>
  <si>
    <t xml:space="preserve">Служба государственного надзора Министерства юстиции                                                                                                              Приднестровской Молдавской Республики </t>
  </si>
  <si>
    <t>Капитальный ремонт административного здания Министерства финансов Приднестровской Молдавской Республики, расположенного адресу: г. Тирасполь,                                                                              ул. Горького, 53</t>
  </si>
  <si>
    <t>Капитальный ремонт здания прокуратуры г. Дубоссары и Дубоссарского района, расположенного по адресу: г. Дубоссары, пер. К. Маркса, 10а</t>
  </si>
  <si>
    <t>** расходование средств, запланированных на капитальные вложения в строительство зданий (сооружений), осуществляется главными распорядителями бюджетных средств после внесения изменений в настоящее Приложение</t>
  </si>
  <si>
    <t>Строительство спортивного комплекса, расположенного по адресу: г. Дубоссары,                                                                                   ул. Ленина, 159, в том числе проектные работы</t>
  </si>
  <si>
    <t>Капитальный ремонт ГОУ "Глинойская специальная (коррекционная) общеобразовательная школа-интернат для детей сирот и детей, оставшихся без попечения родителей, VIII вида", расположенного по адресу: Слободзейский район,                                                                           с. Глиное, ул. Котовского, 1</t>
  </si>
  <si>
    <t xml:space="preserve">Государственная служба исполнения наказаний Министерства юстиции                                                                                          Приднестровской Молдавской Республики </t>
  </si>
  <si>
    <t>Капитальный ремонт ГУ "Приднестровская газета"*</t>
  </si>
  <si>
    <t>Капитальный ремонт фасада и отмостки административного здания Службы государственного надзора Министерства юстиции ПМР, расположенного по адресу:                                                                             г. Тирасполь, ул. Мира, 50</t>
  </si>
  <si>
    <t>капитальные вложения по больницам **</t>
  </si>
  <si>
    <t>Итого по подстатье 240270</t>
  </si>
  <si>
    <t>Итого по подстатье 240350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</si>
</sst>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right" wrapText="1"/>
    </xf>
    <xf numFmtId="164" fontId="3" fillId="0" borderId="0" xfId="1" applyNumberFormat="1" applyFont="1" applyAlignment="1">
      <alignment wrapText="1"/>
    </xf>
    <xf numFmtId="0" fontId="3" fillId="0" borderId="0" xfId="0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3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3" fontId="4" fillId="2" borderId="3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3" fontId="4" fillId="0" borderId="1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3" fontId="4" fillId="0" borderId="15" xfId="0" applyNumberFormat="1" applyFont="1" applyFill="1" applyBorder="1" applyAlignment="1">
      <alignment horizontal="right" vertical="center" wrapText="1"/>
    </xf>
    <xf numFmtId="3" fontId="3" fillId="0" borderId="3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justify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64" fontId="3" fillId="0" borderId="0" xfId="1" applyNumberFormat="1" applyFont="1" applyAlignment="1">
      <alignment horizontal="right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3" fontId="4" fillId="2" borderId="9" xfId="0" applyNumberFormat="1" applyFont="1" applyFill="1" applyBorder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310"/>
  <sheetViews>
    <sheetView tabSelected="1" view="pageBreakPreview" zoomScale="75" zoomScaleNormal="90" zoomScaleSheetLayoutView="75" workbookViewId="0">
      <pane xSplit="3" ySplit="7" topLeftCell="D309" activePane="bottomRight" state="frozenSplit"/>
      <selection pane="topRight" activeCell="C1" sqref="C1"/>
      <selection pane="bottomLeft" activeCell="A8" sqref="A8"/>
      <selection pane="bottomRight" sqref="A1:C323"/>
    </sheetView>
  </sheetViews>
  <sheetFormatPr defaultColWidth="8.6640625" defaultRowHeight="15.6" x14ac:dyDescent="0.3"/>
  <cols>
    <col min="1" max="1" width="4.109375" style="1" bestFit="1" customWidth="1"/>
    <col min="2" max="2" width="80.21875" style="1" customWidth="1"/>
    <col min="3" max="3" width="14.33203125" style="2" customWidth="1"/>
    <col min="4" max="4" width="12.44140625" style="1" bestFit="1" customWidth="1"/>
    <col min="5" max="16384" width="8.6640625" style="1"/>
  </cols>
  <sheetData>
    <row r="1" spans="1:184" x14ac:dyDescent="0.3">
      <c r="A1" s="2"/>
      <c r="B1" s="41" t="s">
        <v>151</v>
      </c>
      <c r="C1" s="41"/>
      <c r="D1" s="3"/>
    </row>
    <row r="2" spans="1:184" x14ac:dyDescent="0.3">
      <c r="A2" s="2"/>
      <c r="B2" s="41" t="s">
        <v>70</v>
      </c>
      <c r="C2" s="41"/>
      <c r="D2" s="3"/>
    </row>
    <row r="3" spans="1:184" x14ac:dyDescent="0.3">
      <c r="A3" s="4"/>
      <c r="B3" s="54" t="s">
        <v>75</v>
      </c>
      <c r="C3" s="54"/>
      <c r="D3" s="5"/>
    </row>
    <row r="4" spans="1:184" x14ac:dyDescent="0.3">
      <c r="A4" s="4"/>
      <c r="B4" s="4"/>
      <c r="C4" s="4"/>
    </row>
    <row r="5" spans="1:184" ht="53.25" customHeight="1" x14ac:dyDescent="0.3">
      <c r="A5" s="49" t="s">
        <v>152</v>
      </c>
      <c r="B5" s="49"/>
      <c r="C5" s="49"/>
    </row>
    <row r="6" spans="1:184" ht="16.2" thickBot="1" x14ac:dyDescent="0.35">
      <c r="A6" s="53"/>
      <c r="B6" s="53"/>
      <c r="C6" s="53"/>
    </row>
    <row r="7" spans="1:184" ht="47.4" thickBot="1" x14ac:dyDescent="0.35">
      <c r="A7" s="18" t="s">
        <v>11</v>
      </c>
      <c r="B7" s="19" t="s">
        <v>12</v>
      </c>
      <c r="C7" s="20" t="s">
        <v>20</v>
      </c>
    </row>
    <row r="8" spans="1:184" x14ac:dyDescent="0.3">
      <c r="A8" s="21"/>
      <c r="B8" s="22"/>
      <c r="C8" s="23"/>
    </row>
    <row r="9" spans="1:184" x14ac:dyDescent="0.3">
      <c r="A9" s="42" t="s">
        <v>25</v>
      </c>
      <c r="B9" s="43"/>
      <c r="C9" s="17">
        <f>C10</f>
        <v>206980240</v>
      </c>
      <c r="D9" s="9"/>
    </row>
    <row r="10" spans="1:184" x14ac:dyDescent="0.3">
      <c r="A10" s="30" t="s">
        <v>39</v>
      </c>
      <c r="B10" s="6" t="s">
        <v>110</v>
      </c>
      <c r="C10" s="7">
        <v>206980240</v>
      </c>
    </row>
    <row r="11" spans="1:184" x14ac:dyDescent="0.3">
      <c r="A11" s="31"/>
      <c r="B11" s="32"/>
      <c r="C11" s="33"/>
    </row>
    <row r="12" spans="1:184" x14ac:dyDescent="0.3">
      <c r="A12" s="44" t="s">
        <v>26</v>
      </c>
      <c r="B12" s="45"/>
      <c r="C12" s="17">
        <f>SUM(C108+C306)</f>
        <v>206980240</v>
      </c>
    </row>
    <row r="13" spans="1:184" x14ac:dyDescent="0.3">
      <c r="A13" s="46" t="s">
        <v>13</v>
      </c>
      <c r="B13" s="47"/>
      <c r="C13" s="48"/>
    </row>
    <row r="14" spans="1:184" s="10" customFormat="1" ht="22.2" customHeight="1" x14ac:dyDescent="0.3">
      <c r="A14" s="35" t="s">
        <v>58</v>
      </c>
      <c r="B14" s="36"/>
      <c r="C14" s="37"/>
    </row>
    <row r="15" spans="1:184" s="10" customFormat="1" ht="27.6" customHeight="1" x14ac:dyDescent="0.3">
      <c r="A15" s="31" t="s">
        <v>22</v>
      </c>
      <c r="B15" s="32"/>
      <c r="C15" s="33"/>
    </row>
    <row r="16" spans="1:184" s="10" customFormat="1" ht="31.2" x14ac:dyDescent="0.3">
      <c r="A16" s="30" t="s">
        <v>39</v>
      </c>
      <c r="B16" s="6" t="s">
        <v>82</v>
      </c>
      <c r="C16" s="7">
        <v>150000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</row>
    <row r="17" spans="1:184" s="10" customFormat="1" ht="31.2" x14ac:dyDescent="0.3">
      <c r="A17" s="30" t="s">
        <v>41</v>
      </c>
      <c r="B17" s="6" t="s">
        <v>116</v>
      </c>
      <c r="C17" s="7">
        <v>150000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</row>
    <row r="18" spans="1:184" s="10" customFormat="1" x14ac:dyDescent="0.3">
      <c r="A18" s="30"/>
      <c r="B18" s="11" t="s">
        <v>14</v>
      </c>
      <c r="C18" s="8">
        <f>SUM(C16:C17)</f>
        <v>300000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</row>
    <row r="19" spans="1:184" s="10" customFormat="1" x14ac:dyDescent="0.3">
      <c r="A19" s="30"/>
      <c r="B19" s="11" t="s">
        <v>57</v>
      </c>
      <c r="C19" s="8">
        <f>SUM(C18)</f>
        <v>300000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</row>
    <row r="20" spans="1:184" s="10" customFormat="1" ht="36" customHeight="1" x14ac:dyDescent="0.3">
      <c r="A20" s="35" t="s">
        <v>51</v>
      </c>
      <c r="B20" s="36"/>
      <c r="C20" s="37"/>
    </row>
    <row r="21" spans="1:184" s="10" customFormat="1" ht="22.8" customHeight="1" x14ac:dyDescent="0.3">
      <c r="A21" s="31" t="s">
        <v>37</v>
      </c>
      <c r="B21" s="32"/>
      <c r="C21" s="33"/>
    </row>
    <row r="22" spans="1:184" s="10" customFormat="1" x14ac:dyDescent="0.3">
      <c r="A22" s="30" t="s">
        <v>39</v>
      </c>
      <c r="B22" s="6" t="s">
        <v>76</v>
      </c>
      <c r="C22" s="7">
        <v>600000</v>
      </c>
    </row>
    <row r="23" spans="1:184" s="10" customFormat="1" x14ac:dyDescent="0.3">
      <c r="A23" s="29"/>
      <c r="B23" s="11" t="s">
        <v>14</v>
      </c>
      <c r="C23" s="8">
        <f>SUM(C22:C22)</f>
        <v>600000</v>
      </c>
    </row>
    <row r="24" spans="1:184" s="10" customFormat="1" x14ac:dyDescent="0.3">
      <c r="A24" s="30"/>
      <c r="B24" s="11" t="s">
        <v>53</v>
      </c>
      <c r="C24" s="8">
        <f>SUM(C23)</f>
        <v>600000</v>
      </c>
    </row>
    <row r="25" spans="1:184" s="10" customFormat="1" ht="21.6" customHeight="1" x14ac:dyDescent="0.3">
      <c r="A25" s="35" t="s">
        <v>111</v>
      </c>
      <c r="B25" s="36"/>
      <c r="C25" s="37"/>
    </row>
    <row r="26" spans="1:184" s="10" customFormat="1" ht="23.4" customHeight="1" x14ac:dyDescent="0.3">
      <c r="A26" s="38" t="s">
        <v>136</v>
      </c>
      <c r="B26" s="39"/>
      <c r="C26" s="40"/>
    </row>
    <row r="27" spans="1:184" s="10" customFormat="1" x14ac:dyDescent="0.3">
      <c r="A27" s="30" t="s">
        <v>39</v>
      </c>
      <c r="B27" s="12" t="s">
        <v>144</v>
      </c>
      <c r="C27" s="7">
        <v>966000</v>
      </c>
    </row>
    <row r="28" spans="1:184" s="10" customFormat="1" x14ac:dyDescent="0.3">
      <c r="A28" s="29"/>
      <c r="B28" s="11" t="s">
        <v>14</v>
      </c>
      <c r="C28" s="8">
        <f>SUM(C27)</f>
        <v>966000</v>
      </c>
    </row>
    <row r="29" spans="1:184" s="10" customFormat="1" ht="22.2" customHeight="1" x14ac:dyDescent="0.3">
      <c r="A29" s="38" t="s">
        <v>27</v>
      </c>
      <c r="B29" s="39"/>
      <c r="C29" s="40"/>
    </row>
    <row r="30" spans="1:184" s="10" customFormat="1" ht="46.8" x14ac:dyDescent="0.3">
      <c r="A30" s="30" t="s">
        <v>39</v>
      </c>
      <c r="B30" s="12" t="s">
        <v>143</v>
      </c>
      <c r="C30" s="7">
        <v>1854000</v>
      </c>
    </row>
    <row r="31" spans="1:184" s="10" customFormat="1" x14ac:dyDescent="0.3">
      <c r="A31" s="29"/>
      <c r="B31" s="11" t="s">
        <v>14</v>
      </c>
      <c r="C31" s="8">
        <f>SUM(C30)</f>
        <v>1854000</v>
      </c>
    </row>
    <row r="32" spans="1:184" s="10" customFormat="1" x14ac:dyDescent="0.3">
      <c r="A32" s="30"/>
      <c r="B32" s="11" t="s">
        <v>112</v>
      </c>
      <c r="C32" s="8">
        <f>SUM(C28+C31)</f>
        <v>2820000</v>
      </c>
    </row>
    <row r="33" spans="1:3" s="10" customFormat="1" ht="31.2" customHeight="1" x14ac:dyDescent="0.3">
      <c r="A33" s="35" t="s">
        <v>52</v>
      </c>
      <c r="B33" s="36"/>
      <c r="C33" s="37"/>
    </row>
    <row r="34" spans="1:3" s="10" customFormat="1" ht="20.399999999999999" customHeight="1" x14ac:dyDescent="0.3">
      <c r="A34" s="31" t="s">
        <v>19</v>
      </c>
      <c r="B34" s="32"/>
      <c r="C34" s="33"/>
    </row>
    <row r="35" spans="1:3" s="10" customFormat="1" ht="46.8" x14ac:dyDescent="0.3">
      <c r="A35" s="30" t="s">
        <v>39</v>
      </c>
      <c r="B35" s="6" t="s">
        <v>153</v>
      </c>
      <c r="C35" s="7">
        <v>6000000</v>
      </c>
    </row>
    <row r="36" spans="1:3" s="10" customFormat="1" ht="46.8" x14ac:dyDescent="0.3">
      <c r="A36" s="30" t="s">
        <v>41</v>
      </c>
      <c r="B36" s="6" t="s">
        <v>77</v>
      </c>
      <c r="C36" s="7">
        <v>1595038</v>
      </c>
    </row>
    <row r="37" spans="1:3" s="10" customFormat="1" ht="46.8" x14ac:dyDescent="0.3">
      <c r="A37" s="30" t="s">
        <v>43</v>
      </c>
      <c r="B37" s="6" t="s">
        <v>113</v>
      </c>
      <c r="C37" s="7">
        <v>7000000</v>
      </c>
    </row>
    <row r="38" spans="1:3" s="10" customFormat="1" ht="46.8" x14ac:dyDescent="0.3">
      <c r="A38" s="30" t="s">
        <v>40</v>
      </c>
      <c r="B38" s="6" t="s">
        <v>154</v>
      </c>
      <c r="C38" s="7">
        <v>8899423</v>
      </c>
    </row>
    <row r="39" spans="1:3" s="10" customFormat="1" ht="62.4" x14ac:dyDescent="0.3">
      <c r="A39" s="30" t="s">
        <v>42</v>
      </c>
      <c r="B39" s="6" t="s">
        <v>155</v>
      </c>
      <c r="C39" s="7">
        <v>3794429</v>
      </c>
    </row>
    <row r="40" spans="1:3" s="10" customFormat="1" ht="46.8" x14ac:dyDescent="0.3">
      <c r="A40" s="30" t="s">
        <v>44</v>
      </c>
      <c r="B40" s="6" t="s">
        <v>156</v>
      </c>
      <c r="C40" s="7">
        <v>475465</v>
      </c>
    </row>
    <row r="41" spans="1:3" s="10" customFormat="1" x14ac:dyDescent="0.3">
      <c r="A41" s="30" t="s">
        <v>45</v>
      </c>
      <c r="B41" s="6" t="s">
        <v>211</v>
      </c>
      <c r="C41" s="7">
        <v>243285</v>
      </c>
    </row>
    <row r="42" spans="1:3" s="10" customFormat="1" x14ac:dyDescent="0.3">
      <c r="A42" s="30"/>
      <c r="B42" s="11" t="s">
        <v>14</v>
      </c>
      <c r="C42" s="8">
        <f>SUM(C35:C41)</f>
        <v>28007640</v>
      </c>
    </row>
    <row r="43" spans="1:3" s="10" customFormat="1" ht="26.4" customHeight="1" x14ac:dyDescent="0.3">
      <c r="A43" s="31" t="s">
        <v>27</v>
      </c>
      <c r="B43" s="32"/>
      <c r="C43" s="33"/>
    </row>
    <row r="44" spans="1:3" s="10" customFormat="1" ht="31.2" x14ac:dyDescent="0.3">
      <c r="A44" s="30" t="s">
        <v>39</v>
      </c>
      <c r="B44" s="6" t="s">
        <v>36</v>
      </c>
      <c r="C44" s="7">
        <v>1165220</v>
      </c>
    </row>
    <row r="45" spans="1:3" s="10" customFormat="1" x14ac:dyDescent="0.3">
      <c r="A45" s="30"/>
      <c r="B45" s="11" t="s">
        <v>14</v>
      </c>
      <c r="C45" s="8">
        <f>SUM(C44:C44)</f>
        <v>1165220</v>
      </c>
    </row>
    <row r="46" spans="1:3" s="10" customFormat="1" ht="25.8" customHeight="1" x14ac:dyDescent="0.3">
      <c r="A46" s="31" t="s">
        <v>6</v>
      </c>
      <c r="B46" s="32"/>
      <c r="C46" s="33"/>
    </row>
    <row r="47" spans="1:3" s="10" customFormat="1" ht="31.2" x14ac:dyDescent="0.3">
      <c r="A47" s="30" t="s">
        <v>39</v>
      </c>
      <c r="B47" s="6" t="s">
        <v>78</v>
      </c>
      <c r="C47" s="7">
        <v>4000000</v>
      </c>
    </row>
    <row r="48" spans="1:3" s="10" customFormat="1" ht="46.8" x14ac:dyDescent="0.3">
      <c r="A48" s="30" t="s">
        <v>41</v>
      </c>
      <c r="B48" s="6" t="s">
        <v>66</v>
      </c>
      <c r="C48" s="7">
        <v>8000000</v>
      </c>
    </row>
    <row r="49" spans="1:3" s="10" customFormat="1" x14ac:dyDescent="0.3">
      <c r="A49" s="30" t="s">
        <v>43</v>
      </c>
      <c r="B49" s="6" t="s">
        <v>79</v>
      </c>
      <c r="C49" s="7">
        <v>1800000</v>
      </c>
    </row>
    <row r="50" spans="1:3" s="10" customFormat="1" x14ac:dyDescent="0.3">
      <c r="A50" s="30"/>
      <c r="B50" s="11" t="s">
        <v>14</v>
      </c>
      <c r="C50" s="8">
        <f>SUM(C47:C49)</f>
        <v>13800000</v>
      </c>
    </row>
    <row r="51" spans="1:3" s="10" customFormat="1" ht="20.399999999999999" customHeight="1" x14ac:dyDescent="0.3">
      <c r="A51" s="31" t="s">
        <v>16</v>
      </c>
      <c r="B51" s="32"/>
      <c r="C51" s="33"/>
    </row>
    <row r="52" spans="1:3" s="10" customFormat="1" x14ac:dyDescent="0.3">
      <c r="A52" s="30" t="s">
        <v>39</v>
      </c>
      <c r="B52" s="13" t="s">
        <v>47</v>
      </c>
      <c r="C52" s="7">
        <v>2000000</v>
      </c>
    </row>
    <row r="53" spans="1:3" s="10" customFormat="1" ht="31.2" x14ac:dyDescent="0.3">
      <c r="A53" s="30" t="s">
        <v>41</v>
      </c>
      <c r="B53" s="13" t="s">
        <v>48</v>
      </c>
      <c r="C53" s="7">
        <v>2000000</v>
      </c>
    </row>
    <row r="54" spans="1:3" s="10" customFormat="1" x14ac:dyDescent="0.3">
      <c r="A54" s="30"/>
      <c r="B54" s="11" t="s">
        <v>14</v>
      </c>
      <c r="C54" s="8">
        <f>SUM(C52:C53)</f>
        <v>4000000</v>
      </c>
    </row>
    <row r="55" spans="1:3" s="10" customFormat="1" ht="23.4" customHeight="1" x14ac:dyDescent="0.3">
      <c r="A55" s="31" t="s">
        <v>18</v>
      </c>
      <c r="B55" s="32"/>
      <c r="C55" s="33"/>
    </row>
    <row r="56" spans="1:3" s="10" customFormat="1" ht="46.8" x14ac:dyDescent="0.3">
      <c r="A56" s="30" t="s">
        <v>39</v>
      </c>
      <c r="B56" s="6" t="s">
        <v>206</v>
      </c>
      <c r="C56" s="28">
        <v>4365220</v>
      </c>
    </row>
    <row r="57" spans="1:3" s="10" customFormat="1" x14ac:dyDescent="0.3">
      <c r="A57" s="30"/>
      <c r="B57" s="11" t="s">
        <v>14</v>
      </c>
      <c r="C57" s="8">
        <f>SUM(C56:C56)</f>
        <v>4365220</v>
      </c>
    </row>
    <row r="58" spans="1:3" s="10" customFormat="1" ht="24" customHeight="1" x14ac:dyDescent="0.3">
      <c r="A58" s="31" t="s">
        <v>3</v>
      </c>
      <c r="B58" s="32"/>
      <c r="C58" s="33"/>
    </row>
    <row r="59" spans="1:3" s="10" customFormat="1" ht="31.2" x14ac:dyDescent="0.3">
      <c r="A59" s="30" t="s">
        <v>39</v>
      </c>
      <c r="B59" s="6" t="s">
        <v>49</v>
      </c>
      <c r="C59" s="7">
        <v>3174700</v>
      </c>
    </row>
    <row r="60" spans="1:3" s="10" customFormat="1" ht="31.2" x14ac:dyDescent="0.3">
      <c r="A60" s="30" t="s">
        <v>41</v>
      </c>
      <c r="B60" s="6" t="s">
        <v>157</v>
      </c>
      <c r="C60" s="7">
        <v>4000000</v>
      </c>
    </row>
    <row r="61" spans="1:3" s="10" customFormat="1" ht="46.8" x14ac:dyDescent="0.3">
      <c r="A61" s="30" t="s">
        <v>43</v>
      </c>
      <c r="B61" s="6" t="s">
        <v>114</v>
      </c>
      <c r="C61" s="7">
        <v>100000</v>
      </c>
    </row>
    <row r="62" spans="1:3" s="10" customFormat="1" x14ac:dyDescent="0.3">
      <c r="A62" s="30"/>
      <c r="B62" s="11" t="s">
        <v>14</v>
      </c>
      <c r="C62" s="8">
        <f>SUM(C59:C61)</f>
        <v>7274700</v>
      </c>
    </row>
    <row r="63" spans="1:3" s="10" customFormat="1" ht="21.6" customHeight="1" x14ac:dyDescent="0.3">
      <c r="A63" s="31" t="s">
        <v>0</v>
      </c>
      <c r="B63" s="32"/>
      <c r="C63" s="33"/>
    </row>
    <row r="64" spans="1:3" s="10" customFormat="1" ht="31.2" x14ac:dyDescent="0.3">
      <c r="A64" s="30" t="s">
        <v>39</v>
      </c>
      <c r="B64" s="6" t="s">
        <v>115</v>
      </c>
      <c r="C64" s="7">
        <v>2660000</v>
      </c>
    </row>
    <row r="65" spans="1:3" s="10" customFormat="1" x14ac:dyDescent="0.3">
      <c r="A65" s="30"/>
      <c r="B65" s="11" t="s">
        <v>14</v>
      </c>
      <c r="C65" s="8">
        <f>SUM(C64:C64)</f>
        <v>2660000</v>
      </c>
    </row>
    <row r="66" spans="1:3" s="10" customFormat="1" ht="21" customHeight="1" x14ac:dyDescent="0.3">
      <c r="A66" s="31" t="s">
        <v>17</v>
      </c>
      <c r="B66" s="32"/>
      <c r="C66" s="33"/>
    </row>
    <row r="67" spans="1:3" s="10" customFormat="1" ht="31.2" x14ac:dyDescent="0.3">
      <c r="A67" s="30" t="s">
        <v>39</v>
      </c>
      <c r="B67" s="6" t="s">
        <v>35</v>
      </c>
      <c r="C67" s="7">
        <v>5868840</v>
      </c>
    </row>
    <row r="68" spans="1:3" s="10" customFormat="1" x14ac:dyDescent="0.3">
      <c r="A68" s="30"/>
      <c r="B68" s="11" t="s">
        <v>14</v>
      </c>
      <c r="C68" s="8">
        <f>SUM(C67:C67)</f>
        <v>5868840</v>
      </c>
    </row>
    <row r="69" spans="1:3" s="10" customFormat="1" x14ac:dyDescent="0.3">
      <c r="A69" s="30"/>
      <c r="B69" s="11" t="s">
        <v>54</v>
      </c>
      <c r="C69" s="8">
        <f>C68+C65+C62+C57+C54+C50+C45+C42</f>
        <v>67141620</v>
      </c>
    </row>
    <row r="70" spans="1:3" s="10" customFormat="1" x14ac:dyDescent="0.3">
      <c r="A70" s="35" t="s">
        <v>55</v>
      </c>
      <c r="B70" s="36"/>
      <c r="C70" s="37"/>
    </row>
    <row r="71" spans="1:3" s="10" customFormat="1" ht="29.4" customHeight="1" x14ac:dyDescent="0.3">
      <c r="A71" s="31" t="s">
        <v>1</v>
      </c>
      <c r="B71" s="32"/>
      <c r="C71" s="33"/>
    </row>
    <row r="72" spans="1:3" s="10" customFormat="1" ht="31.2" x14ac:dyDescent="0.3">
      <c r="A72" s="30" t="s">
        <v>39</v>
      </c>
      <c r="B72" s="6" t="s">
        <v>67</v>
      </c>
      <c r="C72" s="7">
        <v>4000000</v>
      </c>
    </row>
    <row r="73" spans="1:3" s="10" customFormat="1" x14ac:dyDescent="0.3">
      <c r="A73" s="30" t="s">
        <v>41</v>
      </c>
      <c r="B73" s="6" t="s">
        <v>158</v>
      </c>
      <c r="C73" s="7">
        <v>64000</v>
      </c>
    </row>
    <row r="74" spans="1:3" s="10" customFormat="1" x14ac:dyDescent="0.3">
      <c r="A74" s="30"/>
      <c r="B74" s="11" t="s">
        <v>14</v>
      </c>
      <c r="C74" s="8">
        <f>SUM(C72:C73)</f>
        <v>4064000</v>
      </c>
    </row>
    <row r="75" spans="1:3" s="10" customFormat="1" ht="33" customHeight="1" x14ac:dyDescent="0.3">
      <c r="A75" s="31" t="s">
        <v>159</v>
      </c>
      <c r="B75" s="32"/>
      <c r="C75" s="33"/>
    </row>
    <row r="76" spans="1:3" s="10" customFormat="1" ht="78" x14ac:dyDescent="0.3">
      <c r="A76" s="30" t="s">
        <v>39</v>
      </c>
      <c r="B76" s="6" t="s">
        <v>160</v>
      </c>
      <c r="C76" s="28">
        <v>1000000</v>
      </c>
    </row>
    <row r="77" spans="1:3" s="10" customFormat="1" x14ac:dyDescent="0.3">
      <c r="A77" s="30" t="s">
        <v>41</v>
      </c>
      <c r="B77" s="6" t="s">
        <v>163</v>
      </c>
      <c r="C77" s="7">
        <v>1800000</v>
      </c>
    </row>
    <row r="78" spans="1:3" s="10" customFormat="1" x14ac:dyDescent="0.3">
      <c r="A78" s="14"/>
      <c r="B78" s="11" t="s">
        <v>14</v>
      </c>
      <c r="C78" s="8">
        <f>SUM(C76:C77)</f>
        <v>2800000</v>
      </c>
    </row>
    <row r="79" spans="1:3" s="10" customFormat="1" ht="36.6" customHeight="1" x14ac:dyDescent="0.3">
      <c r="A79" s="31" t="s">
        <v>68</v>
      </c>
      <c r="B79" s="32"/>
      <c r="C79" s="33"/>
    </row>
    <row r="80" spans="1:3" s="10" customFormat="1" ht="62.4" x14ac:dyDescent="0.3">
      <c r="A80" s="30" t="s">
        <v>39</v>
      </c>
      <c r="B80" s="6" t="s">
        <v>161</v>
      </c>
      <c r="C80" s="7">
        <v>1100000</v>
      </c>
    </row>
    <row r="81" spans="1:3" s="10" customFormat="1" x14ac:dyDescent="0.3">
      <c r="A81" s="14"/>
      <c r="B81" s="11" t="s">
        <v>14</v>
      </c>
      <c r="C81" s="8">
        <f>SUM(C80)</f>
        <v>1100000</v>
      </c>
    </row>
    <row r="82" spans="1:3" s="10" customFormat="1" ht="19.2" customHeight="1" x14ac:dyDescent="0.3">
      <c r="A82" s="31" t="s">
        <v>80</v>
      </c>
      <c r="B82" s="32"/>
      <c r="C82" s="33"/>
    </row>
    <row r="83" spans="1:3" s="10" customFormat="1" ht="31.2" x14ac:dyDescent="0.3">
      <c r="A83" s="30" t="s">
        <v>39</v>
      </c>
      <c r="B83" s="6" t="s">
        <v>162</v>
      </c>
      <c r="C83" s="7">
        <v>2192500</v>
      </c>
    </row>
    <row r="84" spans="1:3" s="10" customFormat="1" x14ac:dyDescent="0.3">
      <c r="A84" s="14"/>
      <c r="B84" s="11" t="s">
        <v>14</v>
      </c>
      <c r="C84" s="8">
        <f>SUM(C83)</f>
        <v>2192500</v>
      </c>
    </row>
    <row r="85" spans="1:3" s="10" customFormat="1" ht="20.399999999999999" customHeight="1" x14ac:dyDescent="0.3">
      <c r="A85" s="31" t="s">
        <v>23</v>
      </c>
      <c r="B85" s="32"/>
      <c r="C85" s="33"/>
    </row>
    <row r="86" spans="1:3" s="10" customFormat="1" x14ac:dyDescent="0.3">
      <c r="A86" s="30" t="s">
        <v>39</v>
      </c>
      <c r="B86" s="12" t="s">
        <v>163</v>
      </c>
      <c r="C86" s="28">
        <v>194583</v>
      </c>
    </row>
    <row r="87" spans="1:3" s="10" customFormat="1" x14ac:dyDescent="0.3">
      <c r="A87" s="30"/>
      <c r="B87" s="11" t="s">
        <v>14</v>
      </c>
      <c r="C87" s="15">
        <f>SUM(C86:C86)</f>
        <v>194583</v>
      </c>
    </row>
    <row r="88" spans="1:3" s="10" customFormat="1" ht="22.8" customHeight="1" x14ac:dyDescent="0.3">
      <c r="A88" s="31" t="s">
        <v>38</v>
      </c>
      <c r="B88" s="32"/>
      <c r="C88" s="33"/>
    </row>
    <row r="89" spans="1:3" s="10" customFormat="1" x14ac:dyDescent="0.3">
      <c r="A89" s="30" t="s">
        <v>39</v>
      </c>
      <c r="B89" s="12" t="s">
        <v>163</v>
      </c>
      <c r="C89" s="28">
        <v>74579</v>
      </c>
    </row>
    <row r="90" spans="1:3" s="10" customFormat="1" x14ac:dyDescent="0.3">
      <c r="A90" s="30"/>
      <c r="B90" s="11" t="s">
        <v>14</v>
      </c>
      <c r="C90" s="15">
        <f>SUM(C89:C89)</f>
        <v>74579</v>
      </c>
    </row>
    <row r="91" spans="1:3" s="10" customFormat="1" ht="18" customHeight="1" x14ac:dyDescent="0.3">
      <c r="A91" s="31" t="s">
        <v>129</v>
      </c>
      <c r="B91" s="32"/>
      <c r="C91" s="33"/>
    </row>
    <row r="92" spans="1:3" s="10" customFormat="1" x14ac:dyDescent="0.3">
      <c r="A92" s="30" t="s">
        <v>39</v>
      </c>
      <c r="B92" s="12" t="s">
        <v>163</v>
      </c>
      <c r="C92" s="28">
        <v>795500</v>
      </c>
    </row>
    <row r="93" spans="1:3" s="10" customFormat="1" x14ac:dyDescent="0.3">
      <c r="A93" s="30"/>
      <c r="B93" s="11" t="s">
        <v>14</v>
      </c>
      <c r="C93" s="15">
        <f>SUM(C92:C92)</f>
        <v>795500</v>
      </c>
    </row>
    <row r="94" spans="1:3" s="10" customFormat="1" ht="19.2" customHeight="1" x14ac:dyDescent="0.3">
      <c r="A94" s="31" t="s">
        <v>126</v>
      </c>
      <c r="B94" s="32"/>
      <c r="C94" s="33"/>
    </row>
    <row r="95" spans="1:3" s="10" customFormat="1" x14ac:dyDescent="0.3">
      <c r="A95" s="30" t="s">
        <v>39</v>
      </c>
      <c r="B95" s="12" t="s">
        <v>163</v>
      </c>
      <c r="C95" s="28">
        <v>178179</v>
      </c>
    </row>
    <row r="96" spans="1:3" s="10" customFormat="1" x14ac:dyDescent="0.3">
      <c r="A96" s="30"/>
      <c r="B96" s="11" t="s">
        <v>14</v>
      </c>
      <c r="C96" s="15">
        <f>SUM(C95:C95)</f>
        <v>178179</v>
      </c>
    </row>
    <row r="97" spans="1:184" s="10" customFormat="1" x14ac:dyDescent="0.3">
      <c r="A97" s="30"/>
      <c r="B97" s="11" t="s">
        <v>130</v>
      </c>
      <c r="C97" s="8">
        <f>C81+C78+C74+C84+C87+C90+C93+C96</f>
        <v>11399341</v>
      </c>
    </row>
    <row r="98" spans="1:184" s="10" customFormat="1" x14ac:dyDescent="0.3">
      <c r="A98" s="35" t="s">
        <v>71</v>
      </c>
      <c r="B98" s="36"/>
      <c r="C98" s="37"/>
    </row>
    <row r="99" spans="1:184" s="10" customFormat="1" ht="21.6" customHeight="1" x14ac:dyDescent="0.3">
      <c r="A99" s="31" t="s">
        <v>22</v>
      </c>
      <c r="B99" s="32"/>
      <c r="C99" s="33"/>
    </row>
    <row r="100" spans="1:184" s="10" customFormat="1" ht="31.2" x14ac:dyDescent="0.3">
      <c r="A100" s="30" t="s">
        <v>39</v>
      </c>
      <c r="B100" s="12" t="s">
        <v>81</v>
      </c>
      <c r="C100" s="28">
        <v>950000</v>
      </c>
    </row>
    <row r="101" spans="1:184" s="10" customFormat="1" x14ac:dyDescent="0.3">
      <c r="A101" s="30"/>
      <c r="B101" s="11" t="s">
        <v>14</v>
      </c>
      <c r="C101" s="15">
        <f>SUM(C100:C100)</f>
        <v>950000</v>
      </c>
    </row>
    <row r="102" spans="1:184" s="10" customFormat="1" x14ac:dyDescent="0.3">
      <c r="A102" s="30"/>
      <c r="B102" s="11" t="s">
        <v>56</v>
      </c>
      <c r="C102" s="8">
        <f>C101</f>
        <v>950000</v>
      </c>
    </row>
    <row r="103" spans="1:184" s="10" customFormat="1" x14ac:dyDescent="0.3">
      <c r="A103" s="35" t="s">
        <v>131</v>
      </c>
      <c r="B103" s="36"/>
      <c r="C103" s="37"/>
    </row>
    <row r="104" spans="1:184" s="10" customFormat="1" ht="22.8" customHeight="1" x14ac:dyDescent="0.3">
      <c r="A104" s="31" t="s">
        <v>129</v>
      </c>
      <c r="B104" s="32"/>
      <c r="C104" s="33"/>
    </row>
    <row r="105" spans="1:184" s="10" customFormat="1" x14ac:dyDescent="0.3">
      <c r="A105" s="30" t="s">
        <v>39</v>
      </c>
      <c r="B105" s="12" t="s">
        <v>163</v>
      </c>
      <c r="C105" s="28">
        <v>800000</v>
      </c>
    </row>
    <row r="106" spans="1:184" s="10" customFormat="1" x14ac:dyDescent="0.3">
      <c r="A106" s="30"/>
      <c r="B106" s="11" t="s">
        <v>14</v>
      </c>
      <c r="C106" s="15">
        <f>SUM(C105:C105)</f>
        <v>800000</v>
      </c>
    </row>
    <row r="107" spans="1:184" s="10" customFormat="1" x14ac:dyDescent="0.3">
      <c r="A107" s="30"/>
      <c r="B107" s="11" t="s">
        <v>212</v>
      </c>
      <c r="C107" s="8">
        <f>C106</f>
        <v>800000</v>
      </c>
    </row>
    <row r="108" spans="1:184" s="10" customFormat="1" x14ac:dyDescent="0.3">
      <c r="A108" s="30"/>
      <c r="B108" s="11" t="s">
        <v>4</v>
      </c>
      <c r="C108" s="8">
        <f>C19+C102+C97+C69+C24+C32+C107</f>
        <v>84010961</v>
      </c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16"/>
      <c r="EE108" s="16"/>
      <c r="EF108" s="16"/>
      <c r="EG108" s="16"/>
      <c r="EH108" s="16"/>
      <c r="EI108" s="16"/>
      <c r="EJ108" s="16"/>
      <c r="EK108" s="16"/>
      <c r="EL108" s="16"/>
      <c r="EM108" s="16"/>
      <c r="EN108" s="16"/>
      <c r="EO108" s="16"/>
      <c r="EP108" s="16"/>
      <c r="EQ108" s="16"/>
      <c r="ER108" s="16"/>
      <c r="ES108" s="16"/>
      <c r="ET108" s="16"/>
      <c r="EU108" s="16"/>
      <c r="EV108" s="16"/>
      <c r="EW108" s="16"/>
      <c r="EX108" s="16"/>
      <c r="EY108" s="16"/>
      <c r="EZ108" s="16"/>
      <c r="FA108" s="16"/>
      <c r="FB108" s="16"/>
      <c r="FC108" s="16"/>
      <c r="FD108" s="16"/>
      <c r="FE108" s="16"/>
      <c r="FF108" s="16"/>
      <c r="FG108" s="16"/>
      <c r="FH108" s="16"/>
      <c r="FI108" s="16"/>
      <c r="FJ108" s="16"/>
      <c r="FK108" s="16"/>
      <c r="FL108" s="16"/>
      <c r="FM108" s="16"/>
      <c r="FN108" s="16"/>
      <c r="FO108" s="16"/>
      <c r="FP108" s="16"/>
      <c r="FQ108" s="16"/>
      <c r="FR108" s="16"/>
      <c r="FS108" s="16"/>
      <c r="FT108" s="16"/>
      <c r="FU108" s="16"/>
      <c r="FV108" s="16"/>
      <c r="FW108" s="16"/>
      <c r="FX108" s="16"/>
      <c r="FY108" s="16"/>
      <c r="FZ108" s="16"/>
      <c r="GA108" s="16"/>
      <c r="GB108" s="16"/>
    </row>
    <row r="109" spans="1:184" s="10" customFormat="1" x14ac:dyDescent="0.3">
      <c r="A109" s="50"/>
      <c r="B109" s="51"/>
      <c r="C109" s="52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6"/>
      <c r="EC109" s="16"/>
      <c r="ED109" s="16"/>
      <c r="EE109" s="16"/>
      <c r="EF109" s="16"/>
      <c r="EG109" s="16"/>
      <c r="EH109" s="16"/>
      <c r="EI109" s="16"/>
      <c r="EJ109" s="16"/>
      <c r="EK109" s="16"/>
      <c r="EL109" s="16"/>
      <c r="EM109" s="16"/>
      <c r="EN109" s="16"/>
      <c r="EO109" s="16"/>
      <c r="EP109" s="16"/>
      <c r="EQ109" s="16"/>
      <c r="ER109" s="16"/>
      <c r="ES109" s="16"/>
      <c r="ET109" s="16"/>
      <c r="EU109" s="16"/>
      <c r="EV109" s="16"/>
      <c r="EW109" s="16"/>
      <c r="EX109" s="16"/>
      <c r="EY109" s="16"/>
      <c r="EZ109" s="16"/>
      <c r="FA109" s="16"/>
      <c r="FB109" s="16"/>
      <c r="FC109" s="16"/>
      <c r="FD109" s="16"/>
      <c r="FE109" s="16"/>
      <c r="FF109" s="16"/>
      <c r="FG109" s="16"/>
      <c r="FH109" s="16"/>
      <c r="FI109" s="16"/>
      <c r="FJ109" s="16"/>
      <c r="FK109" s="16"/>
      <c r="FL109" s="16"/>
      <c r="FM109" s="16"/>
      <c r="FN109" s="16"/>
      <c r="FO109" s="16"/>
      <c r="FP109" s="16"/>
      <c r="FQ109" s="16"/>
      <c r="FR109" s="16"/>
      <c r="FS109" s="16"/>
      <c r="FT109" s="16"/>
      <c r="FU109" s="16"/>
      <c r="FV109" s="16"/>
      <c r="FW109" s="16"/>
      <c r="FX109" s="16"/>
      <c r="FY109" s="16"/>
      <c r="FZ109" s="16"/>
      <c r="GA109" s="16"/>
      <c r="GB109" s="16"/>
    </row>
    <row r="110" spans="1:184" s="10" customFormat="1" x14ac:dyDescent="0.3">
      <c r="A110" s="46" t="s">
        <v>28</v>
      </c>
      <c r="B110" s="47"/>
      <c r="C110" s="48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16"/>
      <c r="DK110" s="16"/>
      <c r="DL110" s="16"/>
      <c r="DM110" s="16"/>
      <c r="DN110" s="16"/>
      <c r="DO110" s="16"/>
      <c r="DP110" s="16"/>
      <c r="DQ110" s="16"/>
      <c r="DR110" s="16"/>
      <c r="DS110" s="16"/>
      <c r="DT110" s="16"/>
      <c r="DU110" s="16"/>
      <c r="DV110" s="16"/>
      <c r="DW110" s="16"/>
      <c r="DX110" s="16"/>
      <c r="DY110" s="16"/>
      <c r="DZ110" s="16"/>
      <c r="EA110" s="16"/>
      <c r="EB110" s="16"/>
      <c r="EC110" s="16"/>
      <c r="ED110" s="16"/>
      <c r="EE110" s="16"/>
      <c r="EF110" s="16"/>
      <c r="EG110" s="16"/>
      <c r="EH110" s="16"/>
      <c r="EI110" s="16"/>
      <c r="EJ110" s="16"/>
      <c r="EK110" s="16"/>
      <c r="EL110" s="16"/>
      <c r="EM110" s="16"/>
      <c r="EN110" s="16"/>
      <c r="EO110" s="16"/>
      <c r="EP110" s="16"/>
      <c r="EQ110" s="16"/>
      <c r="ER110" s="16"/>
      <c r="ES110" s="16"/>
      <c r="ET110" s="16"/>
      <c r="EU110" s="16"/>
      <c r="EV110" s="16"/>
      <c r="EW110" s="16"/>
      <c r="EX110" s="16"/>
      <c r="EY110" s="16"/>
      <c r="EZ110" s="16"/>
      <c r="FA110" s="16"/>
      <c r="FB110" s="16"/>
      <c r="FC110" s="16"/>
      <c r="FD110" s="16"/>
      <c r="FE110" s="16"/>
      <c r="FF110" s="16"/>
      <c r="FG110" s="16"/>
      <c r="FH110" s="16"/>
      <c r="FI110" s="16"/>
      <c r="FJ110" s="16"/>
      <c r="FK110" s="16"/>
      <c r="FL110" s="16"/>
      <c r="FM110" s="16"/>
      <c r="FN110" s="16"/>
      <c r="FO110" s="16"/>
      <c r="FP110" s="16"/>
      <c r="FQ110" s="16"/>
      <c r="FR110" s="16"/>
      <c r="FS110" s="16"/>
      <c r="FT110" s="16"/>
      <c r="FU110" s="16"/>
      <c r="FV110" s="16"/>
      <c r="FW110" s="16"/>
      <c r="FX110" s="16"/>
      <c r="FY110" s="16"/>
      <c r="FZ110" s="16"/>
      <c r="GA110" s="16"/>
      <c r="GB110" s="16"/>
    </row>
    <row r="111" spans="1:184" s="10" customFormat="1" x14ac:dyDescent="0.3">
      <c r="A111" s="35" t="s">
        <v>58</v>
      </c>
      <c r="B111" s="36"/>
      <c r="C111" s="37"/>
    </row>
    <row r="112" spans="1:184" s="10" customFormat="1" ht="21" customHeight="1" x14ac:dyDescent="0.3">
      <c r="A112" s="31" t="s">
        <v>22</v>
      </c>
      <c r="B112" s="32"/>
      <c r="C112" s="33"/>
    </row>
    <row r="113" spans="1:4" s="10" customFormat="1" ht="31.2" x14ac:dyDescent="0.3">
      <c r="A113" s="30" t="s">
        <v>39</v>
      </c>
      <c r="B113" s="6" t="s">
        <v>107</v>
      </c>
      <c r="C113" s="7">
        <v>150000</v>
      </c>
    </row>
    <row r="114" spans="1:4" s="10" customFormat="1" x14ac:dyDescent="0.3">
      <c r="A114" s="30"/>
      <c r="B114" s="11" t="s">
        <v>14</v>
      </c>
      <c r="C114" s="8">
        <f>SUM(C113)</f>
        <v>150000</v>
      </c>
    </row>
    <row r="115" spans="1:4" s="10" customFormat="1" x14ac:dyDescent="0.3">
      <c r="A115" s="30"/>
      <c r="B115" s="11" t="s">
        <v>57</v>
      </c>
      <c r="C115" s="8">
        <f>SUM(C114)</f>
        <v>150000</v>
      </c>
    </row>
    <row r="116" spans="1:4" s="24" customFormat="1" x14ac:dyDescent="0.3">
      <c r="A116" s="35" t="s">
        <v>74</v>
      </c>
      <c r="B116" s="36"/>
      <c r="C116" s="37"/>
    </row>
    <row r="117" spans="1:4" s="24" customFormat="1" x14ac:dyDescent="0.3">
      <c r="A117" s="31" t="s">
        <v>15</v>
      </c>
      <c r="B117" s="32"/>
      <c r="C117" s="33"/>
      <c r="D117" s="10"/>
    </row>
    <row r="118" spans="1:4" s="24" customFormat="1" x14ac:dyDescent="0.3">
      <c r="A118" s="30" t="s">
        <v>39</v>
      </c>
      <c r="B118" s="6" t="s">
        <v>108</v>
      </c>
      <c r="C118" s="7">
        <v>737189</v>
      </c>
      <c r="D118" s="10"/>
    </row>
    <row r="119" spans="1:4" s="24" customFormat="1" x14ac:dyDescent="0.3">
      <c r="A119" s="30"/>
      <c r="B119" s="11" t="s">
        <v>14</v>
      </c>
      <c r="C119" s="8">
        <f>SUM(C118)</f>
        <v>737189</v>
      </c>
      <c r="D119" s="10"/>
    </row>
    <row r="120" spans="1:4" s="24" customFormat="1" x14ac:dyDescent="0.3">
      <c r="A120" s="31" t="s">
        <v>18</v>
      </c>
      <c r="B120" s="32"/>
      <c r="C120" s="33"/>
      <c r="D120" s="10"/>
    </row>
    <row r="121" spans="1:4" s="24" customFormat="1" ht="31.2" x14ac:dyDescent="0.3">
      <c r="A121" s="30" t="s">
        <v>39</v>
      </c>
      <c r="B121" s="6" t="s">
        <v>109</v>
      </c>
      <c r="C121" s="7">
        <v>1250000</v>
      </c>
      <c r="D121" s="10"/>
    </row>
    <row r="122" spans="1:4" s="24" customFormat="1" x14ac:dyDescent="0.3">
      <c r="A122" s="30"/>
      <c r="B122" s="11" t="s">
        <v>14</v>
      </c>
      <c r="C122" s="8">
        <f>SUM(C121)</f>
        <v>1250000</v>
      </c>
      <c r="D122" s="10"/>
    </row>
    <row r="123" spans="1:4" s="24" customFormat="1" x14ac:dyDescent="0.3">
      <c r="A123" s="30"/>
      <c r="B123" s="11" t="s">
        <v>73</v>
      </c>
      <c r="C123" s="8">
        <f>SUM(C119+C122)</f>
        <v>1987189</v>
      </c>
      <c r="D123" s="10"/>
    </row>
    <row r="124" spans="1:4" s="10" customFormat="1" x14ac:dyDescent="0.3">
      <c r="A124" s="35" t="s">
        <v>59</v>
      </c>
      <c r="B124" s="36"/>
      <c r="C124" s="37"/>
    </row>
    <row r="125" spans="1:4" s="10" customFormat="1" ht="22.8" customHeight="1" x14ac:dyDescent="0.3">
      <c r="A125" s="31" t="s">
        <v>19</v>
      </c>
      <c r="B125" s="32"/>
      <c r="C125" s="33"/>
    </row>
    <row r="126" spans="1:4" s="10" customFormat="1" ht="46.8" x14ac:dyDescent="0.3">
      <c r="A126" s="30" t="s">
        <v>39</v>
      </c>
      <c r="B126" s="12" t="s">
        <v>120</v>
      </c>
      <c r="C126" s="7">
        <v>1595303</v>
      </c>
    </row>
    <row r="127" spans="1:4" s="10" customFormat="1" ht="46.8" x14ac:dyDescent="0.3">
      <c r="A127" s="30" t="s">
        <v>41</v>
      </c>
      <c r="B127" s="6" t="s">
        <v>119</v>
      </c>
      <c r="C127" s="7">
        <v>1500000</v>
      </c>
    </row>
    <row r="128" spans="1:4" s="10" customFormat="1" ht="46.8" x14ac:dyDescent="0.3">
      <c r="A128" s="30" t="s">
        <v>43</v>
      </c>
      <c r="B128" s="6" t="s">
        <v>164</v>
      </c>
      <c r="C128" s="7">
        <v>3122352</v>
      </c>
    </row>
    <row r="129" spans="1:3" s="10" customFormat="1" ht="46.8" x14ac:dyDescent="0.3">
      <c r="A129" s="30" t="s">
        <v>40</v>
      </c>
      <c r="B129" s="10" t="s">
        <v>83</v>
      </c>
      <c r="C129" s="7">
        <v>635000</v>
      </c>
    </row>
    <row r="130" spans="1:3" s="10" customFormat="1" ht="46.8" x14ac:dyDescent="0.3">
      <c r="A130" s="30" t="s">
        <v>42</v>
      </c>
      <c r="B130" s="6" t="s">
        <v>165</v>
      </c>
      <c r="C130" s="7">
        <v>1937262</v>
      </c>
    </row>
    <row r="131" spans="1:3" s="10" customFormat="1" ht="46.8" x14ac:dyDescent="0.3">
      <c r="A131" s="30" t="s">
        <v>44</v>
      </c>
      <c r="B131" s="6" t="s">
        <v>166</v>
      </c>
      <c r="C131" s="7">
        <v>3857930</v>
      </c>
    </row>
    <row r="132" spans="1:3" s="10" customFormat="1" ht="46.8" x14ac:dyDescent="0.3">
      <c r="A132" s="30" t="s">
        <v>45</v>
      </c>
      <c r="B132" s="6" t="s">
        <v>169</v>
      </c>
      <c r="C132" s="7">
        <v>1436681</v>
      </c>
    </row>
    <row r="133" spans="1:3" s="10" customFormat="1" ht="62.4" x14ac:dyDescent="0.3">
      <c r="A133" s="30" t="s">
        <v>117</v>
      </c>
      <c r="B133" s="6" t="s">
        <v>168</v>
      </c>
      <c r="C133" s="7">
        <v>1633651</v>
      </c>
    </row>
    <row r="134" spans="1:3" s="10" customFormat="1" ht="62.4" x14ac:dyDescent="0.3">
      <c r="A134" s="30" t="s">
        <v>118</v>
      </c>
      <c r="B134" s="6" t="s">
        <v>167</v>
      </c>
      <c r="C134" s="7">
        <v>1879127</v>
      </c>
    </row>
    <row r="135" spans="1:3" s="10" customFormat="1" ht="31.2" x14ac:dyDescent="0.3">
      <c r="A135" s="30" t="s">
        <v>132</v>
      </c>
      <c r="B135" s="6" t="s">
        <v>170</v>
      </c>
      <c r="C135" s="7">
        <v>151353</v>
      </c>
    </row>
    <row r="136" spans="1:3" s="10" customFormat="1" x14ac:dyDescent="0.3">
      <c r="A136" s="30" t="s">
        <v>134</v>
      </c>
      <c r="B136" s="6" t="s">
        <v>171</v>
      </c>
      <c r="C136" s="7">
        <v>750616</v>
      </c>
    </row>
    <row r="137" spans="1:3" s="10" customFormat="1" x14ac:dyDescent="0.3">
      <c r="A137" s="30"/>
      <c r="B137" s="11" t="s">
        <v>14</v>
      </c>
      <c r="C137" s="8">
        <f>SUM(C126:C136)</f>
        <v>18499275</v>
      </c>
    </row>
    <row r="138" spans="1:3" s="10" customFormat="1" ht="23.4" customHeight="1" x14ac:dyDescent="0.3">
      <c r="A138" s="31" t="s">
        <v>5</v>
      </c>
      <c r="B138" s="32"/>
      <c r="C138" s="33"/>
    </row>
    <row r="139" spans="1:3" s="10" customFormat="1" ht="46.8" x14ac:dyDescent="0.3">
      <c r="A139" s="30" t="s">
        <v>39</v>
      </c>
      <c r="B139" s="6" t="s">
        <v>172</v>
      </c>
      <c r="C139" s="7">
        <v>2511472</v>
      </c>
    </row>
    <row r="140" spans="1:3" s="10" customFormat="1" ht="31.2" x14ac:dyDescent="0.3">
      <c r="A140" s="30" t="s">
        <v>41</v>
      </c>
      <c r="B140" s="6" t="s">
        <v>173</v>
      </c>
      <c r="C140" s="7">
        <v>911157</v>
      </c>
    </row>
    <row r="141" spans="1:3" s="10" customFormat="1" ht="46.8" x14ac:dyDescent="0.3">
      <c r="A141" s="30" t="s">
        <v>43</v>
      </c>
      <c r="B141" s="6" t="s">
        <v>174</v>
      </c>
      <c r="C141" s="7">
        <v>892077</v>
      </c>
    </row>
    <row r="142" spans="1:3" s="10" customFormat="1" ht="31.2" x14ac:dyDescent="0.3">
      <c r="A142" s="30" t="s">
        <v>40</v>
      </c>
      <c r="B142" s="6" t="s">
        <v>175</v>
      </c>
      <c r="C142" s="7">
        <v>3349179</v>
      </c>
    </row>
    <row r="143" spans="1:3" s="10" customFormat="1" ht="62.4" x14ac:dyDescent="0.3">
      <c r="A143" s="30" t="s">
        <v>42</v>
      </c>
      <c r="B143" s="6" t="s">
        <v>207</v>
      </c>
      <c r="C143" s="7">
        <v>1000000</v>
      </c>
    </row>
    <row r="144" spans="1:3" s="10" customFormat="1" ht="62.4" x14ac:dyDescent="0.3">
      <c r="A144" s="30" t="s">
        <v>44</v>
      </c>
      <c r="B144" s="6" t="s">
        <v>176</v>
      </c>
      <c r="C144" s="7">
        <v>670895</v>
      </c>
    </row>
    <row r="145" spans="1:4" s="10" customFormat="1" x14ac:dyDescent="0.3">
      <c r="A145" s="30" t="s">
        <v>45</v>
      </c>
      <c r="B145" s="6" t="s">
        <v>146</v>
      </c>
      <c r="C145" s="7">
        <v>569368</v>
      </c>
    </row>
    <row r="146" spans="1:4" s="10" customFormat="1" x14ac:dyDescent="0.3">
      <c r="A146" s="30" t="s">
        <v>117</v>
      </c>
      <c r="B146" s="6" t="s">
        <v>147</v>
      </c>
      <c r="C146" s="7">
        <v>17216</v>
      </c>
    </row>
    <row r="147" spans="1:4" s="10" customFormat="1" x14ac:dyDescent="0.3">
      <c r="A147" s="30"/>
      <c r="B147" s="11" t="s">
        <v>14</v>
      </c>
      <c r="C147" s="8">
        <f>SUM(C139:C146)</f>
        <v>9921364</v>
      </c>
    </row>
    <row r="148" spans="1:4" s="10" customFormat="1" ht="24" customHeight="1" x14ac:dyDescent="0.3">
      <c r="A148" s="31" t="s">
        <v>30</v>
      </c>
      <c r="B148" s="32"/>
      <c r="C148" s="33"/>
    </row>
    <row r="149" spans="1:4" s="10" customFormat="1" ht="31.2" x14ac:dyDescent="0.3">
      <c r="A149" s="30" t="s">
        <v>39</v>
      </c>
      <c r="B149" s="6" t="s">
        <v>177</v>
      </c>
      <c r="C149" s="7">
        <v>130000</v>
      </c>
    </row>
    <row r="150" spans="1:4" s="10" customFormat="1" ht="31.2" x14ac:dyDescent="0.3">
      <c r="A150" s="30" t="s">
        <v>41</v>
      </c>
      <c r="B150" s="6" t="s">
        <v>84</v>
      </c>
      <c r="C150" s="7">
        <v>470000</v>
      </c>
    </row>
    <row r="151" spans="1:4" s="10" customFormat="1" x14ac:dyDescent="0.3">
      <c r="A151" s="30" t="s">
        <v>43</v>
      </c>
      <c r="B151" s="6" t="s">
        <v>148</v>
      </c>
      <c r="C151" s="7">
        <v>260638</v>
      </c>
    </row>
    <row r="152" spans="1:4" s="10" customFormat="1" x14ac:dyDescent="0.3">
      <c r="A152" s="30"/>
      <c r="B152" s="11" t="s">
        <v>14</v>
      </c>
      <c r="C152" s="8">
        <f>SUM(C149:C151)</f>
        <v>860638</v>
      </c>
    </row>
    <row r="153" spans="1:4" s="10" customFormat="1" x14ac:dyDescent="0.3">
      <c r="A153" s="31" t="s">
        <v>6</v>
      </c>
      <c r="B153" s="32"/>
      <c r="C153" s="33"/>
      <c r="D153" s="16"/>
    </row>
    <row r="154" spans="1:4" s="10" customFormat="1" ht="31.2" x14ac:dyDescent="0.3">
      <c r="A154" s="30" t="s">
        <v>39</v>
      </c>
      <c r="B154" s="6" t="s">
        <v>85</v>
      </c>
      <c r="C154" s="7">
        <v>1300000</v>
      </c>
      <c r="D154" s="16"/>
    </row>
    <row r="155" spans="1:4" s="10" customFormat="1" ht="31.2" x14ac:dyDescent="0.3">
      <c r="A155" s="30" t="s">
        <v>41</v>
      </c>
      <c r="B155" s="6" t="s">
        <v>178</v>
      </c>
      <c r="C155" s="7">
        <v>4000000</v>
      </c>
      <c r="D155" s="16"/>
    </row>
    <row r="156" spans="1:4" s="10" customFormat="1" x14ac:dyDescent="0.3">
      <c r="A156" s="30"/>
      <c r="B156" s="11" t="s">
        <v>14</v>
      </c>
      <c r="C156" s="8">
        <f>SUM(C154:C155)</f>
        <v>5300000</v>
      </c>
      <c r="D156" s="16"/>
    </row>
    <row r="157" spans="1:4" s="10" customFormat="1" x14ac:dyDescent="0.3">
      <c r="A157" s="31" t="s">
        <v>34</v>
      </c>
      <c r="B157" s="32"/>
      <c r="C157" s="33"/>
      <c r="D157" s="16"/>
    </row>
    <row r="158" spans="1:4" s="10" customFormat="1" ht="31.2" x14ac:dyDescent="0.3">
      <c r="A158" s="30">
        <v>1</v>
      </c>
      <c r="B158" s="6" t="s">
        <v>72</v>
      </c>
      <c r="C158" s="28">
        <v>600000</v>
      </c>
      <c r="D158" s="16"/>
    </row>
    <row r="159" spans="1:4" s="10" customFormat="1" x14ac:dyDescent="0.3">
      <c r="A159" s="30"/>
      <c r="B159" s="11" t="s">
        <v>14</v>
      </c>
      <c r="C159" s="8">
        <f>SUM(C158)</f>
        <v>600000</v>
      </c>
      <c r="D159" s="16"/>
    </row>
    <row r="160" spans="1:4" s="10" customFormat="1" x14ac:dyDescent="0.3">
      <c r="A160" s="31" t="s">
        <v>15</v>
      </c>
      <c r="B160" s="32"/>
      <c r="C160" s="33"/>
      <c r="D160" s="16"/>
    </row>
    <row r="161" spans="1:4" s="10" customFormat="1" ht="62.4" x14ac:dyDescent="0.3">
      <c r="A161" s="30" t="s">
        <v>39</v>
      </c>
      <c r="B161" s="6" t="s">
        <v>121</v>
      </c>
      <c r="C161" s="7">
        <v>2816505</v>
      </c>
      <c r="D161" s="16"/>
    </row>
    <row r="162" spans="1:4" s="10" customFormat="1" ht="31.2" x14ac:dyDescent="0.3">
      <c r="A162" s="30" t="s">
        <v>41</v>
      </c>
      <c r="B162" s="6" t="s">
        <v>122</v>
      </c>
      <c r="C162" s="7">
        <v>2050000</v>
      </c>
    </row>
    <row r="163" spans="1:4" s="10" customFormat="1" ht="31.2" x14ac:dyDescent="0.3">
      <c r="A163" s="30" t="s">
        <v>43</v>
      </c>
      <c r="B163" s="6" t="s">
        <v>86</v>
      </c>
      <c r="C163" s="7">
        <v>950000</v>
      </c>
    </row>
    <row r="164" spans="1:4" s="10" customFormat="1" ht="31.2" x14ac:dyDescent="0.3">
      <c r="A164" s="30" t="s">
        <v>40</v>
      </c>
      <c r="B164" s="6" t="s">
        <v>87</v>
      </c>
      <c r="C164" s="7">
        <v>3000000</v>
      </c>
    </row>
    <row r="165" spans="1:4" s="10" customFormat="1" ht="31.2" x14ac:dyDescent="0.3">
      <c r="A165" s="30" t="s">
        <v>42</v>
      </c>
      <c r="B165" s="6" t="s">
        <v>50</v>
      </c>
      <c r="C165" s="7">
        <v>4800000</v>
      </c>
    </row>
    <row r="166" spans="1:4" s="10" customFormat="1" ht="31.2" x14ac:dyDescent="0.3">
      <c r="A166" s="30" t="s">
        <v>44</v>
      </c>
      <c r="B166" s="6" t="s">
        <v>179</v>
      </c>
      <c r="C166" s="7">
        <v>465011</v>
      </c>
    </row>
    <row r="167" spans="1:4" s="10" customFormat="1" x14ac:dyDescent="0.3">
      <c r="A167" s="30"/>
      <c r="B167" s="11" t="s">
        <v>14</v>
      </c>
      <c r="C167" s="8">
        <f>SUM(C161:C166)</f>
        <v>14081516</v>
      </c>
    </row>
    <row r="168" spans="1:4" s="10" customFormat="1" x14ac:dyDescent="0.3">
      <c r="A168" s="31" t="s">
        <v>7</v>
      </c>
      <c r="B168" s="32"/>
      <c r="C168" s="33"/>
    </row>
    <row r="169" spans="1:4" s="10" customFormat="1" ht="31.2" x14ac:dyDescent="0.3">
      <c r="A169" s="30" t="s">
        <v>39</v>
      </c>
      <c r="B169" s="12" t="s">
        <v>123</v>
      </c>
      <c r="C169" s="7">
        <v>630458</v>
      </c>
    </row>
    <row r="170" spans="1:4" s="10" customFormat="1" ht="31.2" x14ac:dyDescent="0.3">
      <c r="A170" s="30" t="s">
        <v>41</v>
      </c>
      <c r="B170" s="12" t="s">
        <v>180</v>
      </c>
      <c r="C170" s="7">
        <v>729542</v>
      </c>
    </row>
    <row r="171" spans="1:4" s="10" customFormat="1" x14ac:dyDescent="0.3">
      <c r="A171" s="30" t="s">
        <v>43</v>
      </c>
      <c r="B171" s="12" t="s">
        <v>46</v>
      </c>
      <c r="C171" s="7">
        <v>980000</v>
      </c>
    </row>
    <row r="172" spans="1:4" s="10" customFormat="1" ht="36" customHeight="1" x14ac:dyDescent="0.3">
      <c r="A172" s="30" t="s">
        <v>40</v>
      </c>
      <c r="B172" s="12" t="s">
        <v>88</v>
      </c>
      <c r="C172" s="7">
        <v>1980000</v>
      </c>
    </row>
    <row r="173" spans="1:4" s="10" customFormat="1" x14ac:dyDescent="0.3">
      <c r="A173" s="30"/>
      <c r="B173" s="11" t="s">
        <v>14</v>
      </c>
      <c r="C173" s="8">
        <f>SUM(C169:C172)</f>
        <v>4320000</v>
      </c>
    </row>
    <row r="174" spans="1:4" s="10" customFormat="1" x14ac:dyDescent="0.3">
      <c r="A174" s="31" t="s">
        <v>18</v>
      </c>
      <c r="B174" s="32"/>
      <c r="C174" s="33"/>
    </row>
    <row r="175" spans="1:4" s="10" customFormat="1" ht="31.2" x14ac:dyDescent="0.3">
      <c r="A175" s="30" t="s">
        <v>39</v>
      </c>
      <c r="B175" s="6" t="s">
        <v>181</v>
      </c>
      <c r="C175" s="7">
        <v>1375442</v>
      </c>
    </row>
    <row r="176" spans="1:4" s="10" customFormat="1" ht="62.4" x14ac:dyDescent="0.3">
      <c r="A176" s="30" t="s">
        <v>41</v>
      </c>
      <c r="B176" s="6" t="s">
        <v>182</v>
      </c>
      <c r="C176" s="28">
        <v>551461</v>
      </c>
    </row>
    <row r="177" spans="1:3" s="10" customFormat="1" ht="46.8" x14ac:dyDescent="0.3">
      <c r="A177" s="30" t="s">
        <v>43</v>
      </c>
      <c r="B177" s="6" t="s">
        <v>89</v>
      </c>
      <c r="C177" s="28">
        <v>2451532</v>
      </c>
    </row>
    <row r="178" spans="1:3" s="10" customFormat="1" ht="31.2" x14ac:dyDescent="0.3">
      <c r="A178" s="30" t="s">
        <v>40</v>
      </c>
      <c r="B178" s="6" t="s">
        <v>90</v>
      </c>
      <c r="C178" s="28">
        <v>2200000</v>
      </c>
    </row>
    <row r="179" spans="1:3" s="10" customFormat="1" ht="31.2" x14ac:dyDescent="0.3">
      <c r="A179" s="30" t="s">
        <v>42</v>
      </c>
      <c r="B179" s="6" t="s">
        <v>183</v>
      </c>
      <c r="C179" s="28">
        <v>353266</v>
      </c>
    </row>
    <row r="180" spans="1:3" s="10" customFormat="1" x14ac:dyDescent="0.3">
      <c r="A180" s="30"/>
      <c r="B180" s="11" t="s">
        <v>14</v>
      </c>
      <c r="C180" s="8">
        <f>SUM(C175:C179)</f>
        <v>6931701</v>
      </c>
    </row>
    <row r="181" spans="1:3" s="10" customFormat="1" x14ac:dyDescent="0.3">
      <c r="A181" s="31" t="s">
        <v>3</v>
      </c>
      <c r="B181" s="32"/>
      <c r="C181" s="33"/>
    </row>
    <row r="182" spans="1:3" s="10" customFormat="1" ht="31.2" x14ac:dyDescent="0.3">
      <c r="A182" s="30" t="s">
        <v>39</v>
      </c>
      <c r="B182" s="6" t="s">
        <v>91</v>
      </c>
      <c r="C182" s="7">
        <v>100000</v>
      </c>
    </row>
    <row r="183" spans="1:3" s="10" customFormat="1" ht="31.2" x14ac:dyDescent="0.3">
      <c r="A183" s="30" t="s">
        <v>41</v>
      </c>
      <c r="B183" s="6" t="s">
        <v>92</v>
      </c>
      <c r="C183" s="7">
        <v>100000</v>
      </c>
    </row>
    <row r="184" spans="1:3" s="10" customFormat="1" x14ac:dyDescent="0.3">
      <c r="A184" s="30"/>
      <c r="B184" s="11" t="s">
        <v>14</v>
      </c>
      <c r="C184" s="8">
        <f>SUM(C182:C183)</f>
        <v>200000</v>
      </c>
    </row>
    <row r="185" spans="1:3" s="10" customFormat="1" x14ac:dyDescent="0.3">
      <c r="A185" s="31" t="s">
        <v>8</v>
      </c>
      <c r="B185" s="32"/>
      <c r="C185" s="33"/>
    </row>
    <row r="186" spans="1:3" s="10" customFormat="1" ht="46.8" x14ac:dyDescent="0.3">
      <c r="A186" s="30" t="s">
        <v>39</v>
      </c>
      <c r="B186" s="6" t="s">
        <v>184</v>
      </c>
      <c r="C186" s="7">
        <v>4200000</v>
      </c>
    </row>
    <row r="187" spans="1:3" s="10" customFormat="1" ht="46.8" x14ac:dyDescent="0.3">
      <c r="A187" s="30" t="s">
        <v>41</v>
      </c>
      <c r="B187" s="6" t="s">
        <v>185</v>
      </c>
      <c r="C187" s="7">
        <v>1107000</v>
      </c>
    </row>
    <row r="188" spans="1:3" s="10" customFormat="1" ht="31.2" x14ac:dyDescent="0.3">
      <c r="A188" s="30" t="s">
        <v>43</v>
      </c>
      <c r="B188" s="6" t="s">
        <v>93</v>
      </c>
      <c r="C188" s="7">
        <v>2983000</v>
      </c>
    </row>
    <row r="189" spans="1:3" s="10" customFormat="1" x14ac:dyDescent="0.3">
      <c r="A189" s="30"/>
      <c r="B189" s="11" t="s">
        <v>14</v>
      </c>
      <c r="C189" s="8">
        <f>SUM(C186:C188)</f>
        <v>8290000</v>
      </c>
    </row>
    <row r="190" spans="1:3" s="10" customFormat="1" x14ac:dyDescent="0.3">
      <c r="A190" s="31" t="s">
        <v>9</v>
      </c>
      <c r="B190" s="32"/>
      <c r="C190" s="33"/>
    </row>
    <row r="191" spans="1:3" s="10" customFormat="1" ht="31.2" x14ac:dyDescent="0.3">
      <c r="A191" s="30" t="s">
        <v>39</v>
      </c>
      <c r="B191" s="12" t="s">
        <v>186</v>
      </c>
      <c r="C191" s="7">
        <v>1841924</v>
      </c>
    </row>
    <row r="192" spans="1:3" s="10" customFormat="1" ht="31.2" x14ac:dyDescent="0.3">
      <c r="A192" s="30" t="s">
        <v>41</v>
      </c>
      <c r="B192" s="12" t="s">
        <v>94</v>
      </c>
      <c r="C192" s="7">
        <v>1571535</v>
      </c>
    </row>
    <row r="193" spans="1:3" s="10" customFormat="1" ht="31.2" x14ac:dyDescent="0.3">
      <c r="A193" s="30" t="s">
        <v>43</v>
      </c>
      <c r="B193" s="12" t="s">
        <v>124</v>
      </c>
      <c r="C193" s="7">
        <v>479192</v>
      </c>
    </row>
    <row r="194" spans="1:3" s="10" customFormat="1" ht="31.2" x14ac:dyDescent="0.3">
      <c r="A194" s="30" t="s">
        <v>40</v>
      </c>
      <c r="B194" s="6" t="s">
        <v>95</v>
      </c>
      <c r="C194" s="7">
        <v>684031</v>
      </c>
    </row>
    <row r="195" spans="1:3" s="10" customFormat="1" x14ac:dyDescent="0.3">
      <c r="A195" s="30"/>
      <c r="B195" s="11" t="s">
        <v>14</v>
      </c>
      <c r="C195" s="8">
        <f>SUM(C191:C194)</f>
        <v>4576682</v>
      </c>
    </row>
    <row r="196" spans="1:3" s="10" customFormat="1" ht="23.4" customHeight="1" x14ac:dyDescent="0.3">
      <c r="A196" s="31" t="s">
        <v>96</v>
      </c>
      <c r="B196" s="32"/>
      <c r="C196" s="33"/>
    </row>
    <row r="197" spans="1:3" s="10" customFormat="1" ht="31.2" x14ac:dyDescent="0.3">
      <c r="A197" s="30" t="s">
        <v>39</v>
      </c>
      <c r="B197" s="6" t="s">
        <v>187</v>
      </c>
      <c r="C197" s="7">
        <v>1000000</v>
      </c>
    </row>
    <row r="198" spans="1:3" s="10" customFormat="1" x14ac:dyDescent="0.3">
      <c r="A198" s="30"/>
      <c r="B198" s="11" t="s">
        <v>14</v>
      </c>
      <c r="C198" s="8">
        <f>SUM(C197)</f>
        <v>1000000</v>
      </c>
    </row>
    <row r="199" spans="1:3" s="10" customFormat="1" ht="33.6" customHeight="1" x14ac:dyDescent="0.3">
      <c r="A199" s="31" t="s">
        <v>188</v>
      </c>
      <c r="B199" s="32"/>
      <c r="C199" s="33"/>
    </row>
    <row r="200" spans="1:3" s="10" customFormat="1" ht="62.4" x14ac:dyDescent="0.3">
      <c r="A200" s="30" t="s">
        <v>39</v>
      </c>
      <c r="B200" s="6" t="s">
        <v>189</v>
      </c>
      <c r="C200" s="7">
        <v>1200000</v>
      </c>
    </row>
    <row r="201" spans="1:3" s="10" customFormat="1" ht="46.8" x14ac:dyDescent="0.3">
      <c r="A201" s="30" t="s">
        <v>41</v>
      </c>
      <c r="B201" s="6" t="s">
        <v>125</v>
      </c>
      <c r="C201" s="7">
        <v>300000</v>
      </c>
    </row>
    <row r="202" spans="1:3" s="10" customFormat="1" x14ac:dyDescent="0.3">
      <c r="A202" s="30" t="s">
        <v>43</v>
      </c>
      <c r="B202" s="6" t="s">
        <v>149</v>
      </c>
      <c r="C202" s="7">
        <v>14815</v>
      </c>
    </row>
    <row r="203" spans="1:3" s="10" customFormat="1" x14ac:dyDescent="0.3">
      <c r="A203" s="30"/>
      <c r="B203" s="11" t="s">
        <v>14</v>
      </c>
      <c r="C203" s="8">
        <f>SUM(C200:C202)</f>
        <v>1514815</v>
      </c>
    </row>
    <row r="204" spans="1:3" s="10" customFormat="1" x14ac:dyDescent="0.3">
      <c r="A204" s="31" t="s">
        <v>29</v>
      </c>
      <c r="B204" s="32"/>
      <c r="C204" s="33"/>
    </row>
    <row r="205" spans="1:3" s="10" customFormat="1" ht="46.8" x14ac:dyDescent="0.3">
      <c r="A205" s="30" t="s">
        <v>39</v>
      </c>
      <c r="B205" s="6" t="s">
        <v>190</v>
      </c>
      <c r="C205" s="7">
        <v>5500000</v>
      </c>
    </row>
    <row r="206" spans="1:3" s="10" customFormat="1" x14ac:dyDescent="0.3">
      <c r="A206" s="30"/>
      <c r="B206" s="11" t="s">
        <v>14</v>
      </c>
      <c r="C206" s="8">
        <f>SUM(C205)</f>
        <v>5500000</v>
      </c>
    </row>
    <row r="207" spans="1:3" s="10" customFormat="1" x14ac:dyDescent="0.3">
      <c r="A207" s="31" t="s">
        <v>2</v>
      </c>
      <c r="B207" s="32"/>
      <c r="C207" s="33"/>
    </row>
    <row r="208" spans="1:3" s="10" customFormat="1" x14ac:dyDescent="0.3">
      <c r="A208" s="30" t="s">
        <v>39</v>
      </c>
      <c r="B208" s="6" t="s">
        <v>191</v>
      </c>
      <c r="C208" s="7">
        <v>1700000</v>
      </c>
    </row>
    <row r="209" spans="1:3" s="10" customFormat="1" x14ac:dyDescent="0.3">
      <c r="A209" s="30"/>
      <c r="B209" s="11" t="s">
        <v>14</v>
      </c>
      <c r="C209" s="8">
        <f>SUM(C208)</f>
        <v>1700000</v>
      </c>
    </row>
    <row r="210" spans="1:3" s="10" customFormat="1" x14ac:dyDescent="0.3">
      <c r="A210" s="31" t="s">
        <v>133</v>
      </c>
      <c r="B210" s="32"/>
      <c r="C210" s="33"/>
    </row>
    <row r="211" spans="1:3" s="10" customFormat="1" x14ac:dyDescent="0.3">
      <c r="A211" s="30" t="s">
        <v>39</v>
      </c>
      <c r="B211" s="6" t="s">
        <v>150</v>
      </c>
      <c r="C211" s="7">
        <v>442696</v>
      </c>
    </row>
    <row r="212" spans="1:3" s="10" customFormat="1" x14ac:dyDescent="0.3">
      <c r="A212" s="30"/>
      <c r="B212" s="11" t="s">
        <v>14</v>
      </c>
      <c r="C212" s="8">
        <f>SUM(C211)</f>
        <v>442696</v>
      </c>
    </row>
    <row r="213" spans="1:3" s="10" customFormat="1" x14ac:dyDescent="0.3">
      <c r="A213" s="31" t="s">
        <v>135</v>
      </c>
      <c r="B213" s="32"/>
      <c r="C213" s="33"/>
    </row>
    <row r="214" spans="1:3" s="10" customFormat="1" x14ac:dyDescent="0.3">
      <c r="A214" s="30" t="s">
        <v>39</v>
      </c>
      <c r="B214" s="6" t="s">
        <v>150</v>
      </c>
      <c r="C214" s="7">
        <v>378061</v>
      </c>
    </row>
    <row r="215" spans="1:3" s="10" customFormat="1" x14ac:dyDescent="0.3">
      <c r="A215" s="30"/>
      <c r="B215" s="11" t="s">
        <v>14</v>
      </c>
      <c r="C215" s="8">
        <f>SUM(C214)</f>
        <v>378061</v>
      </c>
    </row>
    <row r="216" spans="1:3" s="10" customFormat="1" ht="31.8" customHeight="1" x14ac:dyDescent="0.3">
      <c r="A216" s="31" t="s">
        <v>192</v>
      </c>
      <c r="B216" s="32"/>
      <c r="C216" s="33"/>
    </row>
    <row r="217" spans="1:3" s="10" customFormat="1" x14ac:dyDescent="0.3">
      <c r="A217" s="30" t="s">
        <v>39</v>
      </c>
      <c r="B217" s="6" t="s">
        <v>209</v>
      </c>
      <c r="C217" s="7">
        <v>146947</v>
      </c>
    </row>
    <row r="218" spans="1:3" s="10" customFormat="1" x14ac:dyDescent="0.3">
      <c r="A218" s="30"/>
      <c r="B218" s="11" t="s">
        <v>14</v>
      </c>
      <c r="C218" s="8">
        <f>SUM(C217)</f>
        <v>146947</v>
      </c>
    </row>
    <row r="219" spans="1:3" s="10" customFormat="1" x14ac:dyDescent="0.3">
      <c r="A219" s="30"/>
      <c r="B219" s="11" t="s">
        <v>60</v>
      </c>
      <c r="C219" s="8">
        <f>C203+C198+C195+C218+C189+C184+C215+C180+C212+C173+C167+C159+C156+C152+C147+C137+C206+C209</f>
        <v>84263695</v>
      </c>
    </row>
    <row r="220" spans="1:3" s="10" customFormat="1" x14ac:dyDescent="0.3">
      <c r="A220" s="35" t="s">
        <v>61</v>
      </c>
      <c r="B220" s="36"/>
      <c r="C220" s="37"/>
    </row>
    <row r="221" spans="1:3" s="10" customFormat="1" x14ac:dyDescent="0.3">
      <c r="A221" s="31" t="s">
        <v>33</v>
      </c>
      <c r="B221" s="32"/>
      <c r="C221" s="33"/>
    </row>
    <row r="222" spans="1:3" s="10" customFormat="1" ht="46.8" x14ac:dyDescent="0.3">
      <c r="A222" s="30" t="s">
        <v>39</v>
      </c>
      <c r="B222" s="6" t="s">
        <v>97</v>
      </c>
      <c r="C222" s="7">
        <v>2000000</v>
      </c>
    </row>
    <row r="223" spans="1:3" s="10" customFormat="1" x14ac:dyDescent="0.3">
      <c r="A223" s="30" t="s">
        <v>41</v>
      </c>
      <c r="B223" s="6" t="s">
        <v>150</v>
      </c>
      <c r="C223" s="7">
        <v>585000</v>
      </c>
    </row>
    <row r="224" spans="1:3" s="10" customFormat="1" x14ac:dyDescent="0.3">
      <c r="A224" s="29"/>
      <c r="B224" s="11" t="s">
        <v>14</v>
      </c>
      <c r="C224" s="8">
        <f>SUM(C222:C223)</f>
        <v>2585000</v>
      </c>
    </row>
    <row r="225" spans="1:3" s="10" customFormat="1" x14ac:dyDescent="0.3">
      <c r="A225" s="38" t="s">
        <v>37</v>
      </c>
      <c r="B225" s="39"/>
      <c r="C225" s="40"/>
    </row>
    <row r="226" spans="1:3" s="10" customFormat="1" ht="31.2" x14ac:dyDescent="0.3">
      <c r="A226" s="30" t="s">
        <v>39</v>
      </c>
      <c r="B226" s="6" t="s">
        <v>193</v>
      </c>
      <c r="C226" s="7">
        <v>3121495</v>
      </c>
    </row>
    <row r="227" spans="1:3" s="10" customFormat="1" x14ac:dyDescent="0.3">
      <c r="A227" s="14"/>
      <c r="B227" s="11" t="s">
        <v>14</v>
      </c>
      <c r="C227" s="8">
        <f>SUM(C226:C226)</f>
        <v>3121495</v>
      </c>
    </row>
    <row r="228" spans="1:3" s="10" customFormat="1" x14ac:dyDescent="0.3">
      <c r="A228" s="31" t="s">
        <v>126</v>
      </c>
      <c r="B228" s="32"/>
      <c r="C228" s="33"/>
    </row>
    <row r="229" spans="1:3" s="10" customFormat="1" ht="46.8" x14ac:dyDescent="0.3">
      <c r="A229" s="30" t="s">
        <v>39</v>
      </c>
      <c r="B229" s="13" t="s">
        <v>98</v>
      </c>
      <c r="C229" s="7">
        <v>400000</v>
      </c>
    </row>
    <row r="230" spans="1:3" s="10" customFormat="1" ht="46.8" x14ac:dyDescent="0.3">
      <c r="A230" s="30" t="s">
        <v>41</v>
      </c>
      <c r="B230" s="6" t="s">
        <v>99</v>
      </c>
      <c r="C230" s="7">
        <v>345000</v>
      </c>
    </row>
    <row r="231" spans="1:3" s="10" customFormat="1" ht="46.8" x14ac:dyDescent="0.3">
      <c r="A231" s="30" t="s">
        <v>43</v>
      </c>
      <c r="B231" s="13" t="s">
        <v>100</v>
      </c>
      <c r="C231" s="7">
        <v>440000</v>
      </c>
    </row>
    <row r="232" spans="1:3" s="10" customFormat="1" x14ac:dyDescent="0.3">
      <c r="A232" s="30" t="s">
        <v>40</v>
      </c>
      <c r="B232" s="6" t="s">
        <v>150</v>
      </c>
      <c r="C232" s="7">
        <v>533226</v>
      </c>
    </row>
    <row r="233" spans="1:3" s="10" customFormat="1" x14ac:dyDescent="0.3">
      <c r="A233" s="30"/>
      <c r="B233" s="11" t="s">
        <v>14</v>
      </c>
      <c r="C233" s="8">
        <f>SUM(C229:C232)</f>
        <v>1718226</v>
      </c>
    </row>
    <row r="234" spans="1:3" s="10" customFormat="1" x14ac:dyDescent="0.3">
      <c r="A234" s="31" t="s">
        <v>23</v>
      </c>
      <c r="B234" s="32"/>
      <c r="C234" s="33"/>
    </row>
    <row r="235" spans="1:3" s="10" customFormat="1" ht="46.8" x14ac:dyDescent="0.3">
      <c r="A235" s="30" t="s">
        <v>39</v>
      </c>
      <c r="B235" s="6" t="s">
        <v>194</v>
      </c>
      <c r="C235" s="7">
        <v>700000</v>
      </c>
    </row>
    <row r="236" spans="1:3" s="10" customFormat="1" x14ac:dyDescent="0.3">
      <c r="A236" s="30" t="s">
        <v>41</v>
      </c>
      <c r="B236" s="6" t="s">
        <v>150</v>
      </c>
      <c r="C236" s="7">
        <v>3436386</v>
      </c>
    </row>
    <row r="237" spans="1:3" s="10" customFormat="1" x14ac:dyDescent="0.3">
      <c r="A237" s="14"/>
      <c r="B237" s="11" t="s">
        <v>14</v>
      </c>
      <c r="C237" s="8">
        <f>SUM(C235:C236)</f>
        <v>4136386</v>
      </c>
    </row>
    <row r="238" spans="1:3" s="10" customFormat="1" x14ac:dyDescent="0.3">
      <c r="A238" s="31" t="s">
        <v>38</v>
      </c>
      <c r="B238" s="32"/>
      <c r="C238" s="33"/>
    </row>
    <row r="239" spans="1:3" s="10" customFormat="1" ht="31.2" x14ac:dyDescent="0.3">
      <c r="A239" s="30" t="s">
        <v>39</v>
      </c>
      <c r="B239" s="6" t="s">
        <v>195</v>
      </c>
      <c r="C239" s="7">
        <v>700000</v>
      </c>
    </row>
    <row r="240" spans="1:3" s="10" customFormat="1" x14ac:dyDescent="0.3">
      <c r="A240" s="30" t="s">
        <v>41</v>
      </c>
      <c r="B240" s="6" t="s">
        <v>150</v>
      </c>
      <c r="C240" s="7">
        <v>463600</v>
      </c>
    </row>
    <row r="241" spans="1:3" s="10" customFormat="1" x14ac:dyDescent="0.3">
      <c r="A241" s="30"/>
      <c r="B241" s="11" t="s">
        <v>14</v>
      </c>
      <c r="C241" s="8">
        <f>SUM(C239:C240)</f>
        <v>1163600</v>
      </c>
    </row>
    <row r="242" spans="1:3" s="10" customFormat="1" x14ac:dyDescent="0.3">
      <c r="A242" s="31" t="s">
        <v>24</v>
      </c>
      <c r="B242" s="32"/>
      <c r="C242" s="33"/>
    </row>
    <row r="243" spans="1:3" s="10" customFormat="1" ht="31.2" x14ac:dyDescent="0.3">
      <c r="A243" s="30" t="s">
        <v>39</v>
      </c>
      <c r="B243" s="13" t="s">
        <v>196</v>
      </c>
      <c r="C243" s="7">
        <v>553008</v>
      </c>
    </row>
    <row r="244" spans="1:3" s="10" customFormat="1" ht="46.8" x14ac:dyDescent="0.3">
      <c r="A244" s="30" t="s">
        <v>41</v>
      </c>
      <c r="B244" s="6" t="s">
        <v>197</v>
      </c>
      <c r="C244" s="7">
        <v>232826</v>
      </c>
    </row>
    <row r="245" spans="1:3" s="10" customFormat="1" ht="31.2" x14ac:dyDescent="0.3">
      <c r="A245" s="30" t="s">
        <v>43</v>
      </c>
      <c r="B245" s="6" t="s">
        <v>127</v>
      </c>
      <c r="C245" s="7">
        <v>620000</v>
      </c>
    </row>
    <row r="246" spans="1:3" s="10" customFormat="1" ht="31.2" x14ac:dyDescent="0.3">
      <c r="A246" s="30" t="s">
        <v>40</v>
      </c>
      <c r="B246" s="6" t="s">
        <v>198</v>
      </c>
      <c r="C246" s="7">
        <v>165500</v>
      </c>
    </row>
    <row r="247" spans="1:3" s="10" customFormat="1" ht="31.2" x14ac:dyDescent="0.3">
      <c r="A247" s="30" t="s">
        <v>42</v>
      </c>
      <c r="B247" s="13" t="s">
        <v>128</v>
      </c>
      <c r="C247" s="7">
        <v>1000000</v>
      </c>
    </row>
    <row r="248" spans="1:3" s="10" customFormat="1" x14ac:dyDescent="0.3">
      <c r="A248" s="30"/>
      <c r="B248" s="11" t="s">
        <v>14</v>
      </c>
      <c r="C248" s="8">
        <f>SUM(C243:C247)</f>
        <v>2571334</v>
      </c>
    </row>
    <row r="249" spans="1:3" s="10" customFormat="1" x14ac:dyDescent="0.3">
      <c r="A249" s="31" t="s">
        <v>101</v>
      </c>
      <c r="B249" s="32"/>
      <c r="C249" s="33"/>
    </row>
    <row r="250" spans="1:3" s="10" customFormat="1" ht="46.8" x14ac:dyDescent="0.3">
      <c r="A250" s="30" t="s">
        <v>39</v>
      </c>
      <c r="B250" s="6" t="s">
        <v>102</v>
      </c>
      <c r="C250" s="7">
        <v>600000</v>
      </c>
    </row>
    <row r="251" spans="1:3" s="10" customFormat="1" x14ac:dyDescent="0.3">
      <c r="A251" s="14"/>
      <c r="B251" s="11" t="s">
        <v>14</v>
      </c>
      <c r="C251" s="8">
        <f>SUM(C250)</f>
        <v>600000</v>
      </c>
    </row>
    <row r="252" spans="1:3" s="10" customFormat="1" ht="34.200000000000003" customHeight="1" x14ac:dyDescent="0.3">
      <c r="A252" s="31" t="s">
        <v>199</v>
      </c>
      <c r="B252" s="32"/>
      <c r="C252" s="33"/>
    </row>
    <row r="253" spans="1:3" s="10" customFormat="1" ht="46.8" x14ac:dyDescent="0.3">
      <c r="A253" s="30" t="s">
        <v>39</v>
      </c>
      <c r="B253" s="6" t="s">
        <v>200</v>
      </c>
      <c r="C253" s="7">
        <v>873506</v>
      </c>
    </row>
    <row r="254" spans="1:3" s="10" customFormat="1" ht="62.4" x14ac:dyDescent="0.3">
      <c r="A254" s="30" t="s">
        <v>41</v>
      </c>
      <c r="B254" s="6" t="s">
        <v>201</v>
      </c>
      <c r="C254" s="7">
        <v>200000</v>
      </c>
    </row>
    <row r="255" spans="1:3" s="10" customFormat="1" x14ac:dyDescent="0.3">
      <c r="A255" s="14"/>
      <c r="B255" s="11" t="s">
        <v>14</v>
      </c>
      <c r="C255" s="8">
        <f>SUM(C253:C254)</f>
        <v>1073506</v>
      </c>
    </row>
    <row r="256" spans="1:3" s="10" customFormat="1" ht="36" customHeight="1" x14ac:dyDescent="0.3">
      <c r="A256" s="31" t="s">
        <v>202</v>
      </c>
      <c r="B256" s="32"/>
      <c r="C256" s="33"/>
    </row>
    <row r="257" spans="1:3" s="10" customFormat="1" ht="46.8" x14ac:dyDescent="0.3">
      <c r="A257" s="30" t="s">
        <v>39</v>
      </c>
      <c r="B257" s="6" t="s">
        <v>210</v>
      </c>
      <c r="C257" s="7">
        <v>458340</v>
      </c>
    </row>
    <row r="258" spans="1:3" s="10" customFormat="1" x14ac:dyDescent="0.3">
      <c r="A258" s="14"/>
      <c r="B258" s="11" t="s">
        <v>14</v>
      </c>
      <c r="C258" s="8">
        <f>SUM(C257:C257)</f>
        <v>458340</v>
      </c>
    </row>
    <row r="259" spans="1:3" s="10" customFormat="1" ht="41.4" customHeight="1" x14ac:dyDescent="0.3">
      <c r="A259" s="31" t="s">
        <v>208</v>
      </c>
      <c r="B259" s="32"/>
      <c r="C259" s="33"/>
    </row>
    <row r="260" spans="1:3" s="10" customFormat="1" ht="46.8" x14ac:dyDescent="0.3">
      <c r="A260" s="30" t="s">
        <v>39</v>
      </c>
      <c r="B260" s="6" t="s">
        <v>103</v>
      </c>
      <c r="C260" s="7">
        <v>796800</v>
      </c>
    </row>
    <row r="261" spans="1:3" s="10" customFormat="1" x14ac:dyDescent="0.3">
      <c r="A261" s="30" t="s">
        <v>41</v>
      </c>
      <c r="B261" s="6" t="s">
        <v>150</v>
      </c>
      <c r="C261" s="7">
        <v>720000</v>
      </c>
    </row>
    <row r="262" spans="1:3" s="10" customFormat="1" x14ac:dyDescent="0.3">
      <c r="A262" s="14"/>
      <c r="B262" s="11" t="s">
        <v>14</v>
      </c>
      <c r="C262" s="8">
        <f>SUM(C260:C261)</f>
        <v>1516800</v>
      </c>
    </row>
    <row r="263" spans="1:3" s="10" customFormat="1" x14ac:dyDescent="0.3">
      <c r="A263" s="31" t="s">
        <v>30</v>
      </c>
      <c r="B263" s="32"/>
      <c r="C263" s="33"/>
    </row>
    <row r="264" spans="1:3" s="10" customFormat="1" ht="46.8" x14ac:dyDescent="0.3">
      <c r="A264" s="30" t="s">
        <v>39</v>
      </c>
      <c r="B264" s="6" t="s">
        <v>104</v>
      </c>
      <c r="C264" s="7">
        <v>800000</v>
      </c>
    </row>
    <row r="265" spans="1:3" s="10" customFormat="1" x14ac:dyDescent="0.3">
      <c r="A265" s="14"/>
      <c r="B265" s="11" t="s">
        <v>14</v>
      </c>
      <c r="C265" s="8">
        <f>SUM(C264)</f>
        <v>800000</v>
      </c>
    </row>
    <row r="266" spans="1:3" s="10" customFormat="1" x14ac:dyDescent="0.3">
      <c r="A266" s="31" t="s">
        <v>65</v>
      </c>
      <c r="B266" s="32"/>
      <c r="C266" s="33"/>
    </row>
    <row r="267" spans="1:3" s="10" customFormat="1" ht="46.8" x14ac:dyDescent="0.3">
      <c r="A267" s="30" t="s">
        <v>39</v>
      </c>
      <c r="B267" s="6" t="s">
        <v>203</v>
      </c>
      <c r="C267" s="7">
        <v>2921555</v>
      </c>
    </row>
    <row r="268" spans="1:3" s="10" customFormat="1" x14ac:dyDescent="0.3">
      <c r="A268" s="14"/>
      <c r="B268" s="11" t="s">
        <v>14</v>
      </c>
      <c r="C268" s="8">
        <f>SUM(C267)</f>
        <v>2921555</v>
      </c>
    </row>
    <row r="269" spans="1:3" s="10" customFormat="1" x14ac:dyDescent="0.3">
      <c r="A269" s="31" t="s">
        <v>105</v>
      </c>
      <c r="B269" s="32"/>
      <c r="C269" s="33"/>
    </row>
    <row r="270" spans="1:3" s="10" customFormat="1" ht="31.2" x14ac:dyDescent="0.3">
      <c r="A270" s="30" t="s">
        <v>39</v>
      </c>
      <c r="B270" s="6" t="s">
        <v>106</v>
      </c>
      <c r="C270" s="7">
        <v>1500000</v>
      </c>
    </row>
    <row r="271" spans="1:3" s="10" customFormat="1" x14ac:dyDescent="0.3">
      <c r="A271" s="30" t="s">
        <v>41</v>
      </c>
      <c r="B271" s="6" t="s">
        <v>150</v>
      </c>
      <c r="C271" s="7">
        <v>116052</v>
      </c>
    </row>
    <row r="272" spans="1:3" s="10" customFormat="1" x14ac:dyDescent="0.3">
      <c r="A272" s="14"/>
      <c r="B272" s="11" t="s">
        <v>14</v>
      </c>
      <c r="C272" s="8">
        <f>SUM(C270:C271)</f>
        <v>1616052</v>
      </c>
    </row>
    <row r="273" spans="1:3" s="10" customFormat="1" x14ac:dyDescent="0.3">
      <c r="A273" s="31" t="s">
        <v>21</v>
      </c>
      <c r="B273" s="32"/>
      <c r="C273" s="33"/>
    </row>
    <row r="274" spans="1:3" s="10" customFormat="1" ht="31.2" x14ac:dyDescent="0.3">
      <c r="A274" s="30" t="s">
        <v>39</v>
      </c>
      <c r="B274" s="6" t="s">
        <v>204</v>
      </c>
      <c r="C274" s="7">
        <v>600000</v>
      </c>
    </row>
    <row r="275" spans="1:3" s="10" customFormat="1" x14ac:dyDescent="0.3">
      <c r="A275" s="30" t="s">
        <v>41</v>
      </c>
      <c r="B275" s="6" t="s">
        <v>140</v>
      </c>
      <c r="C275" s="7">
        <v>243683</v>
      </c>
    </row>
    <row r="276" spans="1:3" s="10" customFormat="1" x14ac:dyDescent="0.3">
      <c r="A276" s="14"/>
      <c r="B276" s="11" t="s">
        <v>14</v>
      </c>
      <c r="C276" s="8">
        <f>SUM(C274:C275)</f>
        <v>843683</v>
      </c>
    </row>
    <row r="277" spans="1:3" s="10" customFormat="1" x14ac:dyDescent="0.3">
      <c r="A277" s="31" t="s">
        <v>137</v>
      </c>
      <c r="B277" s="32"/>
      <c r="C277" s="33"/>
    </row>
    <row r="278" spans="1:3" s="10" customFormat="1" x14ac:dyDescent="0.3">
      <c r="A278" s="30" t="s">
        <v>39</v>
      </c>
      <c r="B278" s="6" t="s">
        <v>150</v>
      </c>
      <c r="C278" s="7">
        <v>599750</v>
      </c>
    </row>
    <row r="279" spans="1:3" s="10" customFormat="1" x14ac:dyDescent="0.3">
      <c r="A279" s="14"/>
      <c r="B279" s="11" t="s">
        <v>14</v>
      </c>
      <c r="C279" s="8">
        <f>SUM(C278)</f>
        <v>599750</v>
      </c>
    </row>
    <row r="280" spans="1:3" s="10" customFormat="1" x14ac:dyDescent="0.3">
      <c r="A280" s="31" t="s">
        <v>138</v>
      </c>
      <c r="B280" s="32"/>
      <c r="C280" s="33"/>
    </row>
    <row r="281" spans="1:3" s="10" customFormat="1" x14ac:dyDescent="0.3">
      <c r="A281" s="30" t="s">
        <v>39</v>
      </c>
      <c r="B281" s="6" t="s">
        <v>150</v>
      </c>
      <c r="C281" s="7">
        <v>177966</v>
      </c>
    </row>
    <row r="282" spans="1:3" s="10" customFormat="1" x14ac:dyDescent="0.3">
      <c r="A282" s="14"/>
      <c r="B282" s="11" t="s">
        <v>14</v>
      </c>
      <c r="C282" s="8">
        <f>SUM(C281)</f>
        <v>177966</v>
      </c>
    </row>
    <row r="283" spans="1:3" s="10" customFormat="1" x14ac:dyDescent="0.3">
      <c r="A283" s="31" t="s">
        <v>80</v>
      </c>
      <c r="B283" s="32"/>
      <c r="C283" s="33"/>
    </row>
    <row r="284" spans="1:3" s="10" customFormat="1" x14ac:dyDescent="0.3">
      <c r="A284" s="30" t="s">
        <v>39</v>
      </c>
      <c r="B284" s="6" t="s">
        <v>150</v>
      </c>
      <c r="C284" s="7">
        <v>100000</v>
      </c>
    </row>
    <row r="285" spans="1:3" s="10" customFormat="1" x14ac:dyDescent="0.3">
      <c r="A285" s="14"/>
      <c r="B285" s="11" t="s">
        <v>14</v>
      </c>
      <c r="C285" s="8">
        <f>SUM(C284)</f>
        <v>100000</v>
      </c>
    </row>
    <row r="286" spans="1:3" s="10" customFormat="1" x14ac:dyDescent="0.3">
      <c r="A286" s="31" t="s">
        <v>1</v>
      </c>
      <c r="B286" s="32"/>
      <c r="C286" s="33"/>
    </row>
    <row r="287" spans="1:3" s="10" customFormat="1" x14ac:dyDescent="0.3">
      <c r="A287" s="30" t="s">
        <v>39</v>
      </c>
      <c r="B287" s="6" t="s">
        <v>150</v>
      </c>
      <c r="C287" s="7">
        <v>7668950</v>
      </c>
    </row>
    <row r="288" spans="1:3" s="10" customFormat="1" x14ac:dyDescent="0.3">
      <c r="A288" s="14"/>
      <c r="B288" s="11" t="s">
        <v>14</v>
      </c>
      <c r="C288" s="8">
        <f>SUM(C287)</f>
        <v>7668950</v>
      </c>
    </row>
    <row r="289" spans="1:3" s="10" customFormat="1" x14ac:dyDescent="0.3">
      <c r="A289" s="31" t="s">
        <v>139</v>
      </c>
      <c r="B289" s="32"/>
      <c r="C289" s="33"/>
    </row>
    <row r="290" spans="1:3" s="10" customFormat="1" x14ac:dyDescent="0.3">
      <c r="A290" s="30" t="s">
        <v>39</v>
      </c>
      <c r="B290" s="6" t="s">
        <v>150</v>
      </c>
      <c r="C290" s="7">
        <v>605081</v>
      </c>
    </row>
    <row r="291" spans="1:3" s="10" customFormat="1" x14ac:dyDescent="0.3">
      <c r="A291" s="14"/>
      <c r="B291" s="11" t="s">
        <v>14</v>
      </c>
      <c r="C291" s="8">
        <f>SUM(C290)</f>
        <v>605081</v>
      </c>
    </row>
    <row r="292" spans="1:3" s="10" customFormat="1" x14ac:dyDescent="0.3">
      <c r="A292" s="31" t="s">
        <v>129</v>
      </c>
      <c r="B292" s="32"/>
      <c r="C292" s="33"/>
    </row>
    <row r="293" spans="1:3" s="10" customFormat="1" x14ac:dyDescent="0.3">
      <c r="A293" s="30" t="s">
        <v>39</v>
      </c>
      <c r="B293" s="6" t="s">
        <v>150</v>
      </c>
      <c r="C293" s="7">
        <v>216037</v>
      </c>
    </row>
    <row r="294" spans="1:3" s="10" customFormat="1" x14ac:dyDescent="0.3">
      <c r="A294" s="14"/>
      <c r="B294" s="11" t="s">
        <v>14</v>
      </c>
      <c r="C294" s="8">
        <f>SUM(C293)</f>
        <v>216037</v>
      </c>
    </row>
    <row r="295" spans="1:3" s="10" customFormat="1" x14ac:dyDescent="0.3">
      <c r="A295" s="30"/>
      <c r="B295" s="11" t="s">
        <v>62</v>
      </c>
      <c r="C295" s="8">
        <f>C262+C294+C291+C288+C285+C258+C255+C241+C233+C227+C224+C265+C268+C272+C279+C276+C282+C251+C248+C237</f>
        <v>34493761</v>
      </c>
    </row>
    <row r="296" spans="1:3" s="10" customFormat="1" x14ac:dyDescent="0.3">
      <c r="A296" s="35" t="s">
        <v>141</v>
      </c>
      <c r="B296" s="36"/>
      <c r="C296" s="37"/>
    </row>
    <row r="297" spans="1:3" s="10" customFormat="1" x14ac:dyDescent="0.3">
      <c r="A297" s="38" t="s">
        <v>142</v>
      </c>
      <c r="B297" s="39"/>
      <c r="C297" s="40"/>
    </row>
    <row r="298" spans="1:3" s="10" customFormat="1" x14ac:dyDescent="0.3">
      <c r="A298" s="30" t="s">
        <v>39</v>
      </c>
      <c r="B298" s="6" t="s">
        <v>150</v>
      </c>
      <c r="C298" s="7">
        <v>74634</v>
      </c>
    </row>
    <row r="299" spans="1:3" s="10" customFormat="1" x14ac:dyDescent="0.3">
      <c r="A299" s="30"/>
      <c r="B299" s="11" t="s">
        <v>14</v>
      </c>
      <c r="C299" s="8">
        <f>SUM(C298)</f>
        <v>74634</v>
      </c>
    </row>
    <row r="300" spans="1:3" s="10" customFormat="1" x14ac:dyDescent="0.3">
      <c r="A300" s="30"/>
      <c r="B300" s="11" t="s">
        <v>213</v>
      </c>
      <c r="C300" s="8">
        <f>SUM(C299)</f>
        <v>74634</v>
      </c>
    </row>
    <row r="301" spans="1:3" s="10" customFormat="1" x14ac:dyDescent="0.3">
      <c r="A301" s="35" t="s">
        <v>63</v>
      </c>
      <c r="B301" s="36"/>
      <c r="C301" s="37"/>
    </row>
    <row r="302" spans="1:3" s="10" customFormat="1" ht="42" customHeight="1" x14ac:dyDescent="0.3">
      <c r="A302" s="38" t="s">
        <v>31</v>
      </c>
      <c r="B302" s="39"/>
      <c r="C302" s="40"/>
    </row>
    <row r="303" spans="1:3" s="10" customFormat="1" ht="31.2" x14ac:dyDescent="0.3">
      <c r="A303" s="30" t="s">
        <v>39</v>
      </c>
      <c r="B303" s="6" t="s">
        <v>32</v>
      </c>
      <c r="C303" s="7">
        <v>2000000</v>
      </c>
    </row>
    <row r="304" spans="1:3" s="10" customFormat="1" x14ac:dyDescent="0.3">
      <c r="A304" s="30"/>
      <c r="B304" s="11" t="s">
        <v>14</v>
      </c>
      <c r="C304" s="8">
        <f>SUM(C303)</f>
        <v>2000000</v>
      </c>
    </row>
    <row r="305" spans="1:3" s="10" customFormat="1" x14ac:dyDescent="0.3">
      <c r="A305" s="30"/>
      <c r="B305" s="11" t="s">
        <v>64</v>
      </c>
      <c r="C305" s="8">
        <f>SUM(C304)</f>
        <v>2000000</v>
      </c>
    </row>
    <row r="306" spans="1:3" s="10" customFormat="1" ht="16.2" thickBot="1" x14ac:dyDescent="0.35">
      <c r="A306" s="25"/>
      <c r="B306" s="26" t="s">
        <v>10</v>
      </c>
      <c r="C306" s="27">
        <f>SUM(C219+C295+C305+C115+C123+C300)</f>
        <v>122969279</v>
      </c>
    </row>
    <row r="307" spans="1:3" ht="55.2" customHeight="1" thickBot="1" x14ac:dyDescent="0.35">
      <c r="A307" s="55" t="s">
        <v>69</v>
      </c>
      <c r="B307" s="56"/>
      <c r="C307" s="57">
        <f>C108+C306</f>
        <v>206980240</v>
      </c>
    </row>
    <row r="309" spans="1:3" ht="66" customHeight="1" x14ac:dyDescent="0.3">
      <c r="A309" s="34" t="s">
        <v>145</v>
      </c>
      <c r="B309" s="34"/>
      <c r="C309" s="34"/>
    </row>
    <row r="310" spans="1:3" ht="55.2" customHeight="1" x14ac:dyDescent="0.3">
      <c r="A310" s="34" t="s">
        <v>205</v>
      </c>
      <c r="B310" s="34"/>
      <c r="C310" s="34"/>
    </row>
  </sheetData>
  <mergeCells count="92">
    <mergeCell ref="B2:C2"/>
    <mergeCell ref="B3:C3"/>
    <mergeCell ref="A26:C26"/>
    <mergeCell ref="A14:C14"/>
    <mergeCell ref="A15:C15"/>
    <mergeCell ref="A20:C20"/>
    <mergeCell ref="A109:C109"/>
    <mergeCell ref="A110:C110"/>
    <mergeCell ref="A6:C6"/>
    <mergeCell ref="A66:C66"/>
    <mergeCell ref="A70:C70"/>
    <mergeCell ref="A82:C82"/>
    <mergeCell ref="A55:C55"/>
    <mergeCell ref="A29:C29"/>
    <mergeCell ref="A75:C75"/>
    <mergeCell ref="A79:C79"/>
    <mergeCell ref="A88:C88"/>
    <mergeCell ref="A94:C94"/>
    <mergeCell ref="A91:C91"/>
    <mergeCell ref="A103:C103"/>
    <mergeCell ref="A98:C98"/>
    <mergeCell ref="A99:C99"/>
    <mergeCell ref="B1:C1"/>
    <mergeCell ref="A71:C71"/>
    <mergeCell ref="A34:C34"/>
    <mergeCell ref="A43:C43"/>
    <mergeCell ref="A51:C51"/>
    <mergeCell ref="A46:C46"/>
    <mergeCell ref="A9:B9"/>
    <mergeCell ref="A11:C11"/>
    <mergeCell ref="A12:B12"/>
    <mergeCell ref="A13:C13"/>
    <mergeCell ref="A5:C5"/>
    <mergeCell ref="A25:C25"/>
    <mergeCell ref="A21:C21"/>
    <mergeCell ref="A33:C33"/>
    <mergeCell ref="A58:C58"/>
    <mergeCell ref="A63:C63"/>
    <mergeCell ref="A307:B307"/>
    <mergeCell ref="A277:C277"/>
    <mergeCell ref="A280:C280"/>
    <mergeCell ref="A296:C296"/>
    <mergeCell ref="A297:C297"/>
    <mergeCell ref="A302:C302"/>
    <mergeCell ref="A286:C286"/>
    <mergeCell ref="A289:C289"/>
    <mergeCell ref="A292:C292"/>
    <mergeCell ref="A111:C111"/>
    <mergeCell ref="A112:C112"/>
    <mergeCell ref="A269:C269"/>
    <mergeCell ref="A181:C181"/>
    <mergeCell ref="A273:C273"/>
    <mergeCell ref="A117:C117"/>
    <mergeCell ref="A120:C120"/>
    <mergeCell ref="A259:C259"/>
    <mergeCell ref="A234:C234"/>
    <mergeCell ref="A242:C242"/>
    <mergeCell ref="A249:C249"/>
    <mergeCell ref="A157:C157"/>
    <mergeCell ref="A168:C168"/>
    <mergeCell ref="A148:C148"/>
    <mergeCell ref="A160:C160"/>
    <mergeCell ref="A125:C125"/>
    <mergeCell ref="A138:C138"/>
    <mergeCell ref="A266:C266"/>
    <mergeCell ref="A124:C124"/>
    <mergeCell ref="A283:C283"/>
    <mergeCell ref="A263:C263"/>
    <mergeCell ref="A185:C185"/>
    <mergeCell ref="A225:C225"/>
    <mergeCell ref="A199:C199"/>
    <mergeCell ref="A220:C220"/>
    <mergeCell ref="A174:C174"/>
    <mergeCell ref="A252:C252"/>
    <mergeCell ref="A256:C256"/>
    <mergeCell ref="A238:C238"/>
    <mergeCell ref="A85:C85"/>
    <mergeCell ref="A309:C309"/>
    <mergeCell ref="A310:C310"/>
    <mergeCell ref="A104:C104"/>
    <mergeCell ref="A210:C210"/>
    <mergeCell ref="A213:C213"/>
    <mergeCell ref="A216:C216"/>
    <mergeCell ref="A228:C228"/>
    <mergeCell ref="A204:C204"/>
    <mergeCell ref="A207:C207"/>
    <mergeCell ref="A153:C153"/>
    <mergeCell ref="A116:C116"/>
    <mergeCell ref="A301:C301"/>
    <mergeCell ref="A190:C190"/>
    <mergeCell ref="A196:C196"/>
    <mergeCell ref="A221:C221"/>
  </mergeCells>
  <phoneticPr fontId="1" type="noConversion"/>
  <pageMargins left="0.35433070866141736" right="0" top="0.59055118110236227" bottom="0" header="0" footer="0"/>
  <pageSetup paperSize="9" firstPageNumber="138" fitToHeight="33" orientation="portrait" useFirstPageNumber="1" r:id="rId1"/>
  <headerFooter>
    <oddHeader>&amp;C&amp;P</oddHeader>
  </headerFooter>
  <rowBreaks count="3" manualBreakCount="3">
    <brk id="33" max="2" man="1"/>
    <brk id="124" max="2" man="1"/>
    <brk id="1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№2.2 (осн)</vt:lpstr>
      <vt:lpstr>'Приложение №2.2 (осн)'!Заголовки_для_печати</vt:lpstr>
      <vt:lpstr>'Приложение №2.2 (осн)'!Область_печати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Бурлаченко Н. Владимировна</dc:creator>
  <cp:lastModifiedBy>Дротенко Оксана Александровна</cp:lastModifiedBy>
  <cp:lastPrinted>2022-12-22T07:33:55Z</cp:lastPrinted>
  <dcterms:created xsi:type="dcterms:W3CDTF">2019-12-13T13:54:36Z</dcterms:created>
  <dcterms:modified xsi:type="dcterms:W3CDTF">2022-12-22T12:58:02Z</dcterms:modified>
</cp:coreProperties>
</file>