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176" windowHeight="9372"/>
  </bookViews>
  <sheets>
    <sheet name="Приложение 2.6 (осн)" sheetId="3" r:id="rId1"/>
  </sheets>
  <definedNames>
    <definedName name="_xlnm.Print_Area" localSheetId="0">'Приложение 2.6 (осн)'!$A$1:$C$52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3" l="1"/>
  <c r="C15" i="3"/>
  <c r="C8" i="3"/>
  <c r="C27" i="3" l="1"/>
  <c r="C13" i="3" s="1"/>
  <c r="C35" i="3"/>
  <c r="C11" i="3" l="1"/>
</calcChain>
</file>

<file path=xl/sharedStrings.xml><?xml version="1.0" encoding="utf-8"?>
<sst xmlns="http://schemas.openxmlformats.org/spreadsheetml/2006/main" count="84" uniqueCount="70">
  <si>
    <t>Целевой сбор на поддержку мелиоративного комплекса</t>
  </si>
  <si>
    <t>ДОХОДЫ ВСЕГО, в том числе:</t>
  </si>
  <si>
    <t>РАСХОДЫ ВСЕГО, в том числе:</t>
  </si>
  <si>
    <t>Наименование</t>
  </si>
  <si>
    <t>Осуществление поддержки мелиоративного комплекса, всего</t>
  </si>
  <si>
    <t xml:space="preserve">Сумма, рублей </t>
  </si>
  <si>
    <t xml:space="preserve"> в том числе: </t>
  </si>
  <si>
    <t>ГНС – головная насосная станция;</t>
  </si>
  <si>
    <t>ПНС – подающая насосная станция;</t>
  </si>
  <si>
    <t>1.</t>
  </si>
  <si>
    <t>1.1.</t>
  </si>
  <si>
    <t>1.2.</t>
  </si>
  <si>
    <t>2.</t>
  </si>
  <si>
    <t>В таблице применяются следующие сокращения:</t>
  </si>
  <si>
    <t>НС – насосная станция;</t>
  </si>
  <si>
    <t>НСП – насосная станция перекачивающая;</t>
  </si>
  <si>
    <t>Основные характеристики, источники формирования и направления средств                                                Фонда развития мелиоративного комплекса Приднестровской Молдавской Республики                                                         на 2023 год</t>
  </si>
  <si>
    <t>2.1.</t>
  </si>
  <si>
    <t>2.1.1.</t>
  </si>
  <si>
    <t>2.1.2.</t>
  </si>
  <si>
    <t>2.2.</t>
  </si>
  <si>
    <t xml:space="preserve">Министерство сельского хозяйства и природных ресурсов                                                       Приднестровской Молдавской Республики </t>
  </si>
  <si>
    <t>в том числе:</t>
  </si>
  <si>
    <t>а)</t>
  </si>
  <si>
    <t>1)</t>
  </si>
  <si>
    <t>б)</t>
  </si>
  <si>
    <t xml:space="preserve">в) </t>
  </si>
  <si>
    <t>г)</t>
  </si>
  <si>
    <t>ГНС "Бычок" Слободзейского филиала, всего</t>
  </si>
  <si>
    <t>2)</t>
  </si>
  <si>
    <t>ГНС "Ташлык" Григориопольского филиала, всего</t>
  </si>
  <si>
    <t>3)</t>
  </si>
  <si>
    <t>д)</t>
  </si>
  <si>
    <t>е)</t>
  </si>
  <si>
    <t>ж)</t>
  </si>
  <si>
    <t>№              п/п</t>
  </si>
  <si>
    <t>з)</t>
  </si>
  <si>
    <t>и)</t>
  </si>
  <si>
    <t>"О республиканском бюджете на 2023 год"</t>
  </si>
  <si>
    <t>к)</t>
  </si>
  <si>
    <t xml:space="preserve">Насос центробежный  с электродвигателем </t>
  </si>
  <si>
    <t>Отчисления от единого таможенного платежа в размере 6,55%</t>
  </si>
  <si>
    <t>ГНС "Ташлык" Григориопольского филиала                                                               Замена всасывающего трубопровода диаметром 720 мм</t>
  </si>
  <si>
    <t>ГНС "Спея" Григориопольского филиала                                                                           Монтаж полиэтиленового напорного трубопровода диаметром 450 мм  протяженностью 800 м</t>
  </si>
  <si>
    <t>НСП-3А СОС Слободзейского филиала                                                                  Замена всасывающих трубопроводов на полиэтиленовые диаметром 350 мм и протяженностью 180 м</t>
  </si>
  <si>
    <t>НСП-15 Рыбницкого филиала                                                                                     Ремонтно-восстановительные работы (ремонт инфраструктуры, монтаж гидро-электросилового оборудования, пусконаладочные работы)</t>
  </si>
  <si>
    <t xml:space="preserve">Монтаж напорного полиэтиленового трубопровода  от НСП-10 к ПНС-3 Григориопольского филиала                                                          </t>
  </si>
  <si>
    <t>Обратный клапан диаметром 800 мм в количестве 5 шт.</t>
  </si>
  <si>
    <t>Задвижка диаметром 100 мм  в количестве 12 шт.</t>
  </si>
  <si>
    <t>ГНС "Выхватинцы" Рыбницкого филиала                                                                Асинхронные электродвигатели - 2 шт.</t>
  </si>
  <si>
    <t>ПНС-3 Григориопольского орошаемого массива и НС-2 Спейской оросительной системы Григориопольского филиала. Ремонт инфраструктуры (кровли и оконных проемов)</t>
  </si>
  <si>
    <t>Мастерские Дубоссарского эксплуатационного участка Григориопольского филиала                                                                                                                                       Ремонт инфрастуктуры (кровли и оконных проемов)</t>
  </si>
  <si>
    <t>ГНС "Бычок" Слободзейского филиала                                                                        Демонтаж и монтаж насосного агрегата и всасывающего трубопровода</t>
  </si>
  <si>
    <t>к Закону  Приднестровской Молдавской Республики</t>
  </si>
  <si>
    <t>Приобретение оборудования для ремонта объектов государственной мелиоративной системы, находящихся на балансе ГУП "РОС", всего</t>
  </si>
  <si>
    <t>ГНС "Спея" (II очередь) Григориопольского филиала                                                                                       Труба полиэтиленовая для монтажа напорного трубопровода диаметром 450 мм и протяженностью 800 м</t>
  </si>
  <si>
    <t>ПНС-3 Григориопольский филиал                                                                                                                    Труба полиэтиленовая для монтажа напорного трубопровода диаметром 450 мм и протяженностью 2530 м</t>
  </si>
  <si>
    <t>Ремонт объектов государственной мелиоративной системы, находящихся на балансе ГУП "РОС", всего</t>
  </si>
  <si>
    <t>Приложение № 2.6</t>
  </si>
  <si>
    <t>НСП-3А о.Турунчук Слободзейского филиала                                                         Замена всасывающего трубопровода на полиэтиленовый диаметром 450 мм и протяженностью 80 м</t>
  </si>
  <si>
    <t>Труба полиэтиленовая для монтажа всасывающего трубопровода диаметром                                                  450 мм, протяженностью  100 м</t>
  </si>
  <si>
    <t>Труба металлическая  диаметром 110 мм, протяженностью 340 м для замены на вакуумсистеме</t>
  </si>
  <si>
    <t>НСП-3А СОС Слободзейского филиала                                                                  Труба полиэтиленовая для замены всасывающих трубопроводов диаметром                                                                              350 мм и протяженностью 180 м</t>
  </si>
  <si>
    <t>НСП-3А о.Турунчук Слободзейского филиала                                                          Труба полиэтиленовая для замены всасывающего трубопровода  диаметром                                                                              450 мм и протяженностью 80 м</t>
  </si>
  <si>
    <t>НСП-15 Рыбницкого филиала                                                                                   Гидроэлектросиловое оборудование</t>
  </si>
  <si>
    <t>Государственная поддержка сельскохозяйственных товаропроизводителей по оплате потребленных услуг централизованного водоснабжения на цели орошения государственной мелиоративной системой, оказываемых государственным унитарным предприятием "Республиканские оросительные системы"</t>
  </si>
  <si>
    <t>НСПП –  насосная станция поливная передаточная</t>
  </si>
  <si>
    <t>ГНС "Чобручи" Слободзейского филиала                                                            Монтаж части напорного трубоповода диаметром 1200 мм                                                                              протяженностью 1800 м</t>
  </si>
  <si>
    <t xml:space="preserve"> Слободзейский, Григориопольский и Рыбницкий филиалы,                                                                    Вакуумные насосы  в комплекте с электродвигателями - 11 шт.</t>
  </si>
  <si>
    <t>ГУП "РОС" – государственное унитарное предприятие "Республиканские оросительные системы";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</si>
</sst>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_ ;\-#,##0\ 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wrapText="1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distributed"/>
    </xf>
    <xf numFmtId="0" fontId="3" fillId="0" borderId="0" xfId="0" applyFont="1" applyAlignment="1">
      <alignment horizontal="center" vertical="center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1" applyNumberFormat="1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164" fontId="1" fillId="0" borderId="1" xfId="1" applyNumberFormat="1" applyFont="1" applyBorder="1" applyAlignment="1">
      <alignment vertical="center" wrapText="1"/>
    </xf>
    <xf numFmtId="164" fontId="5" fillId="0" borderId="1" xfId="1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distributed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wrapText="1"/>
    </xf>
    <xf numFmtId="164" fontId="2" fillId="0" borderId="0" xfId="0" applyNumberFormat="1" applyFont="1"/>
    <xf numFmtId="164" fontId="1" fillId="0" borderId="0" xfId="0" applyNumberFormat="1" applyFont="1"/>
    <xf numFmtId="0" fontId="2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1" fontId="1" fillId="0" borderId="0" xfId="1" applyNumberFormat="1" applyFont="1" applyBorder="1" applyAlignment="1">
      <alignment vertical="center" wrapText="1"/>
    </xf>
    <xf numFmtId="165" fontId="3" fillId="0" borderId="0" xfId="1" applyNumberFormat="1" applyFont="1" applyBorder="1" applyAlignment="1">
      <alignment horizontal="right" vertical="center" wrapText="1"/>
    </xf>
    <xf numFmtId="1" fontId="3" fillId="0" borderId="0" xfId="1" applyNumberFormat="1" applyFont="1" applyBorder="1" applyAlignment="1">
      <alignment horizontal="right" vertical="center"/>
    </xf>
    <xf numFmtId="43" fontId="1" fillId="0" borderId="0" xfId="1" applyFont="1" applyAlignment="1">
      <alignment horizontal="right"/>
    </xf>
    <xf numFmtId="3" fontId="3" fillId="0" borderId="1" xfId="1" applyNumberFormat="1" applyFont="1" applyBorder="1" applyAlignment="1">
      <alignment horizontal="right" vertical="center"/>
    </xf>
    <xf numFmtId="3" fontId="5" fillId="2" borderId="1" xfId="1" applyNumberFormat="1" applyFont="1" applyFill="1" applyBorder="1" applyAlignment="1">
      <alignment vertical="center" wrapText="1"/>
    </xf>
    <xf numFmtId="3" fontId="3" fillId="2" borderId="1" xfId="1" applyNumberFormat="1" applyFont="1" applyFill="1" applyBorder="1" applyAlignment="1">
      <alignment vertical="center"/>
    </xf>
    <xf numFmtId="3" fontId="5" fillId="0" borderId="1" xfId="1" applyNumberFormat="1" applyFont="1" applyBorder="1" applyAlignment="1">
      <alignment vertical="center"/>
    </xf>
    <xf numFmtId="3" fontId="5" fillId="0" borderId="1" xfId="1" applyNumberFormat="1" applyFont="1" applyBorder="1" applyAlignment="1">
      <alignment horizontal="right" vertical="center"/>
    </xf>
    <xf numFmtId="3" fontId="1" fillId="0" borderId="1" xfId="1" applyNumberFormat="1" applyFont="1" applyBorder="1" applyAlignment="1">
      <alignment vertical="center" wrapText="1"/>
    </xf>
    <xf numFmtId="3" fontId="3" fillId="0" borderId="1" xfId="1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/>
    <xf numFmtId="3" fontId="5" fillId="2" borderId="1" xfId="1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top" wrapText="1"/>
    </xf>
    <xf numFmtId="3" fontId="3" fillId="2" borderId="1" xfId="1" applyNumberFormat="1" applyFont="1" applyFill="1" applyBorder="1" applyAlignment="1">
      <alignment horizontal="right" vertical="center"/>
    </xf>
    <xf numFmtId="0" fontId="2" fillId="2" borderId="0" xfId="0" applyFont="1" applyFill="1"/>
    <xf numFmtId="1" fontId="3" fillId="2" borderId="0" xfId="1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3" fontId="3" fillId="2" borderId="1" xfId="1" applyNumberFormat="1" applyFont="1" applyFill="1" applyBorder="1" applyAlignment="1">
      <alignment horizontal="right" vertical="center" wrapText="1"/>
    </xf>
    <xf numFmtId="1" fontId="3" fillId="2" borderId="0" xfId="1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wrapText="1"/>
    </xf>
    <xf numFmtId="3" fontId="1" fillId="2" borderId="1" xfId="0" applyNumberFormat="1" applyFont="1" applyFill="1" applyBorder="1" applyAlignment="1">
      <alignment horizontal="right" vertical="center"/>
    </xf>
    <xf numFmtId="164" fontId="2" fillId="2" borderId="0" xfId="0" applyNumberFormat="1" applyFont="1" applyFill="1"/>
    <xf numFmtId="0" fontId="3" fillId="2" borderId="1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0" xfId="0" applyFont="1" applyFill="1"/>
    <xf numFmtId="164" fontId="5" fillId="2" borderId="0" xfId="0" applyNumberFormat="1" applyFont="1" applyFill="1"/>
    <xf numFmtId="0" fontId="2" fillId="0" borderId="0" xfId="0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zoomScaleNormal="100" workbookViewId="0">
      <pane xSplit="3" ySplit="7" topLeftCell="D45" activePane="bottomRight" state="frozenSplit"/>
      <selection pane="topRight" activeCell="H1" sqref="H1"/>
      <selection pane="bottomLeft" activeCell="A16" sqref="A16"/>
      <selection pane="bottomRight" activeCell="B48" sqref="B48"/>
    </sheetView>
  </sheetViews>
  <sheetFormatPr defaultColWidth="9.109375" defaultRowHeight="15.6" x14ac:dyDescent="0.3"/>
  <cols>
    <col min="1" max="1" width="7" style="8" bestFit="1" customWidth="1"/>
    <col min="2" max="2" width="76.109375" style="1" customWidth="1"/>
    <col min="3" max="3" width="13" style="2" customWidth="1"/>
    <col min="4" max="4" width="9.109375" style="1"/>
    <col min="5" max="5" width="11.33203125" style="1" bestFit="1" customWidth="1"/>
    <col min="6" max="16384" width="9.109375" style="1"/>
  </cols>
  <sheetData>
    <row r="1" spans="1:5" x14ac:dyDescent="0.3">
      <c r="A1" s="77" t="s">
        <v>58</v>
      </c>
      <c r="B1" s="77"/>
      <c r="C1" s="77"/>
    </row>
    <row r="2" spans="1:5" x14ac:dyDescent="0.3">
      <c r="A2" s="77" t="s">
        <v>53</v>
      </c>
      <c r="B2" s="77"/>
      <c r="C2" s="77"/>
    </row>
    <row r="3" spans="1:5" x14ac:dyDescent="0.3">
      <c r="A3" s="77" t="s">
        <v>38</v>
      </c>
      <c r="B3" s="77"/>
      <c r="C3" s="77"/>
    </row>
    <row r="4" spans="1:5" ht="14.7" customHeight="1" x14ac:dyDescent="0.35">
      <c r="A4" s="6"/>
      <c r="B4" s="41"/>
      <c r="C4" s="40"/>
    </row>
    <row r="5" spans="1:5" ht="44.7" customHeight="1" x14ac:dyDescent="0.3">
      <c r="A5" s="73" t="s">
        <v>16</v>
      </c>
      <c r="B5" s="73"/>
      <c r="C5" s="73"/>
    </row>
    <row r="6" spans="1:5" ht="7.5" customHeight="1" x14ac:dyDescent="0.3">
      <c r="A6" s="7"/>
      <c r="B6" s="5"/>
      <c r="C6" s="4"/>
    </row>
    <row r="7" spans="1:5" ht="32.700000000000003" customHeight="1" x14ac:dyDescent="0.3">
      <c r="A7" s="19" t="s">
        <v>35</v>
      </c>
      <c r="B7" s="20" t="s">
        <v>3</v>
      </c>
      <c r="C7" s="20" t="s">
        <v>5</v>
      </c>
    </row>
    <row r="8" spans="1:5" ht="15.6" customHeight="1" x14ac:dyDescent="0.3">
      <c r="A8" s="19" t="s">
        <v>9</v>
      </c>
      <c r="B8" s="30" t="s">
        <v>1</v>
      </c>
      <c r="C8" s="31">
        <f>C10+C9</f>
        <v>71253420</v>
      </c>
    </row>
    <row r="9" spans="1:5" ht="15.6" customHeight="1" x14ac:dyDescent="0.3">
      <c r="A9" s="21" t="s">
        <v>10</v>
      </c>
      <c r="B9" s="32" t="s">
        <v>41</v>
      </c>
      <c r="C9" s="33">
        <v>59474425</v>
      </c>
    </row>
    <row r="10" spans="1:5" ht="15.6" customHeight="1" x14ac:dyDescent="0.3">
      <c r="A10" s="21" t="s">
        <v>11</v>
      </c>
      <c r="B10" s="28" t="s">
        <v>0</v>
      </c>
      <c r="C10" s="33">
        <v>11778995</v>
      </c>
    </row>
    <row r="11" spans="1:5" ht="15.6" customHeight="1" x14ac:dyDescent="0.3">
      <c r="A11" s="27" t="s">
        <v>12</v>
      </c>
      <c r="B11" s="29" t="s">
        <v>2</v>
      </c>
      <c r="C11" s="34">
        <f>SUM(C13+C45)</f>
        <v>71253420</v>
      </c>
      <c r="E11" s="39"/>
    </row>
    <row r="12" spans="1:5" ht="31.5" customHeight="1" x14ac:dyDescent="0.3">
      <c r="A12" s="74" t="s">
        <v>21</v>
      </c>
      <c r="B12" s="75"/>
      <c r="C12" s="76"/>
    </row>
    <row r="13" spans="1:5" s="9" customFormat="1" ht="15.45" customHeight="1" x14ac:dyDescent="0.3">
      <c r="A13" s="27" t="s">
        <v>17</v>
      </c>
      <c r="B13" s="29" t="s">
        <v>4</v>
      </c>
      <c r="C13" s="47">
        <f>SUM(C15+C27)</f>
        <v>23653420</v>
      </c>
    </row>
    <row r="14" spans="1:5" ht="15.6" customHeight="1" x14ac:dyDescent="0.3">
      <c r="A14" s="22"/>
      <c r="B14" s="17" t="s">
        <v>6</v>
      </c>
      <c r="C14" s="48"/>
    </row>
    <row r="15" spans="1:5" s="9" customFormat="1" ht="30.45" customHeight="1" x14ac:dyDescent="0.3">
      <c r="A15" s="23" t="s">
        <v>18</v>
      </c>
      <c r="B15" s="29" t="s">
        <v>57</v>
      </c>
      <c r="C15" s="49">
        <f>SUM(C17:C26)</f>
        <v>8694544</v>
      </c>
    </row>
    <row r="16" spans="1:5" s="9" customFormat="1" ht="15.6" customHeight="1" x14ac:dyDescent="0.3">
      <c r="A16" s="23"/>
      <c r="B16" s="17" t="s">
        <v>22</v>
      </c>
      <c r="C16" s="50"/>
    </row>
    <row r="17" spans="1:5" s="9" customFormat="1" ht="48.6" customHeight="1" x14ac:dyDescent="0.3">
      <c r="A17" s="18" t="s">
        <v>23</v>
      </c>
      <c r="B17" s="17" t="s">
        <v>67</v>
      </c>
      <c r="C17" s="51">
        <v>4035826</v>
      </c>
      <c r="E17" s="42"/>
    </row>
    <row r="18" spans="1:5" s="9" customFormat="1" ht="31.5" customHeight="1" x14ac:dyDescent="0.3">
      <c r="A18" s="18" t="s">
        <v>25</v>
      </c>
      <c r="B18" s="17" t="s">
        <v>42</v>
      </c>
      <c r="C18" s="52">
        <v>414275</v>
      </c>
      <c r="E18" s="43"/>
    </row>
    <row r="19" spans="1:5" s="58" customFormat="1" ht="47.25" customHeight="1" x14ac:dyDescent="0.3">
      <c r="A19" s="55" t="s">
        <v>26</v>
      </c>
      <c r="B19" s="62" t="s">
        <v>50</v>
      </c>
      <c r="C19" s="63">
        <v>618474</v>
      </c>
      <c r="E19" s="64"/>
    </row>
    <row r="20" spans="1:5" s="9" customFormat="1" ht="31.5" customHeight="1" x14ac:dyDescent="0.3">
      <c r="A20" s="18" t="s">
        <v>27</v>
      </c>
      <c r="B20" s="3" t="s">
        <v>52</v>
      </c>
      <c r="C20" s="46">
        <v>172735</v>
      </c>
      <c r="E20" s="44"/>
    </row>
    <row r="21" spans="1:5" s="9" customFormat="1" ht="48.75" customHeight="1" x14ac:dyDescent="0.3">
      <c r="A21" s="18" t="s">
        <v>32</v>
      </c>
      <c r="B21" s="3" t="s">
        <v>43</v>
      </c>
      <c r="C21" s="46">
        <v>379574</v>
      </c>
      <c r="E21" s="44"/>
    </row>
    <row r="22" spans="1:5" s="58" customFormat="1" ht="48" customHeight="1" x14ac:dyDescent="0.3">
      <c r="A22" s="55" t="s">
        <v>33</v>
      </c>
      <c r="B22" s="56" t="s">
        <v>44</v>
      </c>
      <c r="C22" s="57">
        <v>317000</v>
      </c>
      <c r="E22" s="59"/>
    </row>
    <row r="23" spans="1:5" s="58" customFormat="1" ht="52.5" customHeight="1" x14ac:dyDescent="0.3">
      <c r="A23" s="55" t="s">
        <v>34</v>
      </c>
      <c r="B23" s="56" t="s">
        <v>59</v>
      </c>
      <c r="C23" s="57">
        <v>124000</v>
      </c>
      <c r="E23" s="59"/>
    </row>
    <row r="24" spans="1:5" s="58" customFormat="1" ht="50.25" customHeight="1" x14ac:dyDescent="0.3">
      <c r="A24" s="55" t="s">
        <v>36</v>
      </c>
      <c r="B24" s="60" t="s">
        <v>45</v>
      </c>
      <c r="C24" s="57">
        <v>945000</v>
      </c>
      <c r="E24" s="59"/>
    </row>
    <row r="25" spans="1:5" s="58" customFormat="1" ht="32.700000000000003" customHeight="1" x14ac:dyDescent="0.3">
      <c r="A25" s="55" t="s">
        <v>37</v>
      </c>
      <c r="B25" s="60" t="s">
        <v>46</v>
      </c>
      <c r="C25" s="57">
        <v>1067660</v>
      </c>
      <c r="E25" s="59"/>
    </row>
    <row r="26" spans="1:5" s="58" customFormat="1" ht="48.75" customHeight="1" x14ac:dyDescent="0.3">
      <c r="A26" s="61" t="s">
        <v>39</v>
      </c>
      <c r="B26" s="68" t="s">
        <v>51</v>
      </c>
      <c r="C26" s="57">
        <v>620000</v>
      </c>
      <c r="E26" s="59"/>
    </row>
    <row r="27" spans="1:5" s="9" customFormat="1" ht="31.2" customHeight="1" x14ac:dyDescent="0.3">
      <c r="A27" s="23" t="s">
        <v>19</v>
      </c>
      <c r="B27" s="11" t="s">
        <v>54</v>
      </c>
      <c r="C27" s="50">
        <f>SUM(C29+C34+C35+C39+C40+C41+C42+C43+C44)</f>
        <v>14958876</v>
      </c>
    </row>
    <row r="28" spans="1:5" s="9" customFormat="1" ht="15.6" customHeight="1" x14ac:dyDescent="0.3">
      <c r="A28" s="23"/>
      <c r="B28" s="17" t="s">
        <v>22</v>
      </c>
      <c r="C28" s="50"/>
    </row>
    <row r="29" spans="1:5" s="9" customFormat="1" ht="15.6" customHeight="1" x14ac:dyDescent="0.3">
      <c r="A29" s="18" t="s">
        <v>23</v>
      </c>
      <c r="B29" s="35" t="s">
        <v>28</v>
      </c>
      <c r="C29" s="46">
        <f>SUM(C31:C33)</f>
        <v>1331338</v>
      </c>
    </row>
    <row r="30" spans="1:5" s="9" customFormat="1" ht="15.6" customHeight="1" x14ac:dyDescent="0.3">
      <c r="A30" s="18"/>
      <c r="B30" s="17" t="s">
        <v>22</v>
      </c>
      <c r="C30" s="46"/>
    </row>
    <row r="31" spans="1:5" s="9" customFormat="1" ht="15.6" customHeight="1" x14ac:dyDescent="0.3">
      <c r="A31" s="18" t="s">
        <v>24</v>
      </c>
      <c r="B31" s="35" t="s">
        <v>47</v>
      </c>
      <c r="C31" s="46">
        <v>450000</v>
      </c>
    </row>
    <row r="32" spans="1:5" s="9" customFormat="1" ht="15.45" customHeight="1" x14ac:dyDescent="0.3">
      <c r="A32" s="18" t="s">
        <v>29</v>
      </c>
      <c r="B32" s="10" t="s">
        <v>40</v>
      </c>
      <c r="C32" s="46">
        <v>670468</v>
      </c>
    </row>
    <row r="33" spans="1:5" s="9" customFormat="1" ht="33.75" customHeight="1" x14ac:dyDescent="0.3">
      <c r="A33" s="18" t="s">
        <v>31</v>
      </c>
      <c r="B33" s="10" t="s">
        <v>60</v>
      </c>
      <c r="C33" s="46">
        <v>210870</v>
      </c>
    </row>
    <row r="34" spans="1:5" s="58" customFormat="1" ht="32.700000000000003" customHeight="1" x14ac:dyDescent="0.3">
      <c r="A34" s="55" t="s">
        <v>25</v>
      </c>
      <c r="B34" s="65" t="s">
        <v>68</v>
      </c>
      <c r="C34" s="57">
        <v>775194</v>
      </c>
    </row>
    <row r="35" spans="1:5" s="9" customFormat="1" ht="15.6" customHeight="1" x14ac:dyDescent="0.3">
      <c r="A35" s="24" t="s">
        <v>26</v>
      </c>
      <c r="B35" s="36" t="s">
        <v>30</v>
      </c>
      <c r="C35" s="53">
        <f>SUM(C37:C38)</f>
        <v>108000</v>
      </c>
    </row>
    <row r="36" spans="1:5" s="9" customFormat="1" ht="15.6" customHeight="1" x14ac:dyDescent="0.3">
      <c r="A36" s="18"/>
      <c r="B36" s="35" t="s">
        <v>22</v>
      </c>
      <c r="C36" s="46"/>
    </row>
    <row r="37" spans="1:5" s="9" customFormat="1" ht="31.2" x14ac:dyDescent="0.3">
      <c r="A37" s="18" t="s">
        <v>24</v>
      </c>
      <c r="B37" s="37" t="s">
        <v>61</v>
      </c>
      <c r="C37" s="46">
        <v>78000</v>
      </c>
    </row>
    <row r="38" spans="1:5" s="9" customFormat="1" ht="15.45" customHeight="1" x14ac:dyDescent="0.3">
      <c r="A38" s="18" t="s">
        <v>29</v>
      </c>
      <c r="B38" s="37" t="s">
        <v>48</v>
      </c>
      <c r="C38" s="46">
        <v>30000</v>
      </c>
    </row>
    <row r="39" spans="1:5" s="58" customFormat="1" ht="48" customHeight="1" x14ac:dyDescent="0.3">
      <c r="A39" s="55" t="s">
        <v>27</v>
      </c>
      <c r="B39" s="56" t="s">
        <v>62</v>
      </c>
      <c r="C39" s="57">
        <v>280000</v>
      </c>
    </row>
    <row r="40" spans="1:5" s="58" customFormat="1" ht="46.5" customHeight="1" x14ac:dyDescent="0.3">
      <c r="A40" s="55" t="s">
        <v>32</v>
      </c>
      <c r="B40" s="65" t="s">
        <v>63</v>
      </c>
      <c r="C40" s="57">
        <v>170000</v>
      </c>
    </row>
    <row r="41" spans="1:5" s="9" customFormat="1" ht="31.2" x14ac:dyDescent="0.3">
      <c r="A41" s="18" t="s">
        <v>33</v>
      </c>
      <c r="B41" s="37" t="s">
        <v>49</v>
      </c>
      <c r="C41" s="46">
        <v>2928000</v>
      </c>
      <c r="E41" s="38"/>
    </row>
    <row r="42" spans="1:5" s="9" customFormat="1" ht="50.25" customHeight="1" x14ac:dyDescent="0.3">
      <c r="A42" s="55" t="s">
        <v>34</v>
      </c>
      <c r="B42" s="10" t="s">
        <v>55</v>
      </c>
      <c r="C42" s="46">
        <v>1890004</v>
      </c>
      <c r="E42" s="38"/>
    </row>
    <row r="43" spans="1:5" s="71" customFormat="1" ht="50.25" customHeight="1" x14ac:dyDescent="0.3">
      <c r="A43" s="70" t="s">
        <v>36</v>
      </c>
      <c r="B43" s="68" t="s">
        <v>56</v>
      </c>
      <c r="C43" s="69">
        <v>6022853</v>
      </c>
      <c r="E43" s="72"/>
    </row>
    <row r="44" spans="1:5" s="58" customFormat="1" ht="31.95" customHeight="1" x14ac:dyDescent="0.3">
      <c r="A44" s="61" t="s">
        <v>37</v>
      </c>
      <c r="B44" s="60" t="s">
        <v>64</v>
      </c>
      <c r="C44" s="66">
        <v>1453487</v>
      </c>
      <c r="E44" s="67"/>
    </row>
    <row r="45" spans="1:5" s="9" customFormat="1" ht="78" x14ac:dyDescent="0.3">
      <c r="A45" s="25" t="s">
        <v>20</v>
      </c>
      <c r="B45" s="26" t="s">
        <v>65</v>
      </c>
      <c r="C45" s="54">
        <v>47600000</v>
      </c>
    </row>
    <row r="46" spans="1:5" ht="15.6" customHeight="1" x14ac:dyDescent="0.3">
      <c r="A46" s="12"/>
      <c r="B46" s="13" t="s">
        <v>13</v>
      </c>
      <c r="C46" s="14"/>
    </row>
    <row r="47" spans="1:5" ht="30.45" customHeight="1" x14ac:dyDescent="0.3">
      <c r="A47" s="12"/>
      <c r="B47" s="15" t="s">
        <v>69</v>
      </c>
      <c r="C47" s="16"/>
    </row>
    <row r="48" spans="1:5" ht="15.6" customHeight="1" x14ac:dyDescent="0.3">
      <c r="A48" s="12"/>
      <c r="B48" s="15" t="s">
        <v>14</v>
      </c>
      <c r="C48" s="16"/>
    </row>
    <row r="49" spans="1:3" ht="15.6" customHeight="1" x14ac:dyDescent="0.3">
      <c r="A49" s="12"/>
      <c r="B49" s="15" t="s">
        <v>7</v>
      </c>
      <c r="C49" s="16"/>
    </row>
    <row r="50" spans="1:3" ht="15.6" customHeight="1" x14ac:dyDescent="0.3">
      <c r="A50" s="12"/>
      <c r="B50" s="15" t="s">
        <v>8</v>
      </c>
      <c r="C50" s="14"/>
    </row>
    <row r="51" spans="1:3" ht="15.6" customHeight="1" x14ac:dyDescent="0.3">
      <c r="A51" s="12"/>
      <c r="B51" s="15" t="s">
        <v>15</v>
      </c>
      <c r="C51" s="16"/>
    </row>
    <row r="52" spans="1:3" ht="15.6" customHeight="1" x14ac:dyDescent="0.3">
      <c r="A52" s="12"/>
      <c r="B52" s="13" t="s">
        <v>66</v>
      </c>
      <c r="C52" s="16"/>
    </row>
    <row r="53" spans="1:3" ht="15.6" customHeight="1" x14ac:dyDescent="0.3">
      <c r="A53" s="12"/>
      <c r="B53" s="13"/>
      <c r="C53" s="16"/>
    </row>
    <row r="54" spans="1:3" ht="15.6" customHeight="1" x14ac:dyDescent="0.3">
      <c r="A54" s="12"/>
      <c r="B54" s="13"/>
      <c r="C54" s="16"/>
    </row>
    <row r="62" spans="1:3" x14ac:dyDescent="0.3">
      <c r="C62" s="45"/>
    </row>
  </sheetData>
  <mergeCells count="5">
    <mergeCell ref="A5:C5"/>
    <mergeCell ref="A12:C12"/>
    <mergeCell ref="A1:C1"/>
    <mergeCell ref="A2:C2"/>
    <mergeCell ref="A3:C3"/>
  </mergeCells>
  <printOptions horizontalCentered="1"/>
  <pageMargins left="0.86614173228346458" right="0.39370078740157483" top="0.70866141732283472" bottom="0.70866141732283472" header="0" footer="0.55118110236220474"/>
  <pageSetup paperSize="9" scale="92" firstPageNumber="152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2.6 (осн)</vt:lpstr>
      <vt:lpstr>'Приложение 2.6 (осн)'!Область_печати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2022-12-19T10:00:14Z</dcterms:modified>
</cp:coreProperties>
</file>