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4.1 (осн)" sheetId="1" r:id="rId1"/>
  </sheets>
  <definedNames>
    <definedName name="_xlnm.Print_Titles" localSheetId="0">'Приложение № 4.1 (осн)'!$7:$7</definedName>
    <definedName name="_xlnm.Print_Area" localSheetId="0">'Приложение № 4.1 (осн)'!$A$1:$K$48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  <c r="D29" i="1"/>
  <c r="E29" i="1"/>
  <c r="F29" i="1"/>
  <c r="G29" i="1"/>
  <c r="H29" i="1"/>
  <c r="I29" i="1"/>
  <c r="J29" i="1"/>
  <c r="C29" i="1"/>
  <c r="C15" i="1" l="1"/>
  <c r="C14" i="1"/>
  <c r="C13" i="1"/>
  <c r="C12" i="1"/>
  <c r="C11" i="1"/>
  <c r="C9" i="1" l="1"/>
  <c r="D44" i="1" l="1"/>
  <c r="E44" i="1"/>
  <c r="F44" i="1"/>
  <c r="G44" i="1"/>
  <c r="H44" i="1"/>
  <c r="I44" i="1"/>
  <c r="J44" i="1"/>
  <c r="D26" i="1"/>
  <c r="E26" i="1"/>
  <c r="F26" i="1"/>
  <c r="G26" i="1"/>
  <c r="H26" i="1"/>
  <c r="I26" i="1"/>
  <c r="J26" i="1"/>
  <c r="D20" i="1"/>
  <c r="E20" i="1"/>
  <c r="F20" i="1"/>
  <c r="G20" i="1"/>
  <c r="H20" i="1"/>
  <c r="I20" i="1"/>
  <c r="J20" i="1"/>
  <c r="C44" i="1"/>
  <c r="C26" i="1"/>
  <c r="C20" i="1"/>
  <c r="K47" i="1"/>
  <c r="K45" i="1"/>
  <c r="K42" i="1"/>
  <c r="K40" i="1"/>
  <c r="K38" i="1"/>
  <c r="K37" i="1"/>
  <c r="K35" i="1"/>
  <c r="K34" i="1"/>
  <c r="K33" i="1"/>
  <c r="K32" i="1"/>
  <c r="K31" i="1"/>
  <c r="K27" i="1"/>
  <c r="K24" i="1"/>
  <c r="K23" i="1"/>
  <c r="K22" i="1"/>
  <c r="K21" i="1"/>
  <c r="K19" i="1"/>
  <c r="K17" i="1"/>
  <c r="K15" i="1"/>
  <c r="K14" i="1"/>
  <c r="K13" i="1"/>
  <c r="K12" i="1"/>
  <c r="K11" i="1"/>
  <c r="K10" i="1"/>
  <c r="K26" i="1" l="1"/>
  <c r="K44" i="1"/>
  <c r="K20" i="1"/>
  <c r="K9" i="1"/>
  <c r="K30" i="1"/>
  <c r="D48" i="1" l="1"/>
  <c r="I48" i="1"/>
  <c r="K29" i="1"/>
  <c r="J48" i="1"/>
  <c r="G48" i="1"/>
  <c r="H48" i="1"/>
  <c r="E48" i="1"/>
  <c r="C48" i="1"/>
  <c r="F48" i="1"/>
  <c r="K8" i="1"/>
  <c r="K48" i="1" l="1"/>
</calcChain>
</file>

<file path=xl/sharedStrings.xml><?xml version="1.0" encoding="utf-8"?>
<sst xmlns="http://schemas.openxmlformats.org/spreadsheetml/2006/main" count="48" uniqueCount="48">
  <si>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</si>
  <si>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</si>
  <si>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</si>
  <si>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</si>
  <si>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</si>
  <si>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</si>
  <si>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</si>
  <si>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</si>
  <si>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</si>
  <si>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</si>
  <si>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</si>
  <si>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</si>
  <si>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</si>
  <si>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</si>
  <si>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</si>
  <si>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</si>
  <si>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</si>
  <si>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</si>
  <si>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</si>
  <si>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</si>
  <si>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</si>
  <si>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</si>
  <si>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</si>
  <si>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</si>
  <si>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</si>
  <si>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</si>
  <si>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</si>
  <si>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</si>
  <si>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</si>
  <si>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</si>
  <si>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</si>
  <si>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</si>
  <si>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</si>
  <si>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</si>
  <si>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</si>
  <si>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</si>
  <si>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</si>
  <si>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</si>
  <si>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</si>
  <si>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</si>
  <si>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</si>
  <si>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</si>
  <si>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</si>
  <si>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</si>
  <si>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</si>
  <si>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</si>
  <si>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2023 год"</t>
  </si>
  <si>
    <t>Доходы местных бюджетов в разрезе основных видов налоговых, неналоговых и иных обязательных платежей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</si>
</sst>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3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zoomScaleSheetLayoutView="100" workbookViewId="0">
      <pane xSplit="2" ySplit="7" topLeftCell="C26" activePane="bottomRight" state="frozen"/>
      <selection pane="topRight" activeCell="C1" sqref="C1"/>
      <selection pane="bottomLeft" activeCell="A10" sqref="A10"/>
      <selection pane="bottomRight" activeCell="I15" sqref="I15"/>
    </sheetView>
  </sheetViews>
  <sheetFormatPr defaultRowHeight="15.6" x14ac:dyDescent="0.3"/>
  <cols>
    <col min="1" max="1" width="10" style="2" bestFit="1" customWidth="1"/>
    <col min="2" max="2" width="42.109375" style="1" customWidth="1"/>
    <col min="3" max="3" width="16.6640625" style="3" bestFit="1" customWidth="1"/>
    <col min="4" max="4" width="15.5546875" style="3" bestFit="1" customWidth="1"/>
    <col min="5" max="8" width="16.6640625" style="3" bestFit="1" customWidth="1"/>
    <col min="9" max="9" width="16.109375" style="3" bestFit="1" customWidth="1"/>
    <col min="10" max="10" width="15.5546875" style="3" bestFit="1" customWidth="1"/>
    <col min="11" max="11" width="17.6640625" style="3" customWidth="1"/>
    <col min="12" max="12" width="5" style="5" customWidth="1"/>
    <col min="13" max="107" width="9.109375" style="5"/>
    <col min="108" max="108" width="7.88671875" style="5" customWidth="1"/>
    <col min="109" max="109" width="62.6640625" style="5" customWidth="1"/>
    <col min="110" max="110" width="14.44140625" style="5" customWidth="1"/>
    <col min="111" max="111" width="13.6640625" style="5" customWidth="1"/>
    <col min="112" max="112" width="14.5546875" style="5" customWidth="1"/>
    <col min="113" max="113" width="14" style="5" customWidth="1"/>
    <col min="114" max="115" width="13.44140625" style="5" bestFit="1" customWidth="1"/>
    <col min="116" max="116" width="15.44140625" style="5" customWidth="1"/>
    <col min="117" max="117" width="13.44140625" style="5" bestFit="1" customWidth="1"/>
    <col min="118" max="118" width="14" style="5" customWidth="1"/>
    <col min="119" max="119" width="18.5546875" style="5" customWidth="1"/>
    <col min="120" max="120" width="8.109375" style="5" bestFit="1" customWidth="1"/>
    <col min="121" max="363" width="9.109375" style="5"/>
    <col min="364" max="364" width="7.88671875" style="5" customWidth="1"/>
    <col min="365" max="365" width="62.6640625" style="5" customWidth="1"/>
    <col min="366" max="366" width="14.44140625" style="5" customWidth="1"/>
    <col min="367" max="367" width="13.6640625" style="5" customWidth="1"/>
    <col min="368" max="368" width="14.5546875" style="5" customWidth="1"/>
    <col min="369" max="369" width="14" style="5" customWidth="1"/>
    <col min="370" max="371" width="13.44140625" style="5" bestFit="1" customWidth="1"/>
    <col min="372" max="372" width="15.44140625" style="5" customWidth="1"/>
    <col min="373" max="373" width="13.44140625" style="5" bestFit="1" customWidth="1"/>
    <col min="374" max="374" width="14" style="5" customWidth="1"/>
    <col min="375" max="375" width="18.5546875" style="5" customWidth="1"/>
    <col min="376" max="376" width="8.109375" style="5" bestFit="1" customWidth="1"/>
    <col min="377" max="619" width="9.109375" style="5"/>
    <col min="620" max="620" width="7.88671875" style="5" customWidth="1"/>
    <col min="621" max="621" width="62.6640625" style="5" customWidth="1"/>
    <col min="622" max="622" width="14.44140625" style="5" customWidth="1"/>
    <col min="623" max="623" width="13.6640625" style="5" customWidth="1"/>
    <col min="624" max="624" width="14.5546875" style="5" customWidth="1"/>
    <col min="625" max="625" width="14" style="5" customWidth="1"/>
    <col min="626" max="627" width="13.44140625" style="5" bestFit="1" customWidth="1"/>
    <col min="628" max="628" width="15.44140625" style="5" customWidth="1"/>
    <col min="629" max="629" width="13.44140625" style="5" bestFit="1" customWidth="1"/>
    <col min="630" max="630" width="14" style="5" customWidth="1"/>
    <col min="631" max="631" width="18.5546875" style="5" customWidth="1"/>
    <col min="632" max="632" width="8.109375" style="5" bestFit="1" customWidth="1"/>
    <col min="633" max="875" width="9.109375" style="5"/>
    <col min="876" max="876" width="7.88671875" style="5" customWidth="1"/>
    <col min="877" max="877" width="62.6640625" style="5" customWidth="1"/>
    <col min="878" max="878" width="14.44140625" style="5" customWidth="1"/>
    <col min="879" max="879" width="13.6640625" style="5" customWidth="1"/>
    <col min="880" max="880" width="14.5546875" style="5" customWidth="1"/>
    <col min="881" max="881" width="14" style="5" customWidth="1"/>
    <col min="882" max="883" width="13.44140625" style="5" bestFit="1" customWidth="1"/>
    <col min="884" max="884" width="15.44140625" style="5" customWidth="1"/>
    <col min="885" max="885" width="13.44140625" style="5" bestFit="1" customWidth="1"/>
    <col min="886" max="886" width="14" style="5" customWidth="1"/>
    <col min="887" max="887" width="18.5546875" style="5" customWidth="1"/>
    <col min="888" max="888" width="8.109375" style="5" bestFit="1" customWidth="1"/>
    <col min="889" max="1131" width="9.109375" style="5"/>
    <col min="1132" max="1132" width="7.88671875" style="5" customWidth="1"/>
    <col min="1133" max="1133" width="62.6640625" style="5" customWidth="1"/>
    <col min="1134" max="1134" width="14.44140625" style="5" customWidth="1"/>
    <col min="1135" max="1135" width="13.6640625" style="5" customWidth="1"/>
    <col min="1136" max="1136" width="14.5546875" style="5" customWidth="1"/>
    <col min="1137" max="1137" width="14" style="5" customWidth="1"/>
    <col min="1138" max="1139" width="13.44140625" style="5" bestFit="1" customWidth="1"/>
    <col min="1140" max="1140" width="15.44140625" style="5" customWidth="1"/>
    <col min="1141" max="1141" width="13.44140625" style="5" bestFit="1" customWidth="1"/>
    <col min="1142" max="1142" width="14" style="5" customWidth="1"/>
    <col min="1143" max="1143" width="18.5546875" style="5" customWidth="1"/>
    <col min="1144" max="1144" width="8.109375" style="5" bestFit="1" customWidth="1"/>
    <col min="1145" max="1387" width="9.109375" style="5"/>
    <col min="1388" max="1388" width="7.88671875" style="5" customWidth="1"/>
    <col min="1389" max="1389" width="62.6640625" style="5" customWidth="1"/>
    <col min="1390" max="1390" width="14.44140625" style="5" customWidth="1"/>
    <col min="1391" max="1391" width="13.6640625" style="5" customWidth="1"/>
    <col min="1392" max="1392" width="14.5546875" style="5" customWidth="1"/>
    <col min="1393" max="1393" width="14" style="5" customWidth="1"/>
    <col min="1394" max="1395" width="13.44140625" style="5" bestFit="1" customWidth="1"/>
    <col min="1396" max="1396" width="15.44140625" style="5" customWidth="1"/>
    <col min="1397" max="1397" width="13.44140625" style="5" bestFit="1" customWidth="1"/>
    <col min="1398" max="1398" width="14" style="5" customWidth="1"/>
    <col min="1399" max="1399" width="18.5546875" style="5" customWidth="1"/>
    <col min="1400" max="1400" width="8.109375" style="5" bestFit="1" customWidth="1"/>
    <col min="1401" max="1643" width="9.109375" style="5"/>
    <col min="1644" max="1644" width="7.88671875" style="5" customWidth="1"/>
    <col min="1645" max="1645" width="62.6640625" style="5" customWidth="1"/>
    <col min="1646" max="1646" width="14.44140625" style="5" customWidth="1"/>
    <col min="1647" max="1647" width="13.6640625" style="5" customWidth="1"/>
    <col min="1648" max="1648" width="14.5546875" style="5" customWidth="1"/>
    <col min="1649" max="1649" width="14" style="5" customWidth="1"/>
    <col min="1650" max="1651" width="13.44140625" style="5" bestFit="1" customWidth="1"/>
    <col min="1652" max="1652" width="15.44140625" style="5" customWidth="1"/>
    <col min="1653" max="1653" width="13.44140625" style="5" bestFit="1" customWidth="1"/>
    <col min="1654" max="1654" width="14" style="5" customWidth="1"/>
    <col min="1655" max="1655" width="18.5546875" style="5" customWidth="1"/>
    <col min="1656" max="1656" width="8.109375" style="5" bestFit="1" customWidth="1"/>
    <col min="1657" max="1899" width="9.109375" style="5"/>
    <col min="1900" max="1900" width="7.88671875" style="5" customWidth="1"/>
    <col min="1901" max="1901" width="62.6640625" style="5" customWidth="1"/>
    <col min="1902" max="1902" width="14.44140625" style="5" customWidth="1"/>
    <col min="1903" max="1903" width="13.6640625" style="5" customWidth="1"/>
    <col min="1904" max="1904" width="14.5546875" style="5" customWidth="1"/>
    <col min="1905" max="1905" width="14" style="5" customWidth="1"/>
    <col min="1906" max="1907" width="13.44140625" style="5" bestFit="1" customWidth="1"/>
    <col min="1908" max="1908" width="15.44140625" style="5" customWidth="1"/>
    <col min="1909" max="1909" width="13.44140625" style="5" bestFit="1" customWidth="1"/>
    <col min="1910" max="1910" width="14" style="5" customWidth="1"/>
    <col min="1911" max="1911" width="18.5546875" style="5" customWidth="1"/>
    <col min="1912" max="1912" width="8.109375" style="5" bestFit="1" customWidth="1"/>
    <col min="1913" max="2155" width="9.109375" style="5"/>
    <col min="2156" max="2156" width="7.88671875" style="5" customWidth="1"/>
    <col min="2157" max="2157" width="62.6640625" style="5" customWidth="1"/>
    <col min="2158" max="2158" width="14.44140625" style="5" customWidth="1"/>
    <col min="2159" max="2159" width="13.6640625" style="5" customWidth="1"/>
    <col min="2160" max="2160" width="14.5546875" style="5" customWidth="1"/>
    <col min="2161" max="2161" width="14" style="5" customWidth="1"/>
    <col min="2162" max="2163" width="13.44140625" style="5" bestFit="1" customWidth="1"/>
    <col min="2164" max="2164" width="15.44140625" style="5" customWidth="1"/>
    <col min="2165" max="2165" width="13.44140625" style="5" bestFit="1" customWidth="1"/>
    <col min="2166" max="2166" width="14" style="5" customWidth="1"/>
    <col min="2167" max="2167" width="18.5546875" style="5" customWidth="1"/>
    <col min="2168" max="2168" width="8.109375" style="5" bestFit="1" customWidth="1"/>
    <col min="2169" max="2411" width="9.109375" style="5"/>
    <col min="2412" max="2412" width="7.88671875" style="5" customWidth="1"/>
    <col min="2413" max="2413" width="62.6640625" style="5" customWidth="1"/>
    <col min="2414" max="2414" width="14.44140625" style="5" customWidth="1"/>
    <col min="2415" max="2415" width="13.6640625" style="5" customWidth="1"/>
    <col min="2416" max="2416" width="14.5546875" style="5" customWidth="1"/>
    <col min="2417" max="2417" width="14" style="5" customWidth="1"/>
    <col min="2418" max="2419" width="13.44140625" style="5" bestFit="1" customWidth="1"/>
    <col min="2420" max="2420" width="15.44140625" style="5" customWidth="1"/>
    <col min="2421" max="2421" width="13.44140625" style="5" bestFit="1" customWidth="1"/>
    <col min="2422" max="2422" width="14" style="5" customWidth="1"/>
    <col min="2423" max="2423" width="18.5546875" style="5" customWidth="1"/>
    <col min="2424" max="2424" width="8.109375" style="5" bestFit="1" customWidth="1"/>
    <col min="2425" max="2667" width="9.109375" style="5"/>
    <col min="2668" max="2668" width="7.88671875" style="5" customWidth="1"/>
    <col min="2669" max="2669" width="62.6640625" style="5" customWidth="1"/>
    <col min="2670" max="2670" width="14.44140625" style="5" customWidth="1"/>
    <col min="2671" max="2671" width="13.6640625" style="5" customWidth="1"/>
    <col min="2672" max="2672" width="14.5546875" style="5" customWidth="1"/>
    <col min="2673" max="2673" width="14" style="5" customWidth="1"/>
    <col min="2674" max="2675" width="13.44140625" style="5" bestFit="1" customWidth="1"/>
    <col min="2676" max="2676" width="15.44140625" style="5" customWidth="1"/>
    <col min="2677" max="2677" width="13.44140625" style="5" bestFit="1" customWidth="1"/>
    <col min="2678" max="2678" width="14" style="5" customWidth="1"/>
    <col min="2679" max="2679" width="18.5546875" style="5" customWidth="1"/>
    <col min="2680" max="2680" width="8.109375" style="5" bestFit="1" customWidth="1"/>
    <col min="2681" max="2923" width="9.109375" style="5"/>
    <col min="2924" max="2924" width="7.88671875" style="5" customWidth="1"/>
    <col min="2925" max="2925" width="62.6640625" style="5" customWidth="1"/>
    <col min="2926" max="2926" width="14.44140625" style="5" customWidth="1"/>
    <col min="2927" max="2927" width="13.6640625" style="5" customWidth="1"/>
    <col min="2928" max="2928" width="14.5546875" style="5" customWidth="1"/>
    <col min="2929" max="2929" width="14" style="5" customWidth="1"/>
    <col min="2930" max="2931" width="13.44140625" style="5" bestFit="1" customWidth="1"/>
    <col min="2932" max="2932" width="15.44140625" style="5" customWidth="1"/>
    <col min="2933" max="2933" width="13.44140625" style="5" bestFit="1" customWidth="1"/>
    <col min="2934" max="2934" width="14" style="5" customWidth="1"/>
    <col min="2935" max="2935" width="18.5546875" style="5" customWidth="1"/>
    <col min="2936" max="2936" width="8.109375" style="5" bestFit="1" customWidth="1"/>
    <col min="2937" max="3179" width="9.109375" style="5"/>
    <col min="3180" max="3180" width="7.88671875" style="5" customWidth="1"/>
    <col min="3181" max="3181" width="62.6640625" style="5" customWidth="1"/>
    <col min="3182" max="3182" width="14.44140625" style="5" customWidth="1"/>
    <col min="3183" max="3183" width="13.6640625" style="5" customWidth="1"/>
    <col min="3184" max="3184" width="14.5546875" style="5" customWidth="1"/>
    <col min="3185" max="3185" width="14" style="5" customWidth="1"/>
    <col min="3186" max="3187" width="13.44140625" style="5" bestFit="1" customWidth="1"/>
    <col min="3188" max="3188" width="15.44140625" style="5" customWidth="1"/>
    <col min="3189" max="3189" width="13.44140625" style="5" bestFit="1" customWidth="1"/>
    <col min="3190" max="3190" width="14" style="5" customWidth="1"/>
    <col min="3191" max="3191" width="18.5546875" style="5" customWidth="1"/>
    <col min="3192" max="3192" width="8.109375" style="5" bestFit="1" customWidth="1"/>
    <col min="3193" max="3435" width="9.109375" style="5"/>
    <col min="3436" max="3436" width="7.88671875" style="5" customWidth="1"/>
    <col min="3437" max="3437" width="62.6640625" style="5" customWidth="1"/>
    <col min="3438" max="3438" width="14.44140625" style="5" customWidth="1"/>
    <col min="3439" max="3439" width="13.6640625" style="5" customWidth="1"/>
    <col min="3440" max="3440" width="14.5546875" style="5" customWidth="1"/>
    <col min="3441" max="3441" width="14" style="5" customWidth="1"/>
    <col min="3442" max="3443" width="13.44140625" style="5" bestFit="1" customWidth="1"/>
    <col min="3444" max="3444" width="15.44140625" style="5" customWidth="1"/>
    <col min="3445" max="3445" width="13.44140625" style="5" bestFit="1" customWidth="1"/>
    <col min="3446" max="3446" width="14" style="5" customWidth="1"/>
    <col min="3447" max="3447" width="18.5546875" style="5" customWidth="1"/>
    <col min="3448" max="3448" width="8.109375" style="5" bestFit="1" customWidth="1"/>
    <col min="3449" max="3691" width="9.109375" style="5"/>
    <col min="3692" max="3692" width="7.88671875" style="5" customWidth="1"/>
    <col min="3693" max="3693" width="62.6640625" style="5" customWidth="1"/>
    <col min="3694" max="3694" width="14.44140625" style="5" customWidth="1"/>
    <col min="3695" max="3695" width="13.6640625" style="5" customWidth="1"/>
    <col min="3696" max="3696" width="14.5546875" style="5" customWidth="1"/>
    <col min="3697" max="3697" width="14" style="5" customWidth="1"/>
    <col min="3698" max="3699" width="13.44140625" style="5" bestFit="1" customWidth="1"/>
    <col min="3700" max="3700" width="15.44140625" style="5" customWidth="1"/>
    <col min="3701" max="3701" width="13.44140625" style="5" bestFit="1" customWidth="1"/>
    <col min="3702" max="3702" width="14" style="5" customWidth="1"/>
    <col min="3703" max="3703" width="18.5546875" style="5" customWidth="1"/>
    <col min="3704" max="3704" width="8.109375" style="5" bestFit="1" customWidth="1"/>
    <col min="3705" max="3947" width="9.109375" style="5"/>
    <col min="3948" max="3948" width="7.88671875" style="5" customWidth="1"/>
    <col min="3949" max="3949" width="62.6640625" style="5" customWidth="1"/>
    <col min="3950" max="3950" width="14.44140625" style="5" customWidth="1"/>
    <col min="3951" max="3951" width="13.6640625" style="5" customWidth="1"/>
    <col min="3952" max="3952" width="14.5546875" style="5" customWidth="1"/>
    <col min="3953" max="3953" width="14" style="5" customWidth="1"/>
    <col min="3954" max="3955" width="13.44140625" style="5" bestFit="1" customWidth="1"/>
    <col min="3956" max="3956" width="15.44140625" style="5" customWidth="1"/>
    <col min="3957" max="3957" width="13.44140625" style="5" bestFit="1" customWidth="1"/>
    <col min="3958" max="3958" width="14" style="5" customWidth="1"/>
    <col min="3959" max="3959" width="18.5546875" style="5" customWidth="1"/>
    <col min="3960" max="3960" width="8.109375" style="5" bestFit="1" customWidth="1"/>
    <col min="3961" max="4203" width="9.109375" style="5"/>
    <col min="4204" max="4204" width="7.88671875" style="5" customWidth="1"/>
    <col min="4205" max="4205" width="62.6640625" style="5" customWidth="1"/>
    <col min="4206" max="4206" width="14.44140625" style="5" customWidth="1"/>
    <col min="4207" max="4207" width="13.6640625" style="5" customWidth="1"/>
    <col min="4208" max="4208" width="14.5546875" style="5" customWidth="1"/>
    <col min="4209" max="4209" width="14" style="5" customWidth="1"/>
    <col min="4210" max="4211" width="13.44140625" style="5" bestFit="1" customWidth="1"/>
    <col min="4212" max="4212" width="15.44140625" style="5" customWidth="1"/>
    <col min="4213" max="4213" width="13.44140625" style="5" bestFit="1" customWidth="1"/>
    <col min="4214" max="4214" width="14" style="5" customWidth="1"/>
    <col min="4215" max="4215" width="18.5546875" style="5" customWidth="1"/>
    <col min="4216" max="4216" width="8.109375" style="5" bestFit="1" customWidth="1"/>
    <col min="4217" max="4459" width="9.109375" style="5"/>
    <col min="4460" max="4460" width="7.88671875" style="5" customWidth="1"/>
    <col min="4461" max="4461" width="62.6640625" style="5" customWidth="1"/>
    <col min="4462" max="4462" width="14.44140625" style="5" customWidth="1"/>
    <col min="4463" max="4463" width="13.6640625" style="5" customWidth="1"/>
    <col min="4464" max="4464" width="14.5546875" style="5" customWidth="1"/>
    <col min="4465" max="4465" width="14" style="5" customWidth="1"/>
    <col min="4466" max="4467" width="13.44140625" style="5" bestFit="1" customWidth="1"/>
    <col min="4468" max="4468" width="15.44140625" style="5" customWidth="1"/>
    <col min="4469" max="4469" width="13.44140625" style="5" bestFit="1" customWidth="1"/>
    <col min="4470" max="4470" width="14" style="5" customWidth="1"/>
    <col min="4471" max="4471" width="18.5546875" style="5" customWidth="1"/>
    <col min="4472" max="4472" width="8.109375" style="5" bestFit="1" customWidth="1"/>
    <col min="4473" max="4715" width="9.109375" style="5"/>
    <col min="4716" max="4716" width="7.88671875" style="5" customWidth="1"/>
    <col min="4717" max="4717" width="62.6640625" style="5" customWidth="1"/>
    <col min="4718" max="4718" width="14.44140625" style="5" customWidth="1"/>
    <col min="4719" max="4719" width="13.6640625" style="5" customWidth="1"/>
    <col min="4720" max="4720" width="14.5546875" style="5" customWidth="1"/>
    <col min="4721" max="4721" width="14" style="5" customWidth="1"/>
    <col min="4722" max="4723" width="13.44140625" style="5" bestFit="1" customWidth="1"/>
    <col min="4724" max="4724" width="15.44140625" style="5" customWidth="1"/>
    <col min="4725" max="4725" width="13.44140625" style="5" bestFit="1" customWidth="1"/>
    <col min="4726" max="4726" width="14" style="5" customWidth="1"/>
    <col min="4727" max="4727" width="18.5546875" style="5" customWidth="1"/>
    <col min="4728" max="4728" width="8.109375" style="5" bestFit="1" customWidth="1"/>
    <col min="4729" max="4971" width="9.109375" style="5"/>
    <col min="4972" max="4972" width="7.88671875" style="5" customWidth="1"/>
    <col min="4973" max="4973" width="62.6640625" style="5" customWidth="1"/>
    <col min="4974" max="4974" width="14.44140625" style="5" customWidth="1"/>
    <col min="4975" max="4975" width="13.6640625" style="5" customWidth="1"/>
    <col min="4976" max="4976" width="14.5546875" style="5" customWidth="1"/>
    <col min="4977" max="4977" width="14" style="5" customWidth="1"/>
    <col min="4978" max="4979" width="13.44140625" style="5" bestFit="1" customWidth="1"/>
    <col min="4980" max="4980" width="15.44140625" style="5" customWidth="1"/>
    <col min="4981" max="4981" width="13.44140625" style="5" bestFit="1" customWidth="1"/>
    <col min="4982" max="4982" width="14" style="5" customWidth="1"/>
    <col min="4983" max="4983" width="18.5546875" style="5" customWidth="1"/>
    <col min="4984" max="4984" width="8.109375" style="5" bestFit="1" customWidth="1"/>
    <col min="4985" max="5227" width="9.109375" style="5"/>
    <col min="5228" max="5228" width="7.88671875" style="5" customWidth="1"/>
    <col min="5229" max="5229" width="62.6640625" style="5" customWidth="1"/>
    <col min="5230" max="5230" width="14.44140625" style="5" customWidth="1"/>
    <col min="5231" max="5231" width="13.6640625" style="5" customWidth="1"/>
    <col min="5232" max="5232" width="14.5546875" style="5" customWidth="1"/>
    <col min="5233" max="5233" width="14" style="5" customWidth="1"/>
    <col min="5234" max="5235" width="13.44140625" style="5" bestFit="1" customWidth="1"/>
    <col min="5236" max="5236" width="15.44140625" style="5" customWidth="1"/>
    <col min="5237" max="5237" width="13.44140625" style="5" bestFit="1" customWidth="1"/>
    <col min="5238" max="5238" width="14" style="5" customWidth="1"/>
    <col min="5239" max="5239" width="18.5546875" style="5" customWidth="1"/>
    <col min="5240" max="5240" width="8.109375" style="5" bestFit="1" customWidth="1"/>
    <col min="5241" max="5483" width="9.109375" style="5"/>
    <col min="5484" max="5484" width="7.88671875" style="5" customWidth="1"/>
    <col min="5485" max="5485" width="62.6640625" style="5" customWidth="1"/>
    <col min="5486" max="5486" width="14.44140625" style="5" customWidth="1"/>
    <col min="5487" max="5487" width="13.6640625" style="5" customWidth="1"/>
    <col min="5488" max="5488" width="14.5546875" style="5" customWidth="1"/>
    <col min="5489" max="5489" width="14" style="5" customWidth="1"/>
    <col min="5490" max="5491" width="13.44140625" style="5" bestFit="1" customWidth="1"/>
    <col min="5492" max="5492" width="15.44140625" style="5" customWidth="1"/>
    <col min="5493" max="5493" width="13.44140625" style="5" bestFit="1" customWidth="1"/>
    <col min="5494" max="5494" width="14" style="5" customWidth="1"/>
    <col min="5495" max="5495" width="18.5546875" style="5" customWidth="1"/>
    <col min="5496" max="5496" width="8.109375" style="5" bestFit="1" customWidth="1"/>
    <col min="5497" max="5739" width="9.109375" style="5"/>
    <col min="5740" max="5740" width="7.88671875" style="5" customWidth="1"/>
    <col min="5741" max="5741" width="62.6640625" style="5" customWidth="1"/>
    <col min="5742" max="5742" width="14.44140625" style="5" customWidth="1"/>
    <col min="5743" max="5743" width="13.6640625" style="5" customWidth="1"/>
    <col min="5744" max="5744" width="14.5546875" style="5" customWidth="1"/>
    <col min="5745" max="5745" width="14" style="5" customWidth="1"/>
    <col min="5746" max="5747" width="13.44140625" style="5" bestFit="1" customWidth="1"/>
    <col min="5748" max="5748" width="15.44140625" style="5" customWidth="1"/>
    <col min="5749" max="5749" width="13.44140625" style="5" bestFit="1" customWidth="1"/>
    <col min="5750" max="5750" width="14" style="5" customWidth="1"/>
    <col min="5751" max="5751" width="18.5546875" style="5" customWidth="1"/>
    <col min="5752" max="5752" width="8.109375" style="5" bestFit="1" customWidth="1"/>
    <col min="5753" max="5995" width="9.109375" style="5"/>
    <col min="5996" max="5996" width="7.88671875" style="5" customWidth="1"/>
    <col min="5997" max="5997" width="62.6640625" style="5" customWidth="1"/>
    <col min="5998" max="5998" width="14.44140625" style="5" customWidth="1"/>
    <col min="5999" max="5999" width="13.6640625" style="5" customWidth="1"/>
    <col min="6000" max="6000" width="14.5546875" style="5" customWidth="1"/>
    <col min="6001" max="6001" width="14" style="5" customWidth="1"/>
    <col min="6002" max="6003" width="13.44140625" style="5" bestFit="1" customWidth="1"/>
    <col min="6004" max="6004" width="15.44140625" style="5" customWidth="1"/>
    <col min="6005" max="6005" width="13.44140625" style="5" bestFit="1" customWidth="1"/>
    <col min="6006" max="6006" width="14" style="5" customWidth="1"/>
    <col min="6007" max="6007" width="18.5546875" style="5" customWidth="1"/>
    <col min="6008" max="6008" width="8.109375" style="5" bestFit="1" customWidth="1"/>
    <col min="6009" max="6251" width="9.109375" style="5"/>
    <col min="6252" max="6252" width="7.88671875" style="5" customWidth="1"/>
    <col min="6253" max="6253" width="62.6640625" style="5" customWidth="1"/>
    <col min="6254" max="6254" width="14.44140625" style="5" customWidth="1"/>
    <col min="6255" max="6255" width="13.6640625" style="5" customWidth="1"/>
    <col min="6256" max="6256" width="14.5546875" style="5" customWidth="1"/>
    <col min="6257" max="6257" width="14" style="5" customWidth="1"/>
    <col min="6258" max="6259" width="13.44140625" style="5" bestFit="1" customWidth="1"/>
    <col min="6260" max="6260" width="15.44140625" style="5" customWidth="1"/>
    <col min="6261" max="6261" width="13.44140625" style="5" bestFit="1" customWidth="1"/>
    <col min="6262" max="6262" width="14" style="5" customWidth="1"/>
    <col min="6263" max="6263" width="18.5546875" style="5" customWidth="1"/>
    <col min="6264" max="6264" width="8.109375" style="5" bestFit="1" customWidth="1"/>
    <col min="6265" max="6507" width="9.109375" style="5"/>
    <col min="6508" max="6508" width="7.88671875" style="5" customWidth="1"/>
    <col min="6509" max="6509" width="62.6640625" style="5" customWidth="1"/>
    <col min="6510" max="6510" width="14.44140625" style="5" customWidth="1"/>
    <col min="6511" max="6511" width="13.6640625" style="5" customWidth="1"/>
    <col min="6512" max="6512" width="14.5546875" style="5" customWidth="1"/>
    <col min="6513" max="6513" width="14" style="5" customWidth="1"/>
    <col min="6514" max="6515" width="13.44140625" style="5" bestFit="1" customWidth="1"/>
    <col min="6516" max="6516" width="15.44140625" style="5" customWidth="1"/>
    <col min="6517" max="6517" width="13.44140625" style="5" bestFit="1" customWidth="1"/>
    <col min="6518" max="6518" width="14" style="5" customWidth="1"/>
    <col min="6519" max="6519" width="18.5546875" style="5" customWidth="1"/>
    <col min="6520" max="6520" width="8.109375" style="5" bestFit="1" customWidth="1"/>
    <col min="6521" max="6763" width="9.109375" style="5"/>
    <col min="6764" max="6764" width="7.88671875" style="5" customWidth="1"/>
    <col min="6765" max="6765" width="62.6640625" style="5" customWidth="1"/>
    <col min="6766" max="6766" width="14.44140625" style="5" customWidth="1"/>
    <col min="6767" max="6767" width="13.6640625" style="5" customWidth="1"/>
    <col min="6768" max="6768" width="14.5546875" style="5" customWidth="1"/>
    <col min="6769" max="6769" width="14" style="5" customWidth="1"/>
    <col min="6770" max="6771" width="13.44140625" style="5" bestFit="1" customWidth="1"/>
    <col min="6772" max="6772" width="15.44140625" style="5" customWidth="1"/>
    <col min="6773" max="6773" width="13.44140625" style="5" bestFit="1" customWidth="1"/>
    <col min="6774" max="6774" width="14" style="5" customWidth="1"/>
    <col min="6775" max="6775" width="18.5546875" style="5" customWidth="1"/>
    <col min="6776" max="6776" width="8.109375" style="5" bestFit="1" customWidth="1"/>
    <col min="6777" max="7019" width="9.109375" style="5"/>
    <col min="7020" max="7020" width="7.88671875" style="5" customWidth="1"/>
    <col min="7021" max="7021" width="62.6640625" style="5" customWidth="1"/>
    <col min="7022" max="7022" width="14.44140625" style="5" customWidth="1"/>
    <col min="7023" max="7023" width="13.6640625" style="5" customWidth="1"/>
    <col min="7024" max="7024" width="14.5546875" style="5" customWidth="1"/>
    <col min="7025" max="7025" width="14" style="5" customWidth="1"/>
    <col min="7026" max="7027" width="13.44140625" style="5" bestFit="1" customWidth="1"/>
    <col min="7028" max="7028" width="15.44140625" style="5" customWidth="1"/>
    <col min="7029" max="7029" width="13.44140625" style="5" bestFit="1" customWidth="1"/>
    <col min="7030" max="7030" width="14" style="5" customWidth="1"/>
    <col min="7031" max="7031" width="18.5546875" style="5" customWidth="1"/>
    <col min="7032" max="7032" width="8.109375" style="5" bestFit="1" customWidth="1"/>
    <col min="7033" max="7275" width="9.109375" style="5"/>
    <col min="7276" max="7276" width="7.88671875" style="5" customWidth="1"/>
    <col min="7277" max="7277" width="62.6640625" style="5" customWidth="1"/>
    <col min="7278" max="7278" width="14.44140625" style="5" customWidth="1"/>
    <col min="7279" max="7279" width="13.6640625" style="5" customWidth="1"/>
    <col min="7280" max="7280" width="14.5546875" style="5" customWidth="1"/>
    <col min="7281" max="7281" width="14" style="5" customWidth="1"/>
    <col min="7282" max="7283" width="13.44140625" style="5" bestFit="1" customWidth="1"/>
    <col min="7284" max="7284" width="15.44140625" style="5" customWidth="1"/>
    <col min="7285" max="7285" width="13.44140625" style="5" bestFit="1" customWidth="1"/>
    <col min="7286" max="7286" width="14" style="5" customWidth="1"/>
    <col min="7287" max="7287" width="18.5546875" style="5" customWidth="1"/>
    <col min="7288" max="7288" width="8.109375" style="5" bestFit="1" customWidth="1"/>
    <col min="7289" max="7531" width="9.109375" style="5"/>
    <col min="7532" max="7532" width="7.88671875" style="5" customWidth="1"/>
    <col min="7533" max="7533" width="62.6640625" style="5" customWidth="1"/>
    <col min="7534" max="7534" width="14.44140625" style="5" customWidth="1"/>
    <col min="7535" max="7535" width="13.6640625" style="5" customWidth="1"/>
    <col min="7536" max="7536" width="14.5546875" style="5" customWidth="1"/>
    <col min="7537" max="7537" width="14" style="5" customWidth="1"/>
    <col min="7538" max="7539" width="13.44140625" style="5" bestFit="1" customWidth="1"/>
    <col min="7540" max="7540" width="15.44140625" style="5" customWidth="1"/>
    <col min="7541" max="7541" width="13.44140625" style="5" bestFit="1" customWidth="1"/>
    <col min="7542" max="7542" width="14" style="5" customWidth="1"/>
    <col min="7543" max="7543" width="18.5546875" style="5" customWidth="1"/>
    <col min="7544" max="7544" width="8.109375" style="5" bestFit="1" customWidth="1"/>
    <col min="7545" max="7787" width="9.109375" style="5"/>
    <col min="7788" max="7788" width="7.88671875" style="5" customWidth="1"/>
    <col min="7789" max="7789" width="62.6640625" style="5" customWidth="1"/>
    <col min="7790" max="7790" width="14.44140625" style="5" customWidth="1"/>
    <col min="7791" max="7791" width="13.6640625" style="5" customWidth="1"/>
    <col min="7792" max="7792" width="14.5546875" style="5" customWidth="1"/>
    <col min="7793" max="7793" width="14" style="5" customWidth="1"/>
    <col min="7794" max="7795" width="13.44140625" style="5" bestFit="1" customWidth="1"/>
    <col min="7796" max="7796" width="15.44140625" style="5" customWidth="1"/>
    <col min="7797" max="7797" width="13.44140625" style="5" bestFit="1" customWidth="1"/>
    <col min="7798" max="7798" width="14" style="5" customWidth="1"/>
    <col min="7799" max="7799" width="18.5546875" style="5" customWidth="1"/>
    <col min="7800" max="7800" width="8.109375" style="5" bestFit="1" customWidth="1"/>
    <col min="7801" max="8043" width="9.109375" style="5"/>
    <col min="8044" max="8044" width="7.88671875" style="5" customWidth="1"/>
    <col min="8045" max="8045" width="62.6640625" style="5" customWidth="1"/>
    <col min="8046" max="8046" width="14.44140625" style="5" customWidth="1"/>
    <col min="8047" max="8047" width="13.6640625" style="5" customWidth="1"/>
    <col min="8048" max="8048" width="14.5546875" style="5" customWidth="1"/>
    <col min="8049" max="8049" width="14" style="5" customWidth="1"/>
    <col min="8050" max="8051" width="13.44140625" style="5" bestFit="1" customWidth="1"/>
    <col min="8052" max="8052" width="15.44140625" style="5" customWidth="1"/>
    <col min="8053" max="8053" width="13.44140625" style="5" bestFit="1" customWidth="1"/>
    <col min="8054" max="8054" width="14" style="5" customWidth="1"/>
    <col min="8055" max="8055" width="18.5546875" style="5" customWidth="1"/>
    <col min="8056" max="8056" width="8.109375" style="5" bestFit="1" customWidth="1"/>
    <col min="8057" max="8299" width="9.109375" style="5"/>
    <col min="8300" max="8300" width="7.88671875" style="5" customWidth="1"/>
    <col min="8301" max="8301" width="62.6640625" style="5" customWidth="1"/>
    <col min="8302" max="8302" width="14.44140625" style="5" customWidth="1"/>
    <col min="8303" max="8303" width="13.6640625" style="5" customWidth="1"/>
    <col min="8304" max="8304" width="14.5546875" style="5" customWidth="1"/>
    <col min="8305" max="8305" width="14" style="5" customWidth="1"/>
    <col min="8306" max="8307" width="13.44140625" style="5" bestFit="1" customWidth="1"/>
    <col min="8308" max="8308" width="15.44140625" style="5" customWidth="1"/>
    <col min="8309" max="8309" width="13.44140625" style="5" bestFit="1" customWidth="1"/>
    <col min="8310" max="8310" width="14" style="5" customWidth="1"/>
    <col min="8311" max="8311" width="18.5546875" style="5" customWidth="1"/>
    <col min="8312" max="8312" width="8.109375" style="5" bestFit="1" customWidth="1"/>
    <col min="8313" max="8555" width="9.109375" style="5"/>
    <col min="8556" max="8556" width="7.88671875" style="5" customWidth="1"/>
    <col min="8557" max="8557" width="62.6640625" style="5" customWidth="1"/>
    <col min="8558" max="8558" width="14.44140625" style="5" customWidth="1"/>
    <col min="8559" max="8559" width="13.6640625" style="5" customWidth="1"/>
    <col min="8560" max="8560" width="14.5546875" style="5" customWidth="1"/>
    <col min="8561" max="8561" width="14" style="5" customWidth="1"/>
    <col min="8562" max="8563" width="13.44140625" style="5" bestFit="1" customWidth="1"/>
    <col min="8564" max="8564" width="15.44140625" style="5" customWidth="1"/>
    <col min="8565" max="8565" width="13.44140625" style="5" bestFit="1" customWidth="1"/>
    <col min="8566" max="8566" width="14" style="5" customWidth="1"/>
    <col min="8567" max="8567" width="18.5546875" style="5" customWidth="1"/>
    <col min="8568" max="8568" width="8.109375" style="5" bestFit="1" customWidth="1"/>
    <col min="8569" max="8811" width="9.109375" style="5"/>
    <col min="8812" max="8812" width="7.88671875" style="5" customWidth="1"/>
    <col min="8813" max="8813" width="62.6640625" style="5" customWidth="1"/>
    <col min="8814" max="8814" width="14.44140625" style="5" customWidth="1"/>
    <col min="8815" max="8815" width="13.6640625" style="5" customWidth="1"/>
    <col min="8816" max="8816" width="14.5546875" style="5" customWidth="1"/>
    <col min="8817" max="8817" width="14" style="5" customWidth="1"/>
    <col min="8818" max="8819" width="13.44140625" style="5" bestFit="1" customWidth="1"/>
    <col min="8820" max="8820" width="15.44140625" style="5" customWidth="1"/>
    <col min="8821" max="8821" width="13.44140625" style="5" bestFit="1" customWidth="1"/>
    <col min="8822" max="8822" width="14" style="5" customWidth="1"/>
    <col min="8823" max="8823" width="18.5546875" style="5" customWidth="1"/>
    <col min="8824" max="8824" width="8.109375" style="5" bestFit="1" customWidth="1"/>
    <col min="8825" max="9067" width="9.109375" style="5"/>
    <col min="9068" max="9068" width="7.88671875" style="5" customWidth="1"/>
    <col min="9069" max="9069" width="62.6640625" style="5" customWidth="1"/>
    <col min="9070" max="9070" width="14.44140625" style="5" customWidth="1"/>
    <col min="9071" max="9071" width="13.6640625" style="5" customWidth="1"/>
    <col min="9072" max="9072" width="14.5546875" style="5" customWidth="1"/>
    <col min="9073" max="9073" width="14" style="5" customWidth="1"/>
    <col min="9074" max="9075" width="13.44140625" style="5" bestFit="1" customWidth="1"/>
    <col min="9076" max="9076" width="15.44140625" style="5" customWidth="1"/>
    <col min="9077" max="9077" width="13.44140625" style="5" bestFit="1" customWidth="1"/>
    <col min="9078" max="9078" width="14" style="5" customWidth="1"/>
    <col min="9079" max="9079" width="18.5546875" style="5" customWidth="1"/>
    <col min="9080" max="9080" width="8.109375" style="5" bestFit="1" customWidth="1"/>
    <col min="9081" max="9323" width="9.109375" style="5"/>
    <col min="9324" max="9324" width="7.88671875" style="5" customWidth="1"/>
    <col min="9325" max="9325" width="62.6640625" style="5" customWidth="1"/>
    <col min="9326" max="9326" width="14.44140625" style="5" customWidth="1"/>
    <col min="9327" max="9327" width="13.6640625" style="5" customWidth="1"/>
    <col min="9328" max="9328" width="14.5546875" style="5" customWidth="1"/>
    <col min="9329" max="9329" width="14" style="5" customWidth="1"/>
    <col min="9330" max="9331" width="13.44140625" style="5" bestFit="1" customWidth="1"/>
    <col min="9332" max="9332" width="15.44140625" style="5" customWidth="1"/>
    <col min="9333" max="9333" width="13.44140625" style="5" bestFit="1" customWidth="1"/>
    <col min="9334" max="9334" width="14" style="5" customWidth="1"/>
    <col min="9335" max="9335" width="18.5546875" style="5" customWidth="1"/>
    <col min="9336" max="9336" width="8.109375" style="5" bestFit="1" customWidth="1"/>
    <col min="9337" max="9579" width="9.109375" style="5"/>
    <col min="9580" max="9580" width="7.88671875" style="5" customWidth="1"/>
    <col min="9581" max="9581" width="62.6640625" style="5" customWidth="1"/>
    <col min="9582" max="9582" width="14.44140625" style="5" customWidth="1"/>
    <col min="9583" max="9583" width="13.6640625" style="5" customWidth="1"/>
    <col min="9584" max="9584" width="14.5546875" style="5" customWidth="1"/>
    <col min="9585" max="9585" width="14" style="5" customWidth="1"/>
    <col min="9586" max="9587" width="13.44140625" style="5" bestFit="1" customWidth="1"/>
    <col min="9588" max="9588" width="15.44140625" style="5" customWidth="1"/>
    <col min="9589" max="9589" width="13.44140625" style="5" bestFit="1" customWidth="1"/>
    <col min="9590" max="9590" width="14" style="5" customWidth="1"/>
    <col min="9591" max="9591" width="18.5546875" style="5" customWidth="1"/>
    <col min="9592" max="9592" width="8.109375" style="5" bestFit="1" customWidth="1"/>
    <col min="9593" max="9835" width="9.109375" style="5"/>
    <col min="9836" max="9836" width="7.88671875" style="5" customWidth="1"/>
    <col min="9837" max="9837" width="62.6640625" style="5" customWidth="1"/>
    <col min="9838" max="9838" width="14.44140625" style="5" customWidth="1"/>
    <col min="9839" max="9839" width="13.6640625" style="5" customWidth="1"/>
    <col min="9840" max="9840" width="14.5546875" style="5" customWidth="1"/>
    <col min="9841" max="9841" width="14" style="5" customWidth="1"/>
    <col min="9842" max="9843" width="13.44140625" style="5" bestFit="1" customWidth="1"/>
    <col min="9844" max="9844" width="15.44140625" style="5" customWidth="1"/>
    <col min="9845" max="9845" width="13.44140625" style="5" bestFit="1" customWidth="1"/>
    <col min="9846" max="9846" width="14" style="5" customWidth="1"/>
    <col min="9847" max="9847" width="18.5546875" style="5" customWidth="1"/>
    <col min="9848" max="9848" width="8.109375" style="5" bestFit="1" customWidth="1"/>
    <col min="9849" max="10091" width="9.109375" style="5"/>
    <col min="10092" max="10092" width="7.88671875" style="5" customWidth="1"/>
    <col min="10093" max="10093" width="62.6640625" style="5" customWidth="1"/>
    <col min="10094" max="10094" width="14.44140625" style="5" customWidth="1"/>
    <col min="10095" max="10095" width="13.6640625" style="5" customWidth="1"/>
    <col min="10096" max="10096" width="14.5546875" style="5" customWidth="1"/>
    <col min="10097" max="10097" width="14" style="5" customWidth="1"/>
    <col min="10098" max="10099" width="13.44140625" style="5" bestFit="1" customWidth="1"/>
    <col min="10100" max="10100" width="15.44140625" style="5" customWidth="1"/>
    <col min="10101" max="10101" width="13.44140625" style="5" bestFit="1" customWidth="1"/>
    <col min="10102" max="10102" width="14" style="5" customWidth="1"/>
    <col min="10103" max="10103" width="18.5546875" style="5" customWidth="1"/>
    <col min="10104" max="10104" width="8.109375" style="5" bestFit="1" customWidth="1"/>
    <col min="10105" max="10347" width="9.109375" style="5"/>
    <col min="10348" max="10348" width="7.88671875" style="5" customWidth="1"/>
    <col min="10349" max="10349" width="62.6640625" style="5" customWidth="1"/>
    <col min="10350" max="10350" width="14.44140625" style="5" customWidth="1"/>
    <col min="10351" max="10351" width="13.6640625" style="5" customWidth="1"/>
    <col min="10352" max="10352" width="14.5546875" style="5" customWidth="1"/>
    <col min="10353" max="10353" width="14" style="5" customWidth="1"/>
    <col min="10354" max="10355" width="13.44140625" style="5" bestFit="1" customWidth="1"/>
    <col min="10356" max="10356" width="15.44140625" style="5" customWidth="1"/>
    <col min="10357" max="10357" width="13.44140625" style="5" bestFit="1" customWidth="1"/>
    <col min="10358" max="10358" width="14" style="5" customWidth="1"/>
    <col min="10359" max="10359" width="18.5546875" style="5" customWidth="1"/>
    <col min="10360" max="10360" width="8.109375" style="5" bestFit="1" customWidth="1"/>
    <col min="10361" max="10603" width="9.109375" style="5"/>
    <col min="10604" max="10604" width="7.88671875" style="5" customWidth="1"/>
    <col min="10605" max="10605" width="62.6640625" style="5" customWidth="1"/>
    <col min="10606" max="10606" width="14.44140625" style="5" customWidth="1"/>
    <col min="10607" max="10607" width="13.6640625" style="5" customWidth="1"/>
    <col min="10608" max="10608" width="14.5546875" style="5" customWidth="1"/>
    <col min="10609" max="10609" width="14" style="5" customWidth="1"/>
    <col min="10610" max="10611" width="13.44140625" style="5" bestFit="1" customWidth="1"/>
    <col min="10612" max="10612" width="15.44140625" style="5" customWidth="1"/>
    <col min="10613" max="10613" width="13.44140625" style="5" bestFit="1" customWidth="1"/>
    <col min="10614" max="10614" width="14" style="5" customWidth="1"/>
    <col min="10615" max="10615" width="18.5546875" style="5" customWidth="1"/>
    <col min="10616" max="10616" width="8.109375" style="5" bestFit="1" customWidth="1"/>
    <col min="10617" max="10859" width="9.109375" style="5"/>
    <col min="10860" max="10860" width="7.88671875" style="5" customWidth="1"/>
    <col min="10861" max="10861" width="62.6640625" style="5" customWidth="1"/>
    <col min="10862" max="10862" width="14.44140625" style="5" customWidth="1"/>
    <col min="10863" max="10863" width="13.6640625" style="5" customWidth="1"/>
    <col min="10864" max="10864" width="14.5546875" style="5" customWidth="1"/>
    <col min="10865" max="10865" width="14" style="5" customWidth="1"/>
    <col min="10866" max="10867" width="13.44140625" style="5" bestFit="1" customWidth="1"/>
    <col min="10868" max="10868" width="15.44140625" style="5" customWidth="1"/>
    <col min="10869" max="10869" width="13.44140625" style="5" bestFit="1" customWidth="1"/>
    <col min="10870" max="10870" width="14" style="5" customWidth="1"/>
    <col min="10871" max="10871" width="18.5546875" style="5" customWidth="1"/>
    <col min="10872" max="10872" width="8.109375" style="5" bestFit="1" customWidth="1"/>
    <col min="10873" max="11115" width="9.109375" style="5"/>
    <col min="11116" max="11116" width="7.88671875" style="5" customWidth="1"/>
    <col min="11117" max="11117" width="62.6640625" style="5" customWidth="1"/>
    <col min="11118" max="11118" width="14.44140625" style="5" customWidth="1"/>
    <col min="11119" max="11119" width="13.6640625" style="5" customWidth="1"/>
    <col min="11120" max="11120" width="14.5546875" style="5" customWidth="1"/>
    <col min="11121" max="11121" width="14" style="5" customWidth="1"/>
    <col min="11122" max="11123" width="13.44140625" style="5" bestFit="1" customWidth="1"/>
    <col min="11124" max="11124" width="15.44140625" style="5" customWidth="1"/>
    <col min="11125" max="11125" width="13.44140625" style="5" bestFit="1" customWidth="1"/>
    <col min="11126" max="11126" width="14" style="5" customWidth="1"/>
    <col min="11127" max="11127" width="18.5546875" style="5" customWidth="1"/>
    <col min="11128" max="11128" width="8.109375" style="5" bestFit="1" customWidth="1"/>
    <col min="11129" max="11371" width="9.109375" style="5"/>
    <col min="11372" max="11372" width="7.88671875" style="5" customWidth="1"/>
    <col min="11373" max="11373" width="62.6640625" style="5" customWidth="1"/>
    <col min="11374" max="11374" width="14.44140625" style="5" customWidth="1"/>
    <col min="11375" max="11375" width="13.6640625" style="5" customWidth="1"/>
    <col min="11376" max="11376" width="14.5546875" style="5" customWidth="1"/>
    <col min="11377" max="11377" width="14" style="5" customWidth="1"/>
    <col min="11378" max="11379" width="13.44140625" style="5" bestFit="1" customWidth="1"/>
    <col min="11380" max="11380" width="15.44140625" style="5" customWidth="1"/>
    <col min="11381" max="11381" width="13.44140625" style="5" bestFit="1" customWidth="1"/>
    <col min="11382" max="11382" width="14" style="5" customWidth="1"/>
    <col min="11383" max="11383" width="18.5546875" style="5" customWidth="1"/>
    <col min="11384" max="11384" width="8.109375" style="5" bestFit="1" customWidth="1"/>
    <col min="11385" max="11627" width="9.109375" style="5"/>
    <col min="11628" max="11628" width="7.88671875" style="5" customWidth="1"/>
    <col min="11629" max="11629" width="62.6640625" style="5" customWidth="1"/>
    <col min="11630" max="11630" width="14.44140625" style="5" customWidth="1"/>
    <col min="11631" max="11631" width="13.6640625" style="5" customWidth="1"/>
    <col min="11632" max="11632" width="14.5546875" style="5" customWidth="1"/>
    <col min="11633" max="11633" width="14" style="5" customWidth="1"/>
    <col min="11634" max="11635" width="13.44140625" style="5" bestFit="1" customWidth="1"/>
    <col min="11636" max="11636" width="15.44140625" style="5" customWidth="1"/>
    <col min="11637" max="11637" width="13.44140625" style="5" bestFit="1" customWidth="1"/>
    <col min="11638" max="11638" width="14" style="5" customWidth="1"/>
    <col min="11639" max="11639" width="18.5546875" style="5" customWidth="1"/>
    <col min="11640" max="11640" width="8.109375" style="5" bestFit="1" customWidth="1"/>
    <col min="11641" max="11883" width="9.109375" style="5"/>
    <col min="11884" max="11884" width="7.88671875" style="5" customWidth="1"/>
    <col min="11885" max="11885" width="62.6640625" style="5" customWidth="1"/>
    <col min="11886" max="11886" width="14.44140625" style="5" customWidth="1"/>
    <col min="11887" max="11887" width="13.6640625" style="5" customWidth="1"/>
    <col min="11888" max="11888" width="14.5546875" style="5" customWidth="1"/>
    <col min="11889" max="11889" width="14" style="5" customWidth="1"/>
    <col min="11890" max="11891" width="13.44140625" style="5" bestFit="1" customWidth="1"/>
    <col min="11892" max="11892" width="15.44140625" style="5" customWidth="1"/>
    <col min="11893" max="11893" width="13.44140625" style="5" bestFit="1" customWidth="1"/>
    <col min="11894" max="11894" width="14" style="5" customWidth="1"/>
    <col min="11895" max="11895" width="18.5546875" style="5" customWidth="1"/>
    <col min="11896" max="11896" width="8.109375" style="5" bestFit="1" customWidth="1"/>
    <col min="11897" max="12139" width="9.109375" style="5"/>
    <col min="12140" max="12140" width="7.88671875" style="5" customWidth="1"/>
    <col min="12141" max="12141" width="62.6640625" style="5" customWidth="1"/>
    <col min="12142" max="12142" width="14.44140625" style="5" customWidth="1"/>
    <col min="12143" max="12143" width="13.6640625" style="5" customWidth="1"/>
    <col min="12144" max="12144" width="14.5546875" style="5" customWidth="1"/>
    <col min="12145" max="12145" width="14" style="5" customWidth="1"/>
    <col min="12146" max="12147" width="13.44140625" style="5" bestFit="1" customWidth="1"/>
    <col min="12148" max="12148" width="15.44140625" style="5" customWidth="1"/>
    <col min="12149" max="12149" width="13.44140625" style="5" bestFit="1" customWidth="1"/>
    <col min="12150" max="12150" width="14" style="5" customWidth="1"/>
    <col min="12151" max="12151" width="18.5546875" style="5" customWidth="1"/>
    <col min="12152" max="12152" width="8.109375" style="5" bestFit="1" customWidth="1"/>
    <col min="12153" max="12395" width="9.109375" style="5"/>
    <col min="12396" max="12396" width="7.88671875" style="5" customWidth="1"/>
    <col min="12397" max="12397" width="62.6640625" style="5" customWidth="1"/>
    <col min="12398" max="12398" width="14.44140625" style="5" customWidth="1"/>
    <col min="12399" max="12399" width="13.6640625" style="5" customWidth="1"/>
    <col min="12400" max="12400" width="14.5546875" style="5" customWidth="1"/>
    <col min="12401" max="12401" width="14" style="5" customWidth="1"/>
    <col min="12402" max="12403" width="13.44140625" style="5" bestFit="1" customWidth="1"/>
    <col min="12404" max="12404" width="15.44140625" style="5" customWidth="1"/>
    <col min="12405" max="12405" width="13.44140625" style="5" bestFit="1" customWidth="1"/>
    <col min="12406" max="12406" width="14" style="5" customWidth="1"/>
    <col min="12407" max="12407" width="18.5546875" style="5" customWidth="1"/>
    <col min="12408" max="12408" width="8.109375" style="5" bestFit="1" customWidth="1"/>
    <col min="12409" max="12651" width="9.109375" style="5"/>
    <col min="12652" max="12652" width="7.88671875" style="5" customWidth="1"/>
    <col min="12653" max="12653" width="62.6640625" style="5" customWidth="1"/>
    <col min="12654" max="12654" width="14.44140625" style="5" customWidth="1"/>
    <col min="12655" max="12655" width="13.6640625" style="5" customWidth="1"/>
    <col min="12656" max="12656" width="14.5546875" style="5" customWidth="1"/>
    <col min="12657" max="12657" width="14" style="5" customWidth="1"/>
    <col min="12658" max="12659" width="13.44140625" style="5" bestFit="1" customWidth="1"/>
    <col min="12660" max="12660" width="15.44140625" style="5" customWidth="1"/>
    <col min="12661" max="12661" width="13.44140625" style="5" bestFit="1" customWidth="1"/>
    <col min="12662" max="12662" width="14" style="5" customWidth="1"/>
    <col min="12663" max="12663" width="18.5546875" style="5" customWidth="1"/>
    <col min="12664" max="12664" width="8.109375" style="5" bestFit="1" customWidth="1"/>
    <col min="12665" max="12907" width="9.109375" style="5"/>
    <col min="12908" max="12908" width="7.88671875" style="5" customWidth="1"/>
    <col min="12909" max="12909" width="62.6640625" style="5" customWidth="1"/>
    <col min="12910" max="12910" width="14.44140625" style="5" customWidth="1"/>
    <col min="12911" max="12911" width="13.6640625" style="5" customWidth="1"/>
    <col min="12912" max="12912" width="14.5546875" style="5" customWidth="1"/>
    <col min="12913" max="12913" width="14" style="5" customWidth="1"/>
    <col min="12914" max="12915" width="13.44140625" style="5" bestFit="1" customWidth="1"/>
    <col min="12916" max="12916" width="15.44140625" style="5" customWidth="1"/>
    <col min="12917" max="12917" width="13.44140625" style="5" bestFit="1" customWidth="1"/>
    <col min="12918" max="12918" width="14" style="5" customWidth="1"/>
    <col min="12919" max="12919" width="18.5546875" style="5" customWidth="1"/>
    <col min="12920" max="12920" width="8.109375" style="5" bestFit="1" customWidth="1"/>
    <col min="12921" max="13163" width="9.109375" style="5"/>
    <col min="13164" max="13164" width="7.88671875" style="5" customWidth="1"/>
    <col min="13165" max="13165" width="62.6640625" style="5" customWidth="1"/>
    <col min="13166" max="13166" width="14.44140625" style="5" customWidth="1"/>
    <col min="13167" max="13167" width="13.6640625" style="5" customWidth="1"/>
    <col min="13168" max="13168" width="14.5546875" style="5" customWidth="1"/>
    <col min="13169" max="13169" width="14" style="5" customWidth="1"/>
    <col min="13170" max="13171" width="13.44140625" style="5" bestFit="1" customWidth="1"/>
    <col min="13172" max="13172" width="15.44140625" style="5" customWidth="1"/>
    <col min="13173" max="13173" width="13.44140625" style="5" bestFit="1" customWidth="1"/>
    <col min="13174" max="13174" width="14" style="5" customWidth="1"/>
    <col min="13175" max="13175" width="18.5546875" style="5" customWidth="1"/>
    <col min="13176" max="13176" width="8.109375" style="5" bestFit="1" customWidth="1"/>
    <col min="13177" max="13419" width="9.109375" style="5"/>
    <col min="13420" max="13420" width="7.88671875" style="5" customWidth="1"/>
    <col min="13421" max="13421" width="62.6640625" style="5" customWidth="1"/>
    <col min="13422" max="13422" width="14.44140625" style="5" customWidth="1"/>
    <col min="13423" max="13423" width="13.6640625" style="5" customWidth="1"/>
    <col min="13424" max="13424" width="14.5546875" style="5" customWidth="1"/>
    <col min="13425" max="13425" width="14" style="5" customWidth="1"/>
    <col min="13426" max="13427" width="13.44140625" style="5" bestFit="1" customWidth="1"/>
    <col min="13428" max="13428" width="15.44140625" style="5" customWidth="1"/>
    <col min="13429" max="13429" width="13.44140625" style="5" bestFit="1" customWidth="1"/>
    <col min="13430" max="13430" width="14" style="5" customWidth="1"/>
    <col min="13431" max="13431" width="18.5546875" style="5" customWidth="1"/>
    <col min="13432" max="13432" width="8.109375" style="5" bestFit="1" customWidth="1"/>
    <col min="13433" max="13675" width="9.109375" style="5"/>
    <col min="13676" max="13676" width="7.88671875" style="5" customWidth="1"/>
    <col min="13677" max="13677" width="62.6640625" style="5" customWidth="1"/>
    <col min="13678" max="13678" width="14.44140625" style="5" customWidth="1"/>
    <col min="13679" max="13679" width="13.6640625" style="5" customWidth="1"/>
    <col min="13680" max="13680" width="14.5546875" style="5" customWidth="1"/>
    <col min="13681" max="13681" width="14" style="5" customWidth="1"/>
    <col min="13682" max="13683" width="13.44140625" style="5" bestFit="1" customWidth="1"/>
    <col min="13684" max="13684" width="15.44140625" style="5" customWidth="1"/>
    <col min="13685" max="13685" width="13.44140625" style="5" bestFit="1" customWidth="1"/>
    <col min="13686" max="13686" width="14" style="5" customWidth="1"/>
    <col min="13687" max="13687" width="18.5546875" style="5" customWidth="1"/>
    <col min="13688" max="13688" width="8.109375" style="5" bestFit="1" customWidth="1"/>
    <col min="13689" max="13931" width="9.109375" style="5"/>
    <col min="13932" max="13932" width="7.88671875" style="5" customWidth="1"/>
    <col min="13933" max="13933" width="62.6640625" style="5" customWidth="1"/>
    <col min="13934" max="13934" width="14.44140625" style="5" customWidth="1"/>
    <col min="13935" max="13935" width="13.6640625" style="5" customWidth="1"/>
    <col min="13936" max="13936" width="14.5546875" style="5" customWidth="1"/>
    <col min="13937" max="13937" width="14" style="5" customWidth="1"/>
    <col min="13938" max="13939" width="13.44140625" style="5" bestFit="1" customWidth="1"/>
    <col min="13940" max="13940" width="15.44140625" style="5" customWidth="1"/>
    <col min="13941" max="13941" width="13.44140625" style="5" bestFit="1" customWidth="1"/>
    <col min="13942" max="13942" width="14" style="5" customWidth="1"/>
    <col min="13943" max="13943" width="18.5546875" style="5" customWidth="1"/>
    <col min="13944" max="13944" width="8.109375" style="5" bestFit="1" customWidth="1"/>
    <col min="13945" max="14187" width="9.109375" style="5"/>
    <col min="14188" max="14188" width="7.88671875" style="5" customWidth="1"/>
    <col min="14189" max="14189" width="62.6640625" style="5" customWidth="1"/>
    <col min="14190" max="14190" width="14.44140625" style="5" customWidth="1"/>
    <col min="14191" max="14191" width="13.6640625" style="5" customWidth="1"/>
    <col min="14192" max="14192" width="14.5546875" style="5" customWidth="1"/>
    <col min="14193" max="14193" width="14" style="5" customWidth="1"/>
    <col min="14194" max="14195" width="13.44140625" style="5" bestFit="1" customWidth="1"/>
    <col min="14196" max="14196" width="15.44140625" style="5" customWidth="1"/>
    <col min="14197" max="14197" width="13.44140625" style="5" bestFit="1" customWidth="1"/>
    <col min="14198" max="14198" width="14" style="5" customWidth="1"/>
    <col min="14199" max="14199" width="18.5546875" style="5" customWidth="1"/>
    <col min="14200" max="14200" width="8.109375" style="5" bestFit="1" customWidth="1"/>
    <col min="14201" max="14443" width="9.109375" style="5"/>
    <col min="14444" max="14444" width="7.88671875" style="5" customWidth="1"/>
    <col min="14445" max="14445" width="62.6640625" style="5" customWidth="1"/>
    <col min="14446" max="14446" width="14.44140625" style="5" customWidth="1"/>
    <col min="14447" max="14447" width="13.6640625" style="5" customWidth="1"/>
    <col min="14448" max="14448" width="14.5546875" style="5" customWidth="1"/>
    <col min="14449" max="14449" width="14" style="5" customWidth="1"/>
    <col min="14450" max="14451" width="13.44140625" style="5" bestFit="1" customWidth="1"/>
    <col min="14452" max="14452" width="15.44140625" style="5" customWidth="1"/>
    <col min="14453" max="14453" width="13.44140625" style="5" bestFit="1" customWidth="1"/>
    <col min="14454" max="14454" width="14" style="5" customWidth="1"/>
    <col min="14455" max="14455" width="18.5546875" style="5" customWidth="1"/>
    <col min="14456" max="14456" width="8.109375" style="5" bestFit="1" customWidth="1"/>
    <col min="14457" max="14699" width="9.109375" style="5"/>
    <col min="14700" max="14700" width="7.88671875" style="5" customWidth="1"/>
    <col min="14701" max="14701" width="62.6640625" style="5" customWidth="1"/>
    <col min="14702" max="14702" width="14.44140625" style="5" customWidth="1"/>
    <col min="14703" max="14703" width="13.6640625" style="5" customWidth="1"/>
    <col min="14704" max="14704" width="14.5546875" style="5" customWidth="1"/>
    <col min="14705" max="14705" width="14" style="5" customWidth="1"/>
    <col min="14706" max="14707" width="13.44140625" style="5" bestFit="1" customWidth="1"/>
    <col min="14708" max="14708" width="15.44140625" style="5" customWidth="1"/>
    <col min="14709" max="14709" width="13.44140625" style="5" bestFit="1" customWidth="1"/>
    <col min="14710" max="14710" width="14" style="5" customWidth="1"/>
    <col min="14711" max="14711" width="18.5546875" style="5" customWidth="1"/>
    <col min="14712" max="14712" width="8.109375" style="5" bestFit="1" customWidth="1"/>
    <col min="14713" max="14955" width="9.109375" style="5"/>
    <col min="14956" max="14956" width="7.88671875" style="5" customWidth="1"/>
    <col min="14957" max="14957" width="62.6640625" style="5" customWidth="1"/>
    <col min="14958" max="14958" width="14.44140625" style="5" customWidth="1"/>
    <col min="14959" max="14959" width="13.6640625" style="5" customWidth="1"/>
    <col min="14960" max="14960" width="14.5546875" style="5" customWidth="1"/>
    <col min="14961" max="14961" width="14" style="5" customWidth="1"/>
    <col min="14962" max="14963" width="13.44140625" style="5" bestFit="1" customWidth="1"/>
    <col min="14964" max="14964" width="15.44140625" style="5" customWidth="1"/>
    <col min="14965" max="14965" width="13.44140625" style="5" bestFit="1" customWidth="1"/>
    <col min="14966" max="14966" width="14" style="5" customWidth="1"/>
    <col min="14967" max="14967" width="18.5546875" style="5" customWidth="1"/>
    <col min="14968" max="14968" width="8.109375" style="5" bestFit="1" customWidth="1"/>
    <col min="14969" max="15211" width="9.109375" style="5"/>
    <col min="15212" max="15212" width="7.88671875" style="5" customWidth="1"/>
    <col min="15213" max="15213" width="62.6640625" style="5" customWidth="1"/>
    <col min="15214" max="15214" width="14.44140625" style="5" customWidth="1"/>
    <col min="15215" max="15215" width="13.6640625" style="5" customWidth="1"/>
    <col min="15216" max="15216" width="14.5546875" style="5" customWidth="1"/>
    <col min="15217" max="15217" width="14" style="5" customWidth="1"/>
    <col min="15218" max="15219" width="13.44140625" style="5" bestFit="1" customWidth="1"/>
    <col min="15220" max="15220" width="15.44140625" style="5" customWidth="1"/>
    <col min="15221" max="15221" width="13.44140625" style="5" bestFit="1" customWidth="1"/>
    <col min="15222" max="15222" width="14" style="5" customWidth="1"/>
    <col min="15223" max="15223" width="18.5546875" style="5" customWidth="1"/>
    <col min="15224" max="15224" width="8.109375" style="5" bestFit="1" customWidth="1"/>
    <col min="15225" max="15467" width="9.109375" style="5"/>
    <col min="15468" max="15468" width="7.88671875" style="5" customWidth="1"/>
    <col min="15469" max="15469" width="62.6640625" style="5" customWidth="1"/>
    <col min="15470" max="15470" width="14.44140625" style="5" customWidth="1"/>
    <col min="15471" max="15471" width="13.6640625" style="5" customWidth="1"/>
    <col min="15472" max="15472" width="14.5546875" style="5" customWidth="1"/>
    <col min="15473" max="15473" width="14" style="5" customWidth="1"/>
    <col min="15474" max="15475" width="13.44140625" style="5" bestFit="1" customWidth="1"/>
    <col min="15476" max="15476" width="15.44140625" style="5" customWidth="1"/>
    <col min="15477" max="15477" width="13.44140625" style="5" bestFit="1" customWidth="1"/>
    <col min="15478" max="15478" width="14" style="5" customWidth="1"/>
    <col min="15479" max="15479" width="18.5546875" style="5" customWidth="1"/>
    <col min="15480" max="15480" width="8.109375" style="5" bestFit="1" customWidth="1"/>
    <col min="15481" max="15723" width="9.109375" style="5"/>
    <col min="15724" max="15724" width="7.88671875" style="5" customWidth="1"/>
    <col min="15725" max="15725" width="62.6640625" style="5" customWidth="1"/>
    <col min="15726" max="15726" width="14.44140625" style="5" customWidth="1"/>
    <col min="15727" max="15727" width="13.6640625" style="5" customWidth="1"/>
    <col min="15728" max="15728" width="14.5546875" style="5" customWidth="1"/>
    <col min="15729" max="15729" width="14" style="5" customWidth="1"/>
    <col min="15730" max="15731" width="13.44140625" style="5" bestFit="1" customWidth="1"/>
    <col min="15732" max="15732" width="15.44140625" style="5" customWidth="1"/>
    <col min="15733" max="15733" width="13.44140625" style="5" bestFit="1" customWidth="1"/>
    <col min="15734" max="15734" width="14" style="5" customWidth="1"/>
    <col min="15735" max="15735" width="18.5546875" style="5" customWidth="1"/>
    <col min="15736" max="15736" width="8.109375" style="5" bestFit="1" customWidth="1"/>
    <col min="15737" max="15979" width="9.109375" style="5"/>
    <col min="15980" max="15980" width="7.88671875" style="5" customWidth="1"/>
    <col min="15981" max="15981" width="62.6640625" style="5" customWidth="1"/>
    <col min="15982" max="15982" width="14.44140625" style="5" customWidth="1"/>
    <col min="15983" max="15983" width="13.6640625" style="5" customWidth="1"/>
    <col min="15984" max="15984" width="14.5546875" style="5" customWidth="1"/>
    <col min="15985" max="15985" width="14" style="5" customWidth="1"/>
    <col min="15986" max="15987" width="13.44140625" style="5" bestFit="1" customWidth="1"/>
    <col min="15988" max="15988" width="15.44140625" style="5" customWidth="1"/>
    <col min="15989" max="15989" width="13.44140625" style="5" bestFit="1" customWidth="1"/>
    <col min="15990" max="15990" width="14" style="5" customWidth="1"/>
    <col min="15991" max="15991" width="18.5546875" style="5" customWidth="1"/>
    <col min="15992" max="15992" width="8.109375" style="5" bestFit="1" customWidth="1"/>
    <col min="15993" max="16384" width="9.109375" style="5"/>
  </cols>
  <sheetData>
    <row r="1" spans="1:12" x14ac:dyDescent="0.3">
      <c r="H1" s="4"/>
      <c r="I1" s="45" t="s">
        <v>45</v>
      </c>
      <c r="J1" s="45"/>
      <c r="K1" s="45"/>
    </row>
    <row r="2" spans="1:12" x14ac:dyDescent="0.3">
      <c r="H2" s="45" t="s">
        <v>44</v>
      </c>
      <c r="I2" s="45"/>
      <c r="J2" s="45"/>
      <c r="K2" s="45"/>
    </row>
    <row r="3" spans="1:12" x14ac:dyDescent="0.3">
      <c r="H3" s="4"/>
      <c r="I3" s="45" t="s">
        <v>46</v>
      </c>
      <c r="J3" s="45"/>
      <c r="K3" s="45"/>
    </row>
    <row r="4" spans="1:12" x14ac:dyDescent="0.3">
      <c r="H4" s="4"/>
      <c r="I4" s="6"/>
      <c r="J4" s="6"/>
      <c r="K4" s="6"/>
    </row>
    <row r="5" spans="1:12" x14ac:dyDescent="0.3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6.2" thickBot="1" x14ac:dyDescent="0.35">
      <c r="A6" s="5"/>
      <c r="B6" s="7"/>
      <c r="E6" s="8"/>
      <c r="J6" s="9"/>
      <c r="K6" s="9" t="s">
        <v>0</v>
      </c>
    </row>
    <row r="7" spans="1:12" s="28" customFormat="1" ht="31.8" thickBot="1" x14ac:dyDescent="0.35">
      <c r="A7" s="22" t="s">
        <v>1</v>
      </c>
      <c r="B7" s="23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5" t="s">
        <v>11</v>
      </c>
    </row>
    <row r="8" spans="1:12" x14ac:dyDescent="0.3">
      <c r="A8" s="40">
        <v>1000000</v>
      </c>
      <c r="B8" s="29" t="s">
        <v>12</v>
      </c>
      <c r="C8" s="30">
        <f>SUM(C9+C17+C19+C27)</f>
        <v>421463459</v>
      </c>
      <c r="D8" s="30">
        <f t="shared" ref="D8:J8" si="0">SUM(D9+D17+D19+D27)</f>
        <v>38195797</v>
      </c>
      <c r="E8" s="30">
        <f t="shared" si="0"/>
        <v>262996505</v>
      </c>
      <c r="F8" s="30">
        <f t="shared" si="0"/>
        <v>251241249</v>
      </c>
      <c r="G8" s="30">
        <f t="shared" si="0"/>
        <v>103716758</v>
      </c>
      <c r="H8" s="30">
        <f t="shared" si="0"/>
        <v>153873439</v>
      </c>
      <c r="I8" s="30">
        <f t="shared" si="0"/>
        <v>78412589</v>
      </c>
      <c r="J8" s="30">
        <f t="shared" si="0"/>
        <v>43265169</v>
      </c>
      <c r="K8" s="31">
        <f>SUM(C8:J8)</f>
        <v>1353164965</v>
      </c>
      <c r="L8" s="10"/>
    </row>
    <row r="9" spans="1:12" x14ac:dyDescent="0.3">
      <c r="A9" s="39">
        <v>1010000</v>
      </c>
      <c r="B9" s="14" t="s">
        <v>13</v>
      </c>
      <c r="C9" s="12">
        <f t="shared" ref="C9" si="1">SUM(C10:C15)</f>
        <v>378224051</v>
      </c>
      <c r="D9" s="12">
        <v>29934614</v>
      </c>
      <c r="E9" s="12">
        <v>233948030</v>
      </c>
      <c r="F9" s="12">
        <v>205758392</v>
      </c>
      <c r="G9" s="12">
        <v>85904508</v>
      </c>
      <c r="H9" s="12">
        <v>112901652</v>
      </c>
      <c r="I9" s="12">
        <v>51037177</v>
      </c>
      <c r="J9" s="12">
        <v>31220759</v>
      </c>
      <c r="K9" s="20">
        <f>SUM(C9:J9)</f>
        <v>1128929183</v>
      </c>
      <c r="L9" s="10"/>
    </row>
    <row r="10" spans="1:12" x14ac:dyDescent="0.3">
      <c r="A10" s="39">
        <v>1010100</v>
      </c>
      <c r="B10" s="13" t="s">
        <v>14</v>
      </c>
      <c r="C10" s="12"/>
      <c r="D10" s="12"/>
      <c r="E10" s="12"/>
      <c r="F10" s="12"/>
      <c r="G10" s="12"/>
      <c r="H10" s="12"/>
      <c r="I10" s="12"/>
      <c r="J10" s="12"/>
      <c r="K10" s="20">
        <f t="shared" ref="K10:K15" si="2">SUM(C10:J10)</f>
        <v>0</v>
      </c>
      <c r="L10" s="10"/>
    </row>
    <row r="11" spans="1:12" ht="46.8" x14ac:dyDescent="0.3">
      <c r="A11" s="39">
        <v>1010200</v>
      </c>
      <c r="B11" s="13" t="s">
        <v>15</v>
      </c>
      <c r="C11" s="12">
        <f>115017133</f>
        <v>115017133</v>
      </c>
      <c r="D11" s="12">
        <v>11041412</v>
      </c>
      <c r="E11" s="12">
        <v>107494956</v>
      </c>
      <c r="F11" s="12">
        <v>101998151</v>
      </c>
      <c r="G11" s="12">
        <v>46616335</v>
      </c>
      <c r="H11" s="12">
        <v>58151085</v>
      </c>
      <c r="I11" s="12">
        <v>22582115</v>
      </c>
      <c r="J11" s="12">
        <v>14195856</v>
      </c>
      <c r="K11" s="20">
        <f t="shared" si="2"/>
        <v>477097043</v>
      </c>
      <c r="L11" s="10"/>
    </row>
    <row r="12" spans="1:12" ht="46.8" x14ac:dyDescent="0.3">
      <c r="A12" s="39">
        <v>1010500</v>
      </c>
      <c r="B12" s="15" t="s">
        <v>16</v>
      </c>
      <c r="C12" s="12">
        <f>7953877</f>
        <v>7953877</v>
      </c>
      <c r="D12" s="12">
        <v>246719</v>
      </c>
      <c r="E12" s="12">
        <v>4984596</v>
      </c>
      <c r="F12" s="12">
        <v>3053196</v>
      </c>
      <c r="G12" s="12">
        <v>1208782</v>
      </c>
      <c r="H12" s="12">
        <v>3591329</v>
      </c>
      <c r="I12" s="12">
        <v>1266782</v>
      </c>
      <c r="J12" s="12">
        <v>872204</v>
      </c>
      <c r="K12" s="20">
        <f t="shared" si="2"/>
        <v>23177485</v>
      </c>
      <c r="L12" s="10"/>
    </row>
    <row r="13" spans="1:12" ht="62.4" x14ac:dyDescent="0.3">
      <c r="A13" s="39">
        <v>1010600</v>
      </c>
      <c r="B13" s="13" t="s">
        <v>17</v>
      </c>
      <c r="C13" s="12">
        <f>6993313</f>
        <v>6993313</v>
      </c>
      <c r="D13" s="12">
        <v>25710</v>
      </c>
      <c r="E13" s="12">
        <v>9058452</v>
      </c>
      <c r="F13" s="12">
        <v>1238747</v>
      </c>
      <c r="G13" s="12">
        <v>938955</v>
      </c>
      <c r="H13" s="12">
        <v>1425963</v>
      </c>
      <c r="I13" s="12">
        <v>160160</v>
      </c>
      <c r="J13" s="12">
        <v>145800</v>
      </c>
      <c r="K13" s="20">
        <f t="shared" si="2"/>
        <v>19987100</v>
      </c>
      <c r="L13" s="10"/>
    </row>
    <row r="14" spans="1:12" ht="62.4" x14ac:dyDescent="0.3">
      <c r="A14" s="39">
        <v>1010601</v>
      </c>
      <c r="B14" s="13" t="s">
        <v>18</v>
      </c>
      <c r="C14" s="12">
        <f>7652715</f>
        <v>7652715</v>
      </c>
      <c r="D14" s="12">
        <v>22535</v>
      </c>
      <c r="E14" s="12">
        <v>8531787</v>
      </c>
      <c r="F14" s="12">
        <v>3753821</v>
      </c>
      <c r="G14" s="12">
        <v>2207212</v>
      </c>
      <c r="H14" s="12">
        <v>5545015</v>
      </c>
      <c r="I14" s="12">
        <v>1707796</v>
      </c>
      <c r="J14" s="12">
        <v>1194789</v>
      </c>
      <c r="K14" s="20">
        <f t="shared" si="2"/>
        <v>30615670</v>
      </c>
      <c r="L14" s="10"/>
    </row>
    <row r="15" spans="1:12" x14ac:dyDescent="0.3">
      <c r="A15" s="39">
        <v>1010700</v>
      </c>
      <c r="B15" s="13" t="s">
        <v>19</v>
      </c>
      <c r="C15" s="12">
        <f>240607013</f>
        <v>240607013</v>
      </c>
      <c r="D15" s="12">
        <v>18598238</v>
      </c>
      <c r="E15" s="12">
        <v>103878239</v>
      </c>
      <c r="F15" s="12">
        <v>95714477</v>
      </c>
      <c r="G15" s="12">
        <v>34933224</v>
      </c>
      <c r="H15" s="12">
        <v>44188260</v>
      </c>
      <c r="I15" s="12">
        <v>25320324</v>
      </c>
      <c r="J15" s="12">
        <v>14812110</v>
      </c>
      <c r="K15" s="20">
        <f t="shared" si="2"/>
        <v>578051885</v>
      </c>
      <c r="L15" s="10"/>
    </row>
    <row r="16" spans="1:12" x14ac:dyDescent="0.3">
      <c r="A16" s="41"/>
      <c r="B16" s="13"/>
      <c r="C16" s="12"/>
      <c r="D16" s="12"/>
      <c r="E16" s="12"/>
      <c r="F16" s="12"/>
      <c r="G16" s="12"/>
      <c r="H16" s="12"/>
      <c r="I16" s="12"/>
      <c r="J16" s="12"/>
      <c r="K16" s="20"/>
      <c r="L16" s="10"/>
    </row>
    <row r="17" spans="1:12" x14ac:dyDescent="0.3">
      <c r="A17" s="39">
        <v>1040000</v>
      </c>
      <c r="B17" s="13" t="s">
        <v>20</v>
      </c>
      <c r="C17" s="12">
        <v>4119396</v>
      </c>
      <c r="D17" s="12">
        <v>241165</v>
      </c>
      <c r="E17" s="12">
        <v>3080197</v>
      </c>
      <c r="F17" s="12">
        <v>2177479</v>
      </c>
      <c r="G17" s="12">
        <v>1630307</v>
      </c>
      <c r="H17" s="12">
        <v>2145114</v>
      </c>
      <c r="I17" s="12">
        <v>1141132</v>
      </c>
      <c r="J17" s="12">
        <v>723433</v>
      </c>
      <c r="K17" s="20">
        <f>SUM(C17:J17)</f>
        <v>15258223</v>
      </c>
      <c r="L17" s="10"/>
    </row>
    <row r="18" spans="1:12" x14ac:dyDescent="0.3">
      <c r="A18" s="41"/>
      <c r="B18" s="16"/>
      <c r="C18" s="12"/>
      <c r="D18" s="12"/>
      <c r="E18" s="12"/>
      <c r="F18" s="12"/>
      <c r="G18" s="12"/>
      <c r="H18" s="12"/>
      <c r="I18" s="12"/>
      <c r="J18" s="12"/>
      <c r="K18" s="20"/>
      <c r="L18" s="10"/>
    </row>
    <row r="19" spans="1:12" ht="31.2" x14ac:dyDescent="0.3">
      <c r="A19" s="39">
        <v>1050000</v>
      </c>
      <c r="B19" s="13" t="s">
        <v>21</v>
      </c>
      <c r="C19" s="12">
        <v>7559535</v>
      </c>
      <c r="D19" s="12">
        <v>76355</v>
      </c>
      <c r="E19" s="12">
        <v>10253740</v>
      </c>
      <c r="F19" s="12">
        <v>28220504</v>
      </c>
      <c r="G19" s="12">
        <v>10189277</v>
      </c>
      <c r="H19" s="12">
        <v>29293722</v>
      </c>
      <c r="I19" s="12">
        <v>21615122</v>
      </c>
      <c r="J19" s="12">
        <v>8405780</v>
      </c>
      <c r="K19" s="20">
        <f t="shared" ref="K19:K24" si="3">SUM(C19:J19)</f>
        <v>115614035</v>
      </c>
      <c r="L19" s="10"/>
    </row>
    <row r="20" spans="1:12" x14ac:dyDescent="0.3">
      <c r="A20" s="39">
        <v>1050100</v>
      </c>
      <c r="B20" s="13" t="s">
        <v>22</v>
      </c>
      <c r="C20" s="12">
        <f t="shared" ref="C20:J20" si="4">SUM(C21:C23)</f>
        <v>7485874</v>
      </c>
      <c r="D20" s="12">
        <f t="shared" si="4"/>
        <v>76355</v>
      </c>
      <c r="E20" s="12">
        <f t="shared" si="4"/>
        <v>10209656</v>
      </c>
      <c r="F20" s="12">
        <f t="shared" si="4"/>
        <v>27424904</v>
      </c>
      <c r="G20" s="12">
        <f t="shared" si="4"/>
        <v>10120855</v>
      </c>
      <c r="H20" s="12">
        <f t="shared" si="4"/>
        <v>28685780</v>
      </c>
      <c r="I20" s="12">
        <f t="shared" si="4"/>
        <v>20630178</v>
      </c>
      <c r="J20" s="12">
        <f t="shared" si="4"/>
        <v>8159075</v>
      </c>
      <c r="K20" s="20">
        <f t="shared" si="3"/>
        <v>112792677</v>
      </c>
      <c r="L20" s="10"/>
    </row>
    <row r="21" spans="1:12" ht="31.2" x14ac:dyDescent="0.3">
      <c r="A21" s="41">
        <v>1050101</v>
      </c>
      <c r="B21" s="16" t="s">
        <v>23</v>
      </c>
      <c r="C21" s="17">
        <v>274444</v>
      </c>
      <c r="D21" s="17">
        <v>0</v>
      </c>
      <c r="E21" s="17">
        <v>1035425</v>
      </c>
      <c r="F21" s="17">
        <v>17763357</v>
      </c>
      <c r="G21" s="17">
        <v>7566005</v>
      </c>
      <c r="H21" s="17">
        <v>19289086</v>
      </c>
      <c r="I21" s="17">
        <v>18027471</v>
      </c>
      <c r="J21" s="17">
        <v>6415473</v>
      </c>
      <c r="K21" s="21">
        <f t="shared" si="3"/>
        <v>70371261</v>
      </c>
      <c r="L21" s="10"/>
    </row>
    <row r="22" spans="1:12" ht="31.2" x14ac:dyDescent="0.3">
      <c r="A22" s="41">
        <v>1050102</v>
      </c>
      <c r="B22" s="16" t="s">
        <v>24</v>
      </c>
      <c r="C22" s="17">
        <v>7115882</v>
      </c>
      <c r="D22" s="17">
        <v>74713</v>
      </c>
      <c r="E22" s="17">
        <v>9051439</v>
      </c>
      <c r="F22" s="17">
        <v>8588505</v>
      </c>
      <c r="G22" s="17">
        <v>1944650</v>
      </c>
      <c r="H22" s="17">
        <v>8776194</v>
      </c>
      <c r="I22" s="17">
        <v>2182207</v>
      </c>
      <c r="J22" s="17">
        <v>1276754</v>
      </c>
      <c r="K22" s="21">
        <f t="shared" si="3"/>
        <v>39010344</v>
      </c>
      <c r="L22" s="10"/>
    </row>
    <row r="23" spans="1:12" x14ac:dyDescent="0.3">
      <c r="A23" s="41">
        <v>1050103</v>
      </c>
      <c r="B23" s="16" t="s">
        <v>25</v>
      </c>
      <c r="C23" s="17">
        <v>95548</v>
      </c>
      <c r="D23" s="17">
        <v>1642</v>
      </c>
      <c r="E23" s="17">
        <v>122792</v>
      </c>
      <c r="F23" s="17">
        <v>1073042</v>
      </c>
      <c r="G23" s="17">
        <v>610200</v>
      </c>
      <c r="H23" s="17">
        <v>620500</v>
      </c>
      <c r="I23" s="17">
        <v>420500</v>
      </c>
      <c r="J23" s="17">
        <v>466848</v>
      </c>
      <c r="K23" s="21">
        <f t="shared" si="3"/>
        <v>3411072</v>
      </c>
      <c r="L23" s="10"/>
    </row>
    <row r="24" spans="1:12" ht="31.2" x14ac:dyDescent="0.3">
      <c r="A24" s="39">
        <v>1051100</v>
      </c>
      <c r="B24" s="13" t="s">
        <v>26</v>
      </c>
      <c r="C24" s="12">
        <v>13660</v>
      </c>
      <c r="D24" s="12"/>
      <c r="E24" s="12">
        <v>141</v>
      </c>
      <c r="F24" s="12">
        <v>775832</v>
      </c>
      <c r="G24" s="12">
        <v>64397</v>
      </c>
      <c r="H24" s="12">
        <v>550941</v>
      </c>
      <c r="I24" s="12">
        <v>977444</v>
      </c>
      <c r="J24" s="12">
        <v>245206</v>
      </c>
      <c r="K24" s="20">
        <f t="shared" si="3"/>
        <v>2627621</v>
      </c>
      <c r="L24" s="10"/>
    </row>
    <row r="25" spans="1:12" x14ac:dyDescent="0.3">
      <c r="A25" s="41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0"/>
    </row>
    <row r="26" spans="1:12" x14ac:dyDescent="0.3">
      <c r="A26" s="39">
        <v>1400000</v>
      </c>
      <c r="B26" s="13" t="s">
        <v>27</v>
      </c>
      <c r="C26" s="12">
        <f t="shared" ref="C26:J26" si="5">SUM(C27:C28)</f>
        <v>31560477</v>
      </c>
      <c r="D26" s="12">
        <f t="shared" si="5"/>
        <v>7943663</v>
      </c>
      <c r="E26" s="12">
        <f t="shared" si="5"/>
        <v>15714538</v>
      </c>
      <c r="F26" s="12">
        <f t="shared" si="5"/>
        <v>15084874</v>
      </c>
      <c r="G26" s="12">
        <f t="shared" si="5"/>
        <v>5992666</v>
      </c>
      <c r="H26" s="12">
        <f t="shared" si="5"/>
        <v>9532951</v>
      </c>
      <c r="I26" s="12">
        <f t="shared" si="5"/>
        <v>4619158</v>
      </c>
      <c r="J26" s="12">
        <f t="shared" si="5"/>
        <v>2915197</v>
      </c>
      <c r="K26" s="20">
        <f t="shared" ref="K26:K27" si="6">SUM(C26:J26)</f>
        <v>93363524</v>
      </c>
      <c r="L26" s="10"/>
    </row>
    <row r="27" spans="1:12" s="11" customFormat="1" x14ac:dyDescent="0.3">
      <c r="A27" s="42">
        <v>1400400</v>
      </c>
      <c r="B27" s="18" t="s">
        <v>28</v>
      </c>
      <c r="C27" s="17">
        <v>31560477</v>
      </c>
      <c r="D27" s="17">
        <v>7943663</v>
      </c>
      <c r="E27" s="17">
        <v>15714538</v>
      </c>
      <c r="F27" s="17">
        <v>15084874</v>
      </c>
      <c r="G27" s="17">
        <v>5992666</v>
      </c>
      <c r="H27" s="17">
        <v>9532951</v>
      </c>
      <c r="I27" s="17">
        <v>4619158</v>
      </c>
      <c r="J27" s="17">
        <v>2915197</v>
      </c>
      <c r="K27" s="21">
        <f t="shared" si="6"/>
        <v>93363524</v>
      </c>
    </row>
    <row r="28" spans="1:12" x14ac:dyDescent="0.3">
      <c r="A28" s="41"/>
      <c r="B28" s="16"/>
      <c r="C28" s="17"/>
      <c r="D28" s="17"/>
      <c r="E28" s="17"/>
      <c r="F28" s="17"/>
      <c r="G28" s="17"/>
      <c r="H28" s="17"/>
      <c r="I28" s="17"/>
      <c r="J28" s="17"/>
      <c r="K28" s="20"/>
      <c r="L28" s="10"/>
    </row>
    <row r="29" spans="1:12" x14ac:dyDescent="0.3">
      <c r="A29" s="43">
        <v>2000000</v>
      </c>
      <c r="B29" s="32" t="s">
        <v>29</v>
      </c>
      <c r="C29" s="33">
        <f>SUM(C30+C37+C40+C42)</f>
        <v>6015866</v>
      </c>
      <c r="D29" s="33">
        <f t="shared" ref="D29:J29" si="7">SUM(D30+D37+D40+D42)</f>
        <v>134209</v>
      </c>
      <c r="E29" s="33">
        <f t="shared" si="7"/>
        <v>4944493</v>
      </c>
      <c r="F29" s="33">
        <f t="shared" si="7"/>
        <v>5012556</v>
      </c>
      <c r="G29" s="33">
        <f t="shared" si="7"/>
        <v>1444156</v>
      </c>
      <c r="H29" s="33">
        <f t="shared" si="7"/>
        <v>3300933</v>
      </c>
      <c r="I29" s="33">
        <f t="shared" si="7"/>
        <v>5930238</v>
      </c>
      <c r="J29" s="33">
        <f t="shared" si="7"/>
        <v>3045548</v>
      </c>
      <c r="K29" s="34">
        <f t="shared" ref="K29:K35" si="8">SUM(C29:J29)</f>
        <v>29827999</v>
      </c>
      <c r="L29" s="10"/>
    </row>
    <row r="30" spans="1:12" ht="46.8" x14ac:dyDescent="0.3">
      <c r="A30" s="39">
        <v>2010000</v>
      </c>
      <c r="B30" s="13" t="s">
        <v>30</v>
      </c>
      <c r="C30" s="12">
        <v>2718766</v>
      </c>
      <c r="D30" s="12">
        <v>90923</v>
      </c>
      <c r="E30" s="12">
        <v>1707598</v>
      </c>
      <c r="F30" s="12">
        <v>2713619</v>
      </c>
      <c r="G30" s="12">
        <v>797898</v>
      </c>
      <c r="H30" s="12">
        <v>1934841</v>
      </c>
      <c r="I30" s="12">
        <v>5346125</v>
      </c>
      <c r="J30" s="12">
        <v>2639094</v>
      </c>
      <c r="K30" s="20">
        <f t="shared" si="8"/>
        <v>17948864</v>
      </c>
      <c r="L30" s="10"/>
    </row>
    <row r="31" spans="1:12" ht="46.8" x14ac:dyDescent="0.3">
      <c r="A31" s="39">
        <v>2010200</v>
      </c>
      <c r="B31" s="13" t="s">
        <v>31</v>
      </c>
      <c r="C31" s="12">
        <v>2020703</v>
      </c>
      <c r="D31" s="12">
        <v>90191</v>
      </c>
      <c r="E31" s="12">
        <v>651270</v>
      </c>
      <c r="F31" s="12">
        <v>1705378</v>
      </c>
      <c r="G31" s="12">
        <v>373903</v>
      </c>
      <c r="H31" s="12">
        <v>799731</v>
      </c>
      <c r="I31" s="12">
        <v>741356</v>
      </c>
      <c r="J31" s="12">
        <v>609698</v>
      </c>
      <c r="K31" s="20">
        <f t="shared" si="8"/>
        <v>6992230</v>
      </c>
      <c r="L31" s="10"/>
    </row>
    <row r="32" spans="1:12" ht="46.8" x14ac:dyDescent="0.3">
      <c r="A32" s="39">
        <v>2010300</v>
      </c>
      <c r="B32" s="13" t="s">
        <v>32</v>
      </c>
      <c r="C32" s="12">
        <v>34527</v>
      </c>
      <c r="D32" s="12"/>
      <c r="E32" s="12"/>
      <c r="F32" s="12"/>
      <c r="G32" s="12"/>
      <c r="H32" s="12"/>
      <c r="I32" s="12"/>
      <c r="J32" s="12"/>
      <c r="K32" s="20">
        <f t="shared" si="8"/>
        <v>34527</v>
      </c>
      <c r="L32" s="10"/>
    </row>
    <row r="33" spans="1:12" ht="31.2" x14ac:dyDescent="0.3">
      <c r="A33" s="39">
        <v>2010400</v>
      </c>
      <c r="B33" s="13" t="s">
        <v>33</v>
      </c>
      <c r="C33" s="12">
        <v>550000</v>
      </c>
      <c r="D33" s="12"/>
      <c r="E33" s="12">
        <v>388322</v>
      </c>
      <c r="F33" s="12">
        <v>926313</v>
      </c>
      <c r="G33" s="12">
        <v>401585</v>
      </c>
      <c r="H33" s="12">
        <v>1100000</v>
      </c>
      <c r="I33" s="12">
        <v>4535640</v>
      </c>
      <c r="J33" s="12">
        <v>1986032</v>
      </c>
      <c r="K33" s="20">
        <f t="shared" si="8"/>
        <v>9887892</v>
      </c>
      <c r="L33" s="10"/>
    </row>
    <row r="34" spans="1:12" ht="31.2" x14ac:dyDescent="0.3">
      <c r="A34" s="39">
        <v>2010500</v>
      </c>
      <c r="B34" s="13" t="s">
        <v>34</v>
      </c>
      <c r="C34" s="12">
        <v>14800</v>
      </c>
      <c r="D34" s="12"/>
      <c r="E34" s="12">
        <v>9028</v>
      </c>
      <c r="F34" s="12">
        <v>18417</v>
      </c>
      <c r="G34" s="12">
        <v>9992</v>
      </c>
      <c r="H34" s="12">
        <v>8200</v>
      </c>
      <c r="I34" s="12">
        <v>52499</v>
      </c>
      <c r="J34" s="12">
        <v>22069</v>
      </c>
      <c r="K34" s="20">
        <f t="shared" si="8"/>
        <v>135005</v>
      </c>
      <c r="L34" s="10"/>
    </row>
    <row r="35" spans="1:12" ht="31.2" x14ac:dyDescent="0.3">
      <c r="A35" s="39">
        <v>2010900</v>
      </c>
      <c r="B35" s="13" t="s">
        <v>35</v>
      </c>
      <c r="C35" s="12">
        <v>98492</v>
      </c>
      <c r="D35" s="12">
        <v>732</v>
      </c>
      <c r="E35" s="12">
        <v>658978</v>
      </c>
      <c r="F35" s="12">
        <v>63511</v>
      </c>
      <c r="G35" s="12">
        <v>12418</v>
      </c>
      <c r="H35" s="12">
        <v>26910</v>
      </c>
      <c r="I35" s="12">
        <v>16630</v>
      </c>
      <c r="J35" s="12">
        <v>20422</v>
      </c>
      <c r="K35" s="20">
        <f t="shared" si="8"/>
        <v>898093</v>
      </c>
      <c r="L35" s="10"/>
    </row>
    <row r="36" spans="1:12" x14ac:dyDescent="0.3">
      <c r="A36" s="39"/>
      <c r="B36" s="13"/>
      <c r="C36" s="12"/>
      <c r="D36" s="12"/>
      <c r="E36" s="12"/>
      <c r="F36" s="12"/>
      <c r="G36" s="12"/>
      <c r="H36" s="12"/>
      <c r="I36" s="12"/>
      <c r="J36" s="12"/>
      <c r="K36" s="20"/>
      <c r="L36" s="10"/>
    </row>
    <row r="37" spans="1:12" ht="46.8" x14ac:dyDescent="0.3">
      <c r="A37" s="39">
        <v>2020000</v>
      </c>
      <c r="B37" s="13" t="s">
        <v>36</v>
      </c>
      <c r="C37" s="12">
        <v>860461</v>
      </c>
      <c r="D37" s="12">
        <v>111</v>
      </c>
      <c r="E37" s="12">
        <v>1615204</v>
      </c>
      <c r="F37" s="12">
        <v>1556548</v>
      </c>
      <c r="G37" s="12">
        <v>40285</v>
      </c>
      <c r="H37" s="12">
        <v>384549</v>
      </c>
      <c r="I37" s="12">
        <v>62804</v>
      </c>
      <c r="J37" s="12">
        <v>49575</v>
      </c>
      <c r="K37" s="20">
        <f>SUM(C37:J37)</f>
        <v>4569537</v>
      </c>
      <c r="L37" s="10"/>
    </row>
    <row r="38" spans="1:12" ht="46.8" x14ac:dyDescent="0.3">
      <c r="A38" s="41">
        <v>2020100</v>
      </c>
      <c r="B38" s="19" t="s">
        <v>37</v>
      </c>
      <c r="C38" s="17">
        <v>650000</v>
      </c>
      <c r="D38" s="17"/>
      <c r="E38" s="17">
        <v>1580000</v>
      </c>
      <c r="F38" s="17">
        <v>1500000</v>
      </c>
      <c r="G38" s="17">
        <v>30000</v>
      </c>
      <c r="H38" s="17">
        <v>325000</v>
      </c>
      <c r="I38" s="17">
        <v>35000</v>
      </c>
      <c r="J38" s="17">
        <v>15644</v>
      </c>
      <c r="K38" s="21">
        <f>SUM(C38:J38)</f>
        <v>4135644</v>
      </c>
      <c r="L38" s="10"/>
    </row>
    <row r="39" spans="1:12" x14ac:dyDescent="0.3">
      <c r="A39" s="41"/>
      <c r="B39" s="16"/>
      <c r="C39" s="17"/>
      <c r="D39" s="17"/>
      <c r="E39" s="17"/>
      <c r="F39" s="17"/>
      <c r="G39" s="17"/>
      <c r="H39" s="17"/>
      <c r="I39" s="17"/>
      <c r="J39" s="17"/>
      <c r="K39" s="20"/>
      <c r="L39" s="10"/>
    </row>
    <row r="40" spans="1:12" x14ac:dyDescent="0.3">
      <c r="A40" s="39">
        <v>2060000</v>
      </c>
      <c r="B40" s="13" t="s">
        <v>38</v>
      </c>
      <c r="C40" s="12">
        <v>422178</v>
      </c>
      <c r="D40" s="12"/>
      <c r="E40" s="12">
        <v>291083</v>
      </c>
      <c r="F40" s="12">
        <v>22395</v>
      </c>
      <c r="G40" s="12">
        <v>5575</v>
      </c>
      <c r="H40" s="12">
        <v>51305</v>
      </c>
      <c r="I40" s="12">
        <v>7200</v>
      </c>
      <c r="J40" s="12">
        <v>16583</v>
      </c>
      <c r="K40" s="20">
        <f>SUM(C40:J40)</f>
        <v>816319</v>
      </c>
      <c r="L40" s="10"/>
    </row>
    <row r="41" spans="1:12" x14ac:dyDescent="0.3">
      <c r="A41" s="41"/>
      <c r="B41" s="16"/>
      <c r="C41" s="12"/>
      <c r="D41" s="12"/>
      <c r="E41" s="12"/>
      <c r="F41" s="12"/>
      <c r="G41" s="12"/>
      <c r="H41" s="12"/>
      <c r="I41" s="12"/>
      <c r="J41" s="12"/>
      <c r="K41" s="20"/>
      <c r="L41" s="10"/>
    </row>
    <row r="42" spans="1:12" ht="31.2" x14ac:dyDescent="0.3">
      <c r="A42" s="39">
        <v>2070000</v>
      </c>
      <c r="B42" s="13" t="s">
        <v>39</v>
      </c>
      <c r="C42" s="12">
        <v>2014461</v>
      </c>
      <c r="D42" s="12">
        <v>43175</v>
      </c>
      <c r="E42" s="12">
        <v>1330608</v>
      </c>
      <c r="F42" s="12">
        <v>719994</v>
      </c>
      <c r="G42" s="12">
        <v>600398</v>
      </c>
      <c r="H42" s="12">
        <v>930238</v>
      </c>
      <c r="I42" s="12">
        <v>514109</v>
      </c>
      <c r="J42" s="12">
        <v>340296</v>
      </c>
      <c r="K42" s="20">
        <f>SUM(C42:J42)</f>
        <v>6493279</v>
      </c>
      <c r="L42" s="10"/>
    </row>
    <row r="43" spans="1:12" x14ac:dyDescent="0.3">
      <c r="A43" s="41"/>
      <c r="B43" s="16"/>
      <c r="C43" s="12"/>
      <c r="D43" s="12"/>
      <c r="E43" s="12"/>
      <c r="F43" s="12"/>
      <c r="G43" s="12"/>
      <c r="H43" s="12"/>
      <c r="I43" s="12"/>
      <c r="J43" s="12"/>
      <c r="K43" s="20"/>
      <c r="L43" s="10"/>
    </row>
    <row r="44" spans="1:12" x14ac:dyDescent="0.3">
      <c r="A44" s="43">
        <v>4000000</v>
      </c>
      <c r="B44" s="32" t="s">
        <v>40</v>
      </c>
      <c r="C44" s="33">
        <f t="shared" ref="C44:J44" si="9">SUM(C45)</f>
        <v>6729316</v>
      </c>
      <c r="D44" s="33">
        <f t="shared" si="9"/>
        <v>4046365</v>
      </c>
      <c r="E44" s="33">
        <f t="shared" si="9"/>
        <v>2295983</v>
      </c>
      <c r="F44" s="33">
        <f t="shared" si="9"/>
        <v>3590979</v>
      </c>
      <c r="G44" s="33">
        <f t="shared" si="9"/>
        <v>750328</v>
      </c>
      <c r="H44" s="33">
        <f t="shared" si="9"/>
        <v>1857818</v>
      </c>
      <c r="I44" s="33">
        <f t="shared" si="9"/>
        <v>1084701</v>
      </c>
      <c r="J44" s="33">
        <f t="shared" si="9"/>
        <v>389825</v>
      </c>
      <c r="K44" s="34">
        <f t="shared" ref="K44:K45" si="10">SUM(C44:J44)</f>
        <v>20745315</v>
      </c>
      <c r="L44" s="10"/>
    </row>
    <row r="45" spans="1:12" ht="31.2" x14ac:dyDescent="0.3">
      <c r="A45" s="39">
        <v>4020200</v>
      </c>
      <c r="B45" s="13" t="s">
        <v>41</v>
      </c>
      <c r="C45" s="12">
        <v>6729316</v>
      </c>
      <c r="D45" s="12">
        <v>4046365</v>
      </c>
      <c r="E45" s="12">
        <v>2295983</v>
      </c>
      <c r="F45" s="12">
        <v>3590979</v>
      </c>
      <c r="G45" s="12">
        <v>750328</v>
      </c>
      <c r="H45" s="12">
        <v>1857818</v>
      </c>
      <c r="I45" s="12">
        <v>1084701</v>
      </c>
      <c r="J45" s="12">
        <v>389825</v>
      </c>
      <c r="K45" s="20">
        <f t="shared" si="10"/>
        <v>20745315</v>
      </c>
      <c r="L45" s="10"/>
    </row>
    <row r="46" spans="1:12" x14ac:dyDescent="0.3">
      <c r="A46" s="39"/>
      <c r="B46" s="13"/>
      <c r="C46" s="12"/>
      <c r="D46" s="12"/>
      <c r="E46" s="12"/>
      <c r="F46" s="12"/>
      <c r="G46" s="12"/>
      <c r="H46" s="12"/>
      <c r="I46" s="12"/>
      <c r="J46" s="12"/>
      <c r="K46" s="20"/>
      <c r="L46" s="10"/>
    </row>
    <row r="47" spans="1:12" ht="31.8" thickBot="1" x14ac:dyDescent="0.35">
      <c r="A47" s="44">
        <v>5000000</v>
      </c>
      <c r="B47" s="35" t="s">
        <v>42</v>
      </c>
      <c r="C47" s="36">
        <v>26515557</v>
      </c>
      <c r="D47" s="36">
        <v>789733</v>
      </c>
      <c r="E47" s="36">
        <v>18788032</v>
      </c>
      <c r="F47" s="36">
        <v>7731014</v>
      </c>
      <c r="G47" s="36">
        <v>4462609</v>
      </c>
      <c r="H47" s="36">
        <v>6829527</v>
      </c>
      <c r="I47" s="36">
        <v>5465443</v>
      </c>
      <c r="J47" s="36">
        <v>3000066</v>
      </c>
      <c r="K47" s="37">
        <f>SUM(C47:J47)</f>
        <v>73581981</v>
      </c>
      <c r="L47" s="10"/>
    </row>
    <row r="48" spans="1:12" ht="16.2" thickBot="1" x14ac:dyDescent="0.35">
      <c r="A48" s="26"/>
      <c r="B48" s="27" t="s">
        <v>43</v>
      </c>
      <c r="C48" s="38">
        <f t="shared" ref="C48:J48" si="11">SUM(C8+C29+C44+C47)</f>
        <v>460724198</v>
      </c>
      <c r="D48" s="38">
        <f t="shared" si="11"/>
        <v>43166104</v>
      </c>
      <c r="E48" s="38">
        <f t="shared" si="11"/>
        <v>289025013</v>
      </c>
      <c r="F48" s="38">
        <f t="shared" si="11"/>
        <v>267575798</v>
      </c>
      <c r="G48" s="38">
        <f t="shared" si="11"/>
        <v>110373851</v>
      </c>
      <c r="H48" s="38">
        <f t="shared" si="11"/>
        <v>165861717</v>
      </c>
      <c r="I48" s="38">
        <f t="shared" si="11"/>
        <v>90892971</v>
      </c>
      <c r="J48" s="38">
        <f t="shared" si="11"/>
        <v>49700608</v>
      </c>
      <c r="K48" s="25">
        <f>SUM(C48:J48)</f>
        <v>1477320260</v>
      </c>
      <c r="L48" s="10"/>
    </row>
    <row r="49" spans="12:12" x14ac:dyDescent="0.3">
      <c r="L49" s="10"/>
    </row>
    <row r="50" spans="12:12" x14ac:dyDescent="0.3">
      <c r="L50" s="10"/>
    </row>
  </sheetData>
  <mergeCells count="4">
    <mergeCell ref="I1:K1"/>
    <mergeCell ref="H2:K2"/>
    <mergeCell ref="I3:K3"/>
    <mergeCell ref="A5:K5"/>
  </mergeCells>
  <pageMargins left="0.39370078740157483" right="0.39370078740157483" top="0.47244094488188981" bottom="0.19685039370078741" header="0" footer="0"/>
  <pageSetup paperSize="9" scale="69" firstPageNumber="190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(осн)</vt:lpstr>
      <vt:lpstr>'Приложение № 4.1 (осн)'!Заголовки_для_печати</vt:lpstr>
      <vt:lpstr>'Приложение № 4.1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2022-12-16T13:21:28Z</dcterms:modified>
</cp:coreProperties>
</file>