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8" activeTab="0"/>
  </bookViews>
  <sheets>
    <sheet name="прил.№1" sheetId="1" r:id="rId1"/>
  </sheets>
  <definedNames>
    <definedName name="_xlnm.Print_Titles" localSheetId="0">'прил.№1'!$11:$12</definedName>
    <definedName name="_xlnm.Print_Area" localSheetId="0">'прил.№1'!$A$1:$E$95</definedName>
  </definedNames>
  <calcPr fullCalcOnLoad="1"/>
</workbook>
</file>

<file path=xl/sharedStrings.xml><?xml version="1.0" encoding="utf-8"?>
<sst xmlns="http://schemas.openxmlformats.org/spreadsheetml/2006/main" count="93" uniqueCount="78">
  <si>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</si>
  <si>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</si>
  <si>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</si>
  <si>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</si>
  <si>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</si>
  <si>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</si>
  <si>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</si>
  <si>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</si>
  <si>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</si>
  <si>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</si>
  <si>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</si>
  <si>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</si>
  <si>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</si>
  <si>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</si>
  <si>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</si>
  <si>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</si>
  <si>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</si>
  <si>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</si>
  <si>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</si>
  <si>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</si>
  <si>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</si>
  <si>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</si>
  <si>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</si>
  <si>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</si>
  <si>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</si>
  <si>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</si>
  <si>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</si>
  <si>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</si>
  <si>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</si>
  <si>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</si>
  <si>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</si>
  <si>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</si>
  <si>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</si>
  <si>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</si>
  <si>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</si>
  <si>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</si>
  <si>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</si>
  <si>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</si>
  <si>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</si>
  <si>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</si>
  <si>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</si>
  <si>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</si>
  <si>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</si>
  <si>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</si>
  <si>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</si>
  <si>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</si>
  <si>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</si>
  <si>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</si>
  <si>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</si>
  <si>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</si>
  <si>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</si>
  <si>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</si>
  <si>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</si>
  <si>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</si>
  <si>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</si>
  <si>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</si>
  <si>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</si>
  <si>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</si>
  <si>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</si>
  <si>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</si>
  <si>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</si>
  <si>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</si>
  <si>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</si>
  <si>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</si>
  <si>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</si>
  <si>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</si>
  <si>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</si>
  <si>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Целевые средства республиканского бюджета для выплаты компенсаций за лиц, погибших в результате боевых действий по защите Приднестровской Молдавской Республики, не являющихся гражданами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</si>
  <si>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2023 год </t>
  </si>
  <si>
    <t xml:space="preserve"> "О бюджете Единого государственного фонда социального</t>
  </si>
  <si>
    <t>на 2023 год"</t>
  </si>
  <si>
    <t xml:space="preserve">Сравнительная таблица Приложение № 1  </t>
  </si>
  <si>
    <t>к проекту закона Приднестровской Молдавской Республики</t>
  </si>
  <si>
    <t xml:space="preserve">"О внесении изменений в Закон Приднестровской Молдавской Республики </t>
  </si>
  <si>
    <t xml:space="preserve">страхования Приднестровской Молдавской Республики  </t>
  </si>
  <si>
    <t>Текущая редакция, руб.</t>
  </si>
  <si>
    <t>Предлагаемая редакция, руб.</t>
  </si>
  <si>
    <t>Доход от возврата неиспользованных денежных средств на выплату единовременной финансовой  в декабре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</si>
</sst>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0.0%"/>
    <numFmt numFmtId="176" formatCode="#,##0.0"/>
    <numFmt numFmtId="177" formatCode="#,##0_ ;\-#,##0\ 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wrapText="1"/>
    </xf>
    <xf numFmtId="3" fontId="2" fillId="33" borderId="10" xfId="0" applyNumberFormat="1" applyFont="1" applyFill="1" applyBorder="1" applyAlignment="1">
      <alignment vertical="center" wrapText="1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47" fillId="33" borderId="0" xfId="0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25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7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3" xfId="48"/>
    <cellStyle name="Денежный 3 2" xfId="49"/>
    <cellStyle name="Денежный 3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2 2 3" xfId="74"/>
    <cellStyle name="Финансовый 2 3" xfId="75"/>
    <cellStyle name="Финансовый 2 3 2" xfId="76"/>
    <cellStyle name="Финансовый 2 3 3" xfId="77"/>
    <cellStyle name="Финансовый 2 4" xfId="78"/>
    <cellStyle name="Финансовый 2 5" xfId="79"/>
    <cellStyle name="Финансовый 3" xfId="80"/>
    <cellStyle name="Финансовый 3 2" xfId="81"/>
    <cellStyle name="Финансовый 3 3" xfId="82"/>
    <cellStyle name="Финансовый 4" xfId="83"/>
    <cellStyle name="Финансовый 4 2" xfId="84"/>
    <cellStyle name="Финансовый 4 3" xfId="85"/>
    <cellStyle name="Хороший" xfId="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zoomScale="75" zoomScaleNormal="75" zoomScaleSheetLayoutView="75" zoomScalePageLayoutView="0" workbookViewId="0" topLeftCell="A86">
      <selection activeCell="H14" sqref="H14"/>
    </sheetView>
  </sheetViews>
  <sheetFormatPr defaultColWidth="9.140625" defaultRowHeight="15"/>
  <cols>
    <col min="1" max="1" width="12.57421875" style="1" customWidth="1"/>
    <col min="2" max="2" width="65.7109375" style="1" customWidth="1"/>
    <col min="3" max="3" width="21.28125" style="1" customWidth="1"/>
    <col min="4" max="4" width="17.28125" style="1" customWidth="1"/>
    <col min="5" max="11" width="9.140625" style="1" customWidth="1"/>
    <col min="12" max="14" width="30.140625" style="1" customWidth="1"/>
    <col min="15" max="16384" width="9.140625" style="1" customWidth="1"/>
  </cols>
  <sheetData>
    <row r="1" spans="2:3" ht="5.25" customHeight="1" hidden="1">
      <c r="B1" s="4"/>
      <c r="C1" s="4"/>
    </row>
    <row r="2" spans="1:4" ht="15.75">
      <c r="A2" s="15"/>
      <c r="B2" s="22" t="s">
        <v>71</v>
      </c>
      <c r="C2" s="22"/>
      <c r="D2" s="22"/>
    </row>
    <row r="3" spans="1:4" ht="18.75" customHeight="1">
      <c r="A3" s="23" t="s">
        <v>72</v>
      </c>
      <c r="B3" s="23"/>
      <c r="C3" s="23"/>
      <c r="D3" s="23"/>
    </row>
    <row r="4" spans="1:4" ht="18.75" customHeight="1">
      <c r="A4" s="24" t="s">
        <v>73</v>
      </c>
      <c r="B4" s="24"/>
      <c r="C4" s="24"/>
      <c r="D4" s="24"/>
    </row>
    <row r="5" spans="1:4" ht="18.75" customHeight="1">
      <c r="A5" s="23" t="s">
        <v>69</v>
      </c>
      <c r="B5" s="23"/>
      <c r="C5" s="23"/>
      <c r="D5" s="23"/>
    </row>
    <row r="6" spans="1:4" ht="15.75" customHeight="1">
      <c r="A6" s="23" t="s">
        <v>74</v>
      </c>
      <c r="B6" s="23"/>
      <c r="C6" s="23"/>
      <c r="D6" s="23"/>
    </row>
    <row r="7" spans="1:4" ht="15.75" customHeight="1">
      <c r="A7" s="23" t="s">
        <v>70</v>
      </c>
      <c r="B7" s="23"/>
      <c r="C7" s="23"/>
      <c r="D7" s="23"/>
    </row>
    <row r="8" spans="1:3" ht="15.75" customHeight="1">
      <c r="A8" s="13"/>
      <c r="B8" s="13"/>
      <c r="C8" s="13"/>
    </row>
    <row r="9" spans="1:14" ht="37.5" customHeight="1">
      <c r="A9" s="19" t="s">
        <v>68</v>
      </c>
      <c r="B9" s="19"/>
      <c r="C9" s="19"/>
      <c r="D9" s="19"/>
      <c r="L9" s="20"/>
      <c r="M9" s="20"/>
      <c r="N9" s="20"/>
    </row>
    <row r="10" spans="1:14" ht="18.75">
      <c r="A10" s="9"/>
      <c r="B10" s="10"/>
      <c r="C10" s="10"/>
      <c r="L10" s="20"/>
      <c r="M10" s="20"/>
      <c r="N10" s="20"/>
    </row>
    <row r="11" spans="1:14" ht="18.75" customHeight="1">
      <c r="A11" s="17" t="s">
        <v>0</v>
      </c>
      <c r="B11" s="17" t="s">
        <v>1</v>
      </c>
      <c r="C11" s="16" t="s">
        <v>75</v>
      </c>
      <c r="D11" s="16" t="s">
        <v>76</v>
      </c>
      <c r="L11" s="21"/>
      <c r="M11" s="21"/>
      <c r="N11" s="21"/>
    </row>
    <row r="12" spans="1:14" ht="22.5" customHeight="1">
      <c r="A12" s="18"/>
      <c r="B12" s="18"/>
      <c r="C12" s="16"/>
      <c r="D12" s="16"/>
      <c r="L12" s="20"/>
      <c r="M12" s="20"/>
      <c r="N12" s="20"/>
    </row>
    <row r="13" spans="1:14" s="6" customFormat="1" ht="18.75">
      <c r="A13" s="5">
        <v>6100000</v>
      </c>
      <c r="B13" s="3" t="s">
        <v>2</v>
      </c>
      <c r="C13" s="2">
        <f>C14+C46+C50+C58+C61+C65+C69</f>
        <v>1877593192</v>
      </c>
      <c r="D13" s="2">
        <f>D14+D46+D50+D58+D61+D65+D69</f>
        <v>1877593192</v>
      </c>
      <c r="L13" s="20"/>
      <c r="M13" s="20"/>
      <c r="N13" s="20"/>
    </row>
    <row r="14" spans="1:14" s="6" customFormat="1" ht="18.75">
      <c r="A14" s="5">
        <v>6110000</v>
      </c>
      <c r="B14" s="3" t="s">
        <v>3</v>
      </c>
      <c r="C14" s="7">
        <f>C15+C28+C38+C45</f>
        <v>1616442440</v>
      </c>
      <c r="D14" s="7">
        <f>D15+D28+D38+D45</f>
        <v>1616442440</v>
      </c>
      <c r="L14" s="20"/>
      <c r="M14" s="20"/>
      <c r="N14" s="20"/>
    </row>
    <row r="15" spans="1:4" s="6" customFormat="1" ht="31.5">
      <c r="A15" s="5">
        <v>6110100</v>
      </c>
      <c r="B15" s="3" t="s">
        <v>38</v>
      </c>
      <c r="C15" s="7">
        <f>C16+C17+C18+C19+C20+C21+C22+C23+C24+C25+C26+C27</f>
        <v>1405711453</v>
      </c>
      <c r="D15" s="7">
        <f>D16+D17+D18+D19+D20+D21+D22+D23+D24+D25+D26+D27</f>
        <v>1405711453</v>
      </c>
    </row>
    <row r="16" spans="1:4" s="6" customFormat="1" ht="63">
      <c r="A16" s="5">
        <v>6110101</v>
      </c>
      <c r="B16" s="3" t="s">
        <v>39</v>
      </c>
      <c r="C16" s="7">
        <v>51083</v>
      </c>
      <c r="D16" s="7">
        <v>51083</v>
      </c>
    </row>
    <row r="17" spans="1:4" s="6" customFormat="1" ht="31.5">
      <c r="A17" s="5">
        <v>6110102</v>
      </c>
      <c r="B17" s="3" t="s">
        <v>4</v>
      </c>
      <c r="C17" s="7">
        <v>112167</v>
      </c>
      <c r="D17" s="7">
        <v>112167</v>
      </c>
    </row>
    <row r="18" spans="1:4" s="6" customFormat="1" ht="47.25">
      <c r="A18" s="5">
        <v>6110103</v>
      </c>
      <c r="B18" s="3" t="s">
        <v>5</v>
      </c>
      <c r="C18" s="7">
        <v>17173103</v>
      </c>
      <c r="D18" s="7">
        <v>17173103</v>
      </c>
    </row>
    <row r="19" spans="1:4" s="6" customFormat="1" ht="47.25">
      <c r="A19" s="5">
        <v>6110104</v>
      </c>
      <c r="B19" s="3" t="s">
        <v>58</v>
      </c>
      <c r="C19" s="7">
        <v>7383836</v>
      </c>
      <c r="D19" s="7">
        <v>7383836</v>
      </c>
    </row>
    <row r="20" spans="1:4" s="6" customFormat="1" ht="31.5">
      <c r="A20" s="5">
        <v>6110105</v>
      </c>
      <c r="B20" s="3" t="s">
        <v>6</v>
      </c>
      <c r="C20" s="7">
        <v>2746498</v>
      </c>
      <c r="D20" s="7">
        <v>2746498</v>
      </c>
    </row>
    <row r="21" spans="1:4" s="6" customFormat="1" ht="63">
      <c r="A21" s="5">
        <v>6110106</v>
      </c>
      <c r="B21" s="3" t="s">
        <v>40</v>
      </c>
      <c r="C21" s="7">
        <v>225</v>
      </c>
      <c r="D21" s="7">
        <v>225</v>
      </c>
    </row>
    <row r="22" spans="1:4" s="6" customFormat="1" ht="31.5">
      <c r="A22" s="5">
        <v>6110107</v>
      </c>
      <c r="B22" s="3" t="s">
        <v>7</v>
      </c>
      <c r="C22" s="7">
        <v>176414</v>
      </c>
      <c r="D22" s="7">
        <v>176414</v>
      </c>
    </row>
    <row r="23" spans="1:4" s="6" customFormat="1" ht="31.5">
      <c r="A23" s="5">
        <v>6110108</v>
      </c>
      <c r="B23" s="3" t="s">
        <v>8</v>
      </c>
      <c r="C23" s="7">
        <v>1347805914</v>
      </c>
      <c r="D23" s="7">
        <v>1347805914</v>
      </c>
    </row>
    <row r="24" spans="1:4" s="6" customFormat="1" ht="15.75">
      <c r="A24" s="5">
        <v>6110109</v>
      </c>
      <c r="B24" s="3" t="s">
        <v>41</v>
      </c>
      <c r="C24" s="7">
        <v>853452</v>
      </c>
      <c r="D24" s="7">
        <v>853452</v>
      </c>
    </row>
    <row r="25" spans="1:4" s="6" customFormat="1" ht="47.25">
      <c r="A25" s="5">
        <v>6110110</v>
      </c>
      <c r="B25" s="3" t="s">
        <v>9</v>
      </c>
      <c r="C25" s="7">
        <v>1018513</v>
      </c>
      <c r="D25" s="7">
        <v>1018513</v>
      </c>
    </row>
    <row r="26" spans="1:4" s="6" customFormat="1" ht="15.75">
      <c r="A26" s="5">
        <v>6110111</v>
      </c>
      <c r="B26" s="3" t="s">
        <v>59</v>
      </c>
      <c r="C26" s="7">
        <v>316881</v>
      </c>
      <c r="D26" s="7">
        <v>316881</v>
      </c>
    </row>
    <row r="27" spans="1:4" s="6" customFormat="1" ht="47.25">
      <c r="A27" s="5">
        <v>6110112</v>
      </c>
      <c r="B27" s="3" t="s">
        <v>60</v>
      </c>
      <c r="C27" s="7">
        <v>28073367</v>
      </c>
      <c r="D27" s="7">
        <v>28073367</v>
      </c>
    </row>
    <row r="28" spans="1:4" s="6" customFormat="1" ht="31.5">
      <c r="A28" s="5">
        <v>6110200</v>
      </c>
      <c r="B28" s="3" t="s">
        <v>42</v>
      </c>
      <c r="C28" s="7">
        <f>SUM(C29:C37)</f>
        <v>66299345</v>
      </c>
      <c r="D28" s="7">
        <f>SUM(D29:D37)</f>
        <v>66299345</v>
      </c>
    </row>
    <row r="29" spans="1:4" s="6" customFormat="1" ht="63">
      <c r="A29" s="5">
        <v>6110201</v>
      </c>
      <c r="B29" s="3" t="s">
        <v>39</v>
      </c>
      <c r="C29" s="7">
        <v>2165</v>
      </c>
      <c r="D29" s="7">
        <v>2165</v>
      </c>
    </row>
    <row r="30" spans="1:4" s="6" customFormat="1" ht="31.5">
      <c r="A30" s="5">
        <v>6110202</v>
      </c>
      <c r="B30" s="3" t="s">
        <v>4</v>
      </c>
      <c r="C30" s="7">
        <v>86301</v>
      </c>
      <c r="D30" s="7">
        <v>86301</v>
      </c>
    </row>
    <row r="31" spans="1:4" s="6" customFormat="1" ht="47.25">
      <c r="A31" s="5">
        <v>6110203</v>
      </c>
      <c r="B31" s="3" t="s">
        <v>5</v>
      </c>
      <c r="C31" s="7">
        <v>3363290</v>
      </c>
      <c r="D31" s="7">
        <v>3363290</v>
      </c>
    </row>
    <row r="32" spans="1:4" s="6" customFormat="1" ht="63">
      <c r="A32" s="5">
        <v>6110204</v>
      </c>
      <c r="B32" s="3" t="s">
        <v>40</v>
      </c>
      <c r="C32" s="7">
        <v>907</v>
      </c>
      <c r="D32" s="7">
        <v>907</v>
      </c>
    </row>
    <row r="33" spans="1:4" s="6" customFormat="1" ht="31.5">
      <c r="A33" s="5">
        <v>6110205</v>
      </c>
      <c r="B33" s="3" t="s">
        <v>8</v>
      </c>
      <c r="C33" s="7">
        <v>53624719</v>
      </c>
      <c r="D33" s="7">
        <v>53624719</v>
      </c>
    </row>
    <row r="34" spans="1:4" s="6" customFormat="1" ht="47.25">
      <c r="A34" s="5">
        <v>6110206</v>
      </c>
      <c r="B34" s="3" t="s">
        <v>9</v>
      </c>
      <c r="C34" s="7">
        <v>73787</v>
      </c>
      <c r="D34" s="7">
        <v>73787</v>
      </c>
    </row>
    <row r="35" spans="1:4" s="6" customFormat="1" ht="15.75">
      <c r="A35" s="5">
        <v>6110207</v>
      </c>
      <c r="B35" s="3" t="s">
        <v>59</v>
      </c>
      <c r="C35" s="7">
        <v>79304</v>
      </c>
      <c r="D35" s="7">
        <v>79304</v>
      </c>
    </row>
    <row r="36" spans="1:4" s="6" customFormat="1" ht="47.25">
      <c r="A36" s="5">
        <v>6110209</v>
      </c>
      <c r="B36" s="3" t="s">
        <v>60</v>
      </c>
      <c r="C36" s="7">
        <v>7232263</v>
      </c>
      <c r="D36" s="7">
        <v>7232263</v>
      </c>
    </row>
    <row r="37" spans="1:4" s="6" customFormat="1" ht="47.25">
      <c r="A37" s="5">
        <v>6110210</v>
      </c>
      <c r="B37" s="3" t="s">
        <v>58</v>
      </c>
      <c r="C37" s="7">
        <v>1836609</v>
      </c>
      <c r="D37" s="7">
        <v>1836609</v>
      </c>
    </row>
    <row r="38" spans="1:4" s="6" customFormat="1" ht="31.5">
      <c r="A38" s="5">
        <v>6110300</v>
      </c>
      <c r="B38" s="3" t="s">
        <v>43</v>
      </c>
      <c r="C38" s="7">
        <f>SUM(C39:C44)</f>
        <v>24559121</v>
      </c>
      <c r="D38" s="7">
        <f>SUM(D39:D44)</f>
        <v>24559121</v>
      </c>
    </row>
    <row r="39" spans="1:4" s="6" customFormat="1" ht="47.25">
      <c r="A39" s="5">
        <v>6110301</v>
      </c>
      <c r="B39" s="3" t="s">
        <v>5</v>
      </c>
      <c r="C39" s="7">
        <v>1717606</v>
      </c>
      <c r="D39" s="7">
        <v>1717606</v>
      </c>
    </row>
    <row r="40" spans="1:4" s="6" customFormat="1" ht="31.5">
      <c r="A40" s="5">
        <v>6110302</v>
      </c>
      <c r="B40" s="3" t="s">
        <v>8</v>
      </c>
      <c r="C40" s="7">
        <v>21301836</v>
      </c>
      <c r="D40" s="7">
        <v>21301836</v>
      </c>
    </row>
    <row r="41" spans="1:4" s="6" customFormat="1" ht="15.75">
      <c r="A41" s="5">
        <v>6110303</v>
      </c>
      <c r="B41" s="3" t="s">
        <v>41</v>
      </c>
      <c r="C41" s="7">
        <v>64008</v>
      </c>
      <c r="D41" s="7">
        <v>64008</v>
      </c>
    </row>
    <row r="42" spans="1:4" s="6" customFormat="1" ht="15.75">
      <c r="A42" s="5">
        <v>6110304</v>
      </c>
      <c r="B42" s="3" t="s">
        <v>59</v>
      </c>
      <c r="C42" s="7">
        <v>5800</v>
      </c>
      <c r="D42" s="7">
        <v>5800</v>
      </c>
    </row>
    <row r="43" spans="1:4" s="6" customFormat="1" ht="47.25">
      <c r="A43" s="5">
        <v>6110305</v>
      </c>
      <c r="B43" s="3" t="s">
        <v>60</v>
      </c>
      <c r="C43" s="7">
        <v>735298</v>
      </c>
      <c r="D43" s="7">
        <v>735298</v>
      </c>
    </row>
    <row r="44" spans="1:4" s="6" customFormat="1" ht="47.25">
      <c r="A44" s="5">
        <v>6110306</v>
      </c>
      <c r="B44" s="3" t="s">
        <v>58</v>
      </c>
      <c r="C44" s="7">
        <v>734573</v>
      </c>
      <c r="D44" s="7">
        <v>734573</v>
      </c>
    </row>
    <row r="45" spans="1:4" s="6" customFormat="1" ht="31.5">
      <c r="A45" s="5">
        <v>6110500</v>
      </c>
      <c r="B45" s="3" t="s">
        <v>10</v>
      </c>
      <c r="C45" s="2">
        <v>119872521</v>
      </c>
      <c r="D45" s="2">
        <v>119872521</v>
      </c>
    </row>
    <row r="46" spans="1:4" s="6" customFormat="1" ht="31.5">
      <c r="A46" s="5">
        <v>6120000</v>
      </c>
      <c r="B46" s="3" t="s">
        <v>61</v>
      </c>
      <c r="C46" s="7">
        <f>C47+C48+C49</f>
        <v>5242896</v>
      </c>
      <c r="D46" s="7">
        <f>D47+D48+D49</f>
        <v>5242896</v>
      </c>
    </row>
    <row r="47" spans="1:4" s="6" customFormat="1" ht="31.5">
      <c r="A47" s="5">
        <v>6120100</v>
      </c>
      <c r="B47" s="3" t="s">
        <v>44</v>
      </c>
      <c r="C47" s="7">
        <v>4996560</v>
      </c>
      <c r="D47" s="7">
        <v>4996560</v>
      </c>
    </row>
    <row r="48" spans="1:4" s="6" customFormat="1" ht="31.5">
      <c r="A48" s="5">
        <v>6120200</v>
      </c>
      <c r="B48" s="3" t="s">
        <v>45</v>
      </c>
      <c r="C48" s="7">
        <v>143769</v>
      </c>
      <c r="D48" s="7">
        <v>143769</v>
      </c>
    </row>
    <row r="49" spans="1:4" s="6" customFormat="1" ht="31.5">
      <c r="A49" s="5">
        <v>6120300</v>
      </c>
      <c r="B49" s="3" t="s">
        <v>46</v>
      </c>
      <c r="C49" s="7">
        <v>102567</v>
      </c>
      <c r="D49" s="7">
        <v>102567</v>
      </c>
    </row>
    <row r="50" spans="1:4" s="6" customFormat="1" ht="15.75">
      <c r="A50" s="5">
        <v>6130000</v>
      </c>
      <c r="B50" s="3" t="s">
        <v>47</v>
      </c>
      <c r="C50" s="7">
        <f>SUM(C51:C57)</f>
        <v>209180195</v>
      </c>
      <c r="D50" s="7">
        <f>SUM(D51:D57)</f>
        <v>209180195</v>
      </c>
    </row>
    <row r="51" spans="1:4" s="6" customFormat="1" ht="47.25">
      <c r="A51" s="5">
        <v>6130100</v>
      </c>
      <c r="B51" s="3" t="s">
        <v>11</v>
      </c>
      <c r="C51" s="7">
        <v>189957517</v>
      </c>
      <c r="D51" s="7">
        <v>189957517</v>
      </c>
    </row>
    <row r="52" spans="1:4" s="6" customFormat="1" ht="47.25">
      <c r="A52" s="5">
        <v>6130200</v>
      </c>
      <c r="B52" s="3" t="s">
        <v>48</v>
      </c>
      <c r="C52" s="7">
        <v>85008</v>
      </c>
      <c r="D52" s="7">
        <v>85008</v>
      </c>
    </row>
    <row r="53" spans="1:4" s="6" customFormat="1" ht="47.25">
      <c r="A53" s="5">
        <v>6130300</v>
      </c>
      <c r="B53" s="3" t="s">
        <v>49</v>
      </c>
      <c r="C53" s="7">
        <v>23736</v>
      </c>
      <c r="D53" s="7">
        <v>23736</v>
      </c>
    </row>
    <row r="54" spans="1:4" s="6" customFormat="1" ht="31.5">
      <c r="A54" s="5">
        <v>6130500</v>
      </c>
      <c r="B54" s="3" t="s">
        <v>62</v>
      </c>
      <c r="C54" s="7">
        <v>85002</v>
      </c>
      <c r="D54" s="7">
        <v>85002</v>
      </c>
    </row>
    <row r="55" spans="1:4" s="6" customFormat="1" ht="47.25">
      <c r="A55" s="5">
        <v>6130600</v>
      </c>
      <c r="B55" s="3" t="s">
        <v>63</v>
      </c>
      <c r="C55" s="7">
        <v>7707703</v>
      </c>
      <c r="D55" s="7">
        <v>7707703</v>
      </c>
    </row>
    <row r="56" spans="1:4" s="6" customFormat="1" ht="47.25">
      <c r="A56" s="5">
        <v>6130700</v>
      </c>
      <c r="B56" s="3" t="s">
        <v>64</v>
      </c>
      <c r="C56" s="7">
        <v>2235148</v>
      </c>
      <c r="D56" s="7">
        <v>2235148</v>
      </c>
    </row>
    <row r="57" spans="1:4" s="6" customFormat="1" ht="47.25">
      <c r="A57" s="5">
        <v>6130800</v>
      </c>
      <c r="B57" s="3" t="s">
        <v>65</v>
      </c>
      <c r="C57" s="7">
        <v>9086081</v>
      </c>
      <c r="D57" s="7">
        <v>9086081</v>
      </c>
    </row>
    <row r="58" spans="1:4" s="6" customFormat="1" ht="15.75">
      <c r="A58" s="5">
        <v>6140000</v>
      </c>
      <c r="B58" s="3" t="s">
        <v>12</v>
      </c>
      <c r="C58" s="7">
        <f>C59+C60</f>
        <v>46000466</v>
      </c>
      <c r="D58" s="7">
        <f>D59+D60</f>
        <v>46000466</v>
      </c>
    </row>
    <row r="59" spans="1:4" s="6" customFormat="1" ht="31.5">
      <c r="A59" s="5">
        <v>6140100</v>
      </c>
      <c r="B59" s="3" t="s">
        <v>13</v>
      </c>
      <c r="C59" s="7">
        <v>22054811</v>
      </c>
      <c r="D59" s="7">
        <v>22054811</v>
      </c>
    </row>
    <row r="60" spans="1:4" s="6" customFormat="1" ht="31.5">
      <c r="A60" s="5">
        <v>6140200</v>
      </c>
      <c r="B60" s="3" t="s">
        <v>14</v>
      </c>
      <c r="C60" s="7">
        <v>23945655</v>
      </c>
      <c r="D60" s="7">
        <v>23945655</v>
      </c>
    </row>
    <row r="61" spans="1:4" s="6" customFormat="1" ht="15.75">
      <c r="A61" s="5">
        <v>6150000</v>
      </c>
      <c r="B61" s="3" t="s">
        <v>57</v>
      </c>
      <c r="C61" s="7">
        <f>C62+C63+C64</f>
        <v>727195</v>
      </c>
      <c r="D61" s="7">
        <f>D62+D63+D64</f>
        <v>727195</v>
      </c>
    </row>
    <row r="62" spans="1:4" s="6" customFormat="1" ht="31.5">
      <c r="A62" s="5">
        <v>6150100</v>
      </c>
      <c r="B62" s="3" t="s">
        <v>50</v>
      </c>
      <c r="C62" s="7">
        <v>665208</v>
      </c>
      <c r="D62" s="7">
        <v>665208</v>
      </c>
    </row>
    <row r="63" spans="1:4" s="6" customFormat="1" ht="31.5">
      <c r="A63" s="5">
        <v>6150200</v>
      </c>
      <c r="B63" s="3" t="s">
        <v>51</v>
      </c>
      <c r="C63" s="7">
        <v>53432</v>
      </c>
      <c r="D63" s="7">
        <v>53432</v>
      </c>
    </row>
    <row r="64" spans="1:4" s="6" customFormat="1" ht="31.5">
      <c r="A64" s="5">
        <v>6150300</v>
      </c>
      <c r="B64" s="3" t="s">
        <v>52</v>
      </c>
      <c r="C64" s="7">
        <v>8555</v>
      </c>
      <c r="D64" s="7">
        <v>8555</v>
      </c>
    </row>
    <row r="65" spans="1:4" s="6" customFormat="1" ht="15.75">
      <c r="A65" s="5">
        <v>6170000</v>
      </c>
      <c r="B65" s="3" t="s">
        <v>53</v>
      </c>
      <c r="C65" s="7">
        <f>C66+C67+C68</f>
        <v>0</v>
      </c>
      <c r="D65" s="7">
        <f>D66+D67+D68</f>
        <v>0</v>
      </c>
    </row>
    <row r="66" spans="1:4" s="6" customFormat="1" ht="31.5">
      <c r="A66" s="5">
        <v>6170100</v>
      </c>
      <c r="B66" s="3" t="s">
        <v>54</v>
      </c>
      <c r="C66" s="7">
        <v>0</v>
      </c>
      <c r="D66" s="7">
        <v>0</v>
      </c>
    </row>
    <row r="67" spans="1:4" s="6" customFormat="1" ht="31.5">
      <c r="A67" s="5">
        <v>6170200</v>
      </c>
      <c r="B67" s="3" t="s">
        <v>55</v>
      </c>
      <c r="C67" s="7">
        <v>0</v>
      </c>
      <c r="D67" s="7">
        <v>0</v>
      </c>
    </row>
    <row r="68" spans="1:4" s="6" customFormat="1" ht="31.5">
      <c r="A68" s="5">
        <v>6170300</v>
      </c>
      <c r="B68" s="3" t="s">
        <v>56</v>
      </c>
      <c r="C68" s="7">
        <v>0</v>
      </c>
      <c r="D68" s="7">
        <v>0</v>
      </c>
    </row>
    <row r="69" spans="1:4" s="6" customFormat="1" ht="47.25">
      <c r="A69" s="5">
        <v>6180000</v>
      </c>
      <c r="B69" s="3" t="s">
        <v>15</v>
      </c>
      <c r="C69" s="7">
        <v>0</v>
      </c>
      <c r="D69" s="7">
        <v>0</v>
      </c>
    </row>
    <row r="70" spans="1:4" s="6" customFormat="1" ht="15.75">
      <c r="A70" s="5">
        <v>6200000</v>
      </c>
      <c r="B70" s="3" t="s">
        <v>16</v>
      </c>
      <c r="C70" s="2">
        <f>C71+C77+C80+C81</f>
        <v>5605906</v>
      </c>
      <c r="D70" s="2">
        <f>D71+D77+D80+D81</f>
        <v>5605906</v>
      </c>
    </row>
    <row r="71" spans="1:4" s="6" customFormat="1" ht="15.75">
      <c r="A71" s="5">
        <v>6220000</v>
      </c>
      <c r="B71" s="3" t="s">
        <v>17</v>
      </c>
      <c r="C71" s="2">
        <f>C72+C73+C74</f>
        <v>4150906</v>
      </c>
      <c r="D71" s="2">
        <f>D72+D73+D74</f>
        <v>4150906</v>
      </c>
    </row>
    <row r="72" spans="1:4" s="6" customFormat="1" ht="15.75">
      <c r="A72" s="5">
        <v>6220300</v>
      </c>
      <c r="B72" s="3" t="s">
        <v>32</v>
      </c>
      <c r="C72" s="2">
        <v>6000</v>
      </c>
      <c r="D72" s="2">
        <v>6000</v>
      </c>
    </row>
    <row r="73" spans="1:4" s="6" customFormat="1" ht="31.5">
      <c r="A73" s="5">
        <v>6220400</v>
      </c>
      <c r="B73" s="3" t="s">
        <v>18</v>
      </c>
      <c r="C73" s="2">
        <v>3124906</v>
      </c>
      <c r="D73" s="2">
        <v>3124906</v>
      </c>
    </row>
    <row r="74" spans="1:4" s="6" customFormat="1" ht="47.25">
      <c r="A74" s="5">
        <v>6220500</v>
      </c>
      <c r="B74" s="3" t="s">
        <v>37</v>
      </c>
      <c r="C74" s="2">
        <f>C75+C76</f>
        <v>1020000</v>
      </c>
      <c r="D74" s="2">
        <f>D75+D76</f>
        <v>1020000</v>
      </c>
    </row>
    <row r="75" spans="1:4" s="6" customFormat="1" ht="15.75">
      <c r="A75" s="5">
        <v>6220530</v>
      </c>
      <c r="B75" s="3" t="s">
        <v>33</v>
      </c>
      <c r="C75" s="2">
        <v>1000000</v>
      </c>
      <c r="D75" s="2">
        <v>1000000</v>
      </c>
    </row>
    <row r="76" spans="1:4" s="6" customFormat="1" ht="31.5">
      <c r="A76" s="5">
        <v>6220540</v>
      </c>
      <c r="B76" s="3" t="s">
        <v>34</v>
      </c>
      <c r="C76" s="2">
        <v>20000</v>
      </c>
      <c r="D76" s="2">
        <v>20000</v>
      </c>
    </row>
    <row r="77" spans="1:4" s="6" customFormat="1" ht="94.5">
      <c r="A77" s="5">
        <v>6230000</v>
      </c>
      <c r="B77" s="3" t="s">
        <v>19</v>
      </c>
      <c r="C77" s="2">
        <f>C78+C79</f>
        <v>1350000</v>
      </c>
      <c r="D77" s="2">
        <f>D78+D79</f>
        <v>1350000</v>
      </c>
    </row>
    <row r="78" spans="1:4" s="6" customFormat="1" ht="47.25">
      <c r="A78" s="5">
        <v>6230100</v>
      </c>
      <c r="B78" s="3" t="s">
        <v>20</v>
      </c>
      <c r="C78" s="2">
        <v>1200000</v>
      </c>
      <c r="D78" s="2">
        <v>1200000</v>
      </c>
    </row>
    <row r="79" spans="1:4" s="6" customFormat="1" ht="94.5">
      <c r="A79" s="5">
        <v>6230200</v>
      </c>
      <c r="B79" s="3" t="s">
        <v>21</v>
      </c>
      <c r="C79" s="2">
        <v>150000</v>
      </c>
      <c r="D79" s="2">
        <v>150000</v>
      </c>
    </row>
    <row r="80" spans="1:4" s="6" customFormat="1" ht="15.75">
      <c r="A80" s="5">
        <v>6240000</v>
      </c>
      <c r="B80" s="3" t="s">
        <v>31</v>
      </c>
      <c r="C80" s="2">
        <v>50000</v>
      </c>
      <c r="D80" s="2">
        <v>50000</v>
      </c>
    </row>
    <row r="81" spans="1:4" s="6" customFormat="1" ht="47.25">
      <c r="A81" s="5">
        <v>6250000</v>
      </c>
      <c r="B81" s="3" t="s">
        <v>22</v>
      </c>
      <c r="C81" s="2">
        <v>55000</v>
      </c>
      <c r="D81" s="2">
        <v>55000</v>
      </c>
    </row>
    <row r="82" spans="1:4" s="6" customFormat="1" ht="31.5">
      <c r="A82" s="5">
        <v>6300000</v>
      </c>
      <c r="B82" s="3" t="s">
        <v>36</v>
      </c>
      <c r="C82" s="2">
        <f>C83</f>
        <v>289148334</v>
      </c>
      <c r="D82" s="14">
        <f>D83</f>
        <v>299318911</v>
      </c>
    </row>
    <row r="83" spans="1:4" s="6" customFormat="1" ht="15.75">
      <c r="A83" s="5">
        <v>6340000</v>
      </c>
      <c r="B83" s="3" t="s">
        <v>23</v>
      </c>
      <c r="C83" s="2">
        <f>SUM(C84:C92)</f>
        <v>289148334</v>
      </c>
      <c r="D83" s="14">
        <f>SUM(D84:D92)</f>
        <v>299318911</v>
      </c>
    </row>
    <row r="84" spans="1:4" s="6" customFormat="1" ht="94.5">
      <c r="A84" s="5">
        <v>6340100</v>
      </c>
      <c r="B84" s="3" t="s">
        <v>24</v>
      </c>
      <c r="C84" s="2">
        <v>163329606</v>
      </c>
      <c r="D84" s="14">
        <f>163329606+4523663+369793</f>
        <v>168223062</v>
      </c>
    </row>
    <row r="85" spans="1:4" s="6" customFormat="1" ht="78.75">
      <c r="A85" s="5">
        <v>6340200</v>
      </c>
      <c r="B85" s="3" t="s">
        <v>67</v>
      </c>
      <c r="C85" s="2">
        <v>102149</v>
      </c>
      <c r="D85" s="14">
        <f>102149-3232</f>
        <v>98917</v>
      </c>
    </row>
    <row r="86" spans="1:4" s="6" customFormat="1" ht="63">
      <c r="A86" s="5">
        <v>6340500</v>
      </c>
      <c r="B86" s="3" t="s">
        <v>25</v>
      </c>
      <c r="C86" s="2">
        <v>60753809</v>
      </c>
      <c r="D86" s="14">
        <f>60753809+5372036-160183</f>
        <v>65965662</v>
      </c>
    </row>
    <row r="87" spans="1:4" s="6" customFormat="1" ht="31.5">
      <c r="A87" s="5">
        <v>6340600</v>
      </c>
      <c r="B87" s="3" t="s">
        <v>26</v>
      </c>
      <c r="C87" s="2">
        <v>929260</v>
      </c>
      <c r="D87" s="2">
        <v>929260</v>
      </c>
    </row>
    <row r="88" spans="1:4" s="6" customFormat="1" ht="63">
      <c r="A88" s="5">
        <v>6340700</v>
      </c>
      <c r="B88" s="3" t="s">
        <v>27</v>
      </c>
      <c r="C88" s="2">
        <v>5710267</v>
      </c>
      <c r="D88" s="14">
        <f>5710267-9870</f>
        <v>5700397</v>
      </c>
    </row>
    <row r="89" spans="1:4" s="6" customFormat="1" ht="31.5">
      <c r="A89" s="5">
        <v>6340800</v>
      </c>
      <c r="B89" s="3" t="s">
        <v>28</v>
      </c>
      <c r="C89" s="2">
        <v>172437</v>
      </c>
      <c r="D89" s="14">
        <f>172437+154641-1</f>
        <v>327077</v>
      </c>
    </row>
    <row r="90" spans="1:4" s="6" customFormat="1" ht="47.25">
      <c r="A90" s="5">
        <v>6340900</v>
      </c>
      <c r="B90" s="3" t="s">
        <v>29</v>
      </c>
      <c r="C90" s="2">
        <v>12416</v>
      </c>
      <c r="D90" s="2">
        <v>12416</v>
      </c>
    </row>
    <row r="91" spans="1:4" s="6" customFormat="1" ht="31.5">
      <c r="A91" s="5">
        <v>6340950</v>
      </c>
      <c r="B91" s="3" t="s">
        <v>30</v>
      </c>
      <c r="C91" s="2">
        <v>379728</v>
      </c>
      <c r="D91" s="2">
        <v>379728</v>
      </c>
    </row>
    <row r="92" spans="1:4" s="6" customFormat="1" ht="31.5">
      <c r="A92" s="5">
        <v>6340960</v>
      </c>
      <c r="B92" s="3" t="s">
        <v>35</v>
      </c>
      <c r="C92" s="2">
        <f>57407962+350700</f>
        <v>57758662</v>
      </c>
      <c r="D92" s="14">
        <f>57407962+350700-32904-4865-38501</f>
        <v>57682392</v>
      </c>
    </row>
    <row r="93" spans="1:4" s="6" customFormat="1" ht="15.75" hidden="1">
      <c r="A93" s="5"/>
      <c r="B93" s="3"/>
      <c r="C93" s="2"/>
      <c r="D93" s="2"/>
    </row>
    <row r="94" spans="1:4" s="6" customFormat="1" ht="31.5">
      <c r="A94" s="5"/>
      <c r="B94" s="3" t="s">
        <v>77</v>
      </c>
      <c r="C94" s="2"/>
      <c r="D94" s="14">
        <v>400</v>
      </c>
    </row>
    <row r="95" spans="1:4" s="6" customFormat="1" ht="15.75">
      <c r="A95" s="5"/>
      <c r="B95" s="3" t="s">
        <v>66</v>
      </c>
      <c r="C95" s="2">
        <f>C13+C70+C82+C94</f>
        <v>2172347432</v>
      </c>
      <c r="D95" s="14">
        <f>D13+D70+D82+D94</f>
        <v>2182518409</v>
      </c>
    </row>
    <row r="96" spans="1:3" ht="15.75">
      <c r="A96" s="8"/>
      <c r="B96" s="8"/>
      <c r="C96" s="8"/>
    </row>
    <row r="97" spans="1:3" ht="15.75">
      <c r="A97" s="11"/>
      <c r="B97" s="12"/>
      <c r="C97" s="8"/>
    </row>
    <row r="98" spans="1:3" ht="15.75">
      <c r="A98" s="8"/>
      <c r="B98" s="8"/>
      <c r="C98" s="8"/>
    </row>
    <row r="99" spans="1:3" ht="15.75">
      <c r="A99" s="8"/>
      <c r="B99" s="8"/>
      <c r="C99" s="8"/>
    </row>
    <row r="100" spans="1:3" ht="15.75">
      <c r="A100" s="8"/>
      <c r="B100" s="8"/>
      <c r="C100" s="8"/>
    </row>
    <row r="101" spans="1:3" ht="15.75">
      <c r="A101" s="8"/>
      <c r="B101" s="8"/>
      <c r="C101" s="8"/>
    </row>
    <row r="102" spans="1:3" ht="15.75">
      <c r="A102" s="8"/>
      <c r="B102" s="8"/>
      <c r="C102" s="8"/>
    </row>
    <row r="103" spans="1:3" ht="15.75">
      <c r="A103" s="8"/>
      <c r="B103" s="8"/>
      <c r="C103" s="8"/>
    </row>
    <row r="104" spans="1:3" ht="15.75">
      <c r="A104" s="8"/>
      <c r="B104" s="8"/>
      <c r="C104" s="8"/>
    </row>
    <row r="105" spans="1:3" ht="15.75">
      <c r="A105" s="8"/>
      <c r="B105" s="8"/>
      <c r="C105" s="8"/>
    </row>
    <row r="106" spans="1:3" ht="15.75">
      <c r="A106" s="8"/>
      <c r="B106" s="8"/>
      <c r="C106" s="8"/>
    </row>
    <row r="107" spans="1:3" ht="15.75">
      <c r="A107" s="8"/>
      <c r="B107" s="8"/>
      <c r="C107" s="8"/>
    </row>
    <row r="108" spans="1:3" ht="15.75">
      <c r="A108" s="8"/>
      <c r="B108" s="8"/>
      <c r="C108" s="8"/>
    </row>
  </sheetData>
  <sheetProtection/>
  <mergeCells count="17">
    <mergeCell ref="L13:N13"/>
    <mergeCell ref="D11:D12"/>
    <mergeCell ref="L14:N14"/>
    <mergeCell ref="L11:N11"/>
    <mergeCell ref="B2:D2"/>
    <mergeCell ref="A3:D3"/>
    <mergeCell ref="A4:D4"/>
    <mergeCell ref="A5:D5"/>
    <mergeCell ref="A6:D6"/>
    <mergeCell ref="A7:D7"/>
    <mergeCell ref="C11:C12"/>
    <mergeCell ref="A11:A12"/>
    <mergeCell ref="B11:B12"/>
    <mergeCell ref="A9:D9"/>
    <mergeCell ref="L9:N9"/>
    <mergeCell ref="L10:N10"/>
    <mergeCell ref="L12:N12"/>
  </mergeCells>
  <printOptions/>
  <pageMargins left="1.1811023622047245" right="0.3937007874015748" top="0.5905511811023623" bottom="0.1968503937007874" header="0.3937007874015748" footer="0.11811023622047245"/>
  <pageSetup firstPageNumber="20" useFirstPageNumber="1"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2023-01-17T08:24:47Z</dcterms:modified>
  <cp:category/>
  <cp:version/>
  <cp:contentType/>
  <cp:contentStatus/>
</cp:coreProperties>
</file>