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88" activeTab="0"/>
  </bookViews>
  <sheets>
    <sheet name="прил.№1" sheetId="1" r:id="rId1"/>
  </sheets>
  <definedNames>
    <definedName name="_xlnm.Print_Titles" localSheetId="0">'прил.№1'!$17:$18</definedName>
    <definedName name="_xlnm.Print_Area" localSheetId="0">'прил.№1'!$A$1:$C$106</definedName>
  </definedNames>
  <calcPr fullCalcOnLoad="1"/>
</workbook>
</file>

<file path=xl/sharedStrings.xml><?xml version="1.0" encoding="utf-8"?>
<sst xmlns="http://schemas.openxmlformats.org/spreadsheetml/2006/main" count="104" uniqueCount="85">
  <si>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</si>
  <si>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</si>
  <si>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</si>
  <si>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</si>
  <si>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</si>
  <si>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</si>
  <si>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</si>
  <si>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</si>
  <si>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</si>
  <si>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</si>
  <si>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</si>
  <si>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</si>
  <si>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</si>
  <si>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</si>
  <si>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</si>
  <si>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</si>
  <si>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</si>
  <si>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</si>
  <si>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</si>
  <si>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</si>
  <si>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</si>
  <si>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</si>
  <si>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</si>
  <si>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</si>
  <si>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</si>
  <si>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</si>
  <si>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</si>
  <si>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</si>
  <si>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</si>
  <si>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</si>
  <si>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</si>
  <si>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</si>
  <si>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</si>
  <si>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</si>
  <si>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</si>
  <si>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</si>
  <si>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</si>
  <si>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</si>
  <si>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</si>
  <si>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</si>
  <si>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</si>
  <si>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</si>
  <si>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</si>
  <si>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</si>
  <si>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</si>
  <si>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</si>
  <si>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</si>
  <si>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</si>
  <si>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</si>
  <si>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</si>
  <si>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</si>
  <si>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</si>
  <si>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</si>
  <si>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</si>
  <si>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</si>
  <si>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</si>
  <si>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</si>
  <si>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</si>
  <si>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</si>
  <si>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</si>
  <si>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</si>
  <si>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</si>
  <si>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</si>
  <si>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</si>
  <si>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</si>
  <si>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</si>
  <si>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</si>
  <si>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</si>
  <si>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</si>
  <si>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</si>
  <si>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</si>
  <si>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</si>
  <si>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</si>
  <si>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</si>
  <si>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>Отчисления средств от платы за патент на цели страхования от безработицы</t>
  </si>
  <si>
    <t xml:space="preserve">Отчисления средств от платы за патент на выплату гарантированных государством пособий по материнству  </t>
  </si>
  <si>
    <t xml:space="preserve"> Приложение № 1  </t>
  </si>
  <si>
    <t>Сумма, руб.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</si>
  <si>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</si>
  <si>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</si>
  <si>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</si>
  <si>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 xml:space="preserve"> "О бюджете Единого государственного фонда социального</t>
  </si>
  <si>
    <t>на 2022 год"</t>
  </si>
  <si>
    <t xml:space="preserve">Приложение № 1  </t>
  </si>
  <si>
    <t xml:space="preserve">Доходы бюджета Единого государственного фонда социального страхования                                                                                                Приднестровской Молдавской Республики на 2022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</si>
</sst>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р_._-;\-* #,##0.0_р_._-;_-* &quot;-&quot;??_р_._-;_-@_-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43" fillId="33" borderId="0" xfId="0" applyNumberFormat="1" applyFont="1" applyFill="1" applyAlignment="1">
      <alignment/>
    </xf>
    <xf numFmtId="3" fontId="4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3" fillId="33" borderId="0" xfId="0" applyNumberFormat="1" applyFont="1" applyFill="1" applyAlignment="1">
      <alignment/>
    </xf>
    <xf numFmtId="3" fontId="43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="75" zoomScaleNormal="75" zoomScaleSheetLayoutView="75" zoomScalePageLayoutView="0" workbookViewId="0" topLeftCell="A1">
      <selection activeCell="F105" sqref="F105"/>
    </sheetView>
  </sheetViews>
  <sheetFormatPr defaultColWidth="9.140625" defaultRowHeight="15"/>
  <cols>
    <col min="1" max="1" width="11.7109375" style="2" customWidth="1"/>
    <col min="2" max="2" width="70.421875" style="2" customWidth="1"/>
    <col min="3" max="3" width="21.140625" style="2" customWidth="1"/>
    <col min="4" max="4" width="14.00390625" style="2" bestFit="1" customWidth="1"/>
    <col min="5" max="6" width="17.57421875" style="2" bestFit="1" customWidth="1"/>
    <col min="7" max="16384" width="9.140625" style="2" customWidth="1"/>
  </cols>
  <sheetData>
    <row r="1" spans="1:3" ht="15.75" customHeight="1">
      <c r="A1" s="1"/>
      <c r="B1" s="20" t="s">
        <v>76</v>
      </c>
      <c r="C1" s="20"/>
    </row>
    <row r="2" spans="1:3" ht="15.75" customHeight="1">
      <c r="A2" s="1"/>
      <c r="B2" s="20" t="s">
        <v>78</v>
      </c>
      <c r="C2" s="20"/>
    </row>
    <row r="3" spans="1:3" ht="15.75" customHeight="1">
      <c r="A3" s="1"/>
      <c r="B3" s="17" t="s">
        <v>79</v>
      </c>
      <c r="C3" s="17"/>
    </row>
    <row r="4" spans="1:3" ht="18.75" customHeight="1">
      <c r="A4" s="1"/>
      <c r="B4" s="17" t="s">
        <v>80</v>
      </c>
      <c r="C4" s="17"/>
    </row>
    <row r="5" spans="1:3" ht="18.75" customHeight="1">
      <c r="A5" s="1"/>
      <c r="B5" s="20" t="s">
        <v>81</v>
      </c>
      <c r="C5" s="20"/>
    </row>
    <row r="6" spans="1:3" ht="18">
      <c r="A6" s="1"/>
      <c r="B6" s="20" t="s">
        <v>67</v>
      </c>
      <c r="C6" s="20"/>
    </row>
    <row r="7" spans="1:3" ht="18">
      <c r="A7" s="1"/>
      <c r="B7" s="20" t="s">
        <v>82</v>
      </c>
      <c r="C7" s="20"/>
    </row>
    <row r="8" spans="1:3" ht="18">
      <c r="A8" s="1"/>
      <c r="B8" s="16"/>
      <c r="C8" s="16"/>
    </row>
    <row r="9" spans="1:3" ht="18" customHeight="1">
      <c r="A9" s="1"/>
      <c r="B9" s="18" t="s">
        <v>83</v>
      </c>
      <c r="C9" s="18"/>
    </row>
    <row r="10" spans="1:3" ht="18" customHeight="1">
      <c r="A10" s="1"/>
      <c r="B10" s="19" t="s">
        <v>78</v>
      </c>
      <c r="C10" s="19"/>
    </row>
    <row r="11" spans="1:3" ht="18" customHeight="1">
      <c r="A11" s="1"/>
      <c r="B11" s="19" t="s">
        <v>81</v>
      </c>
      <c r="C11" s="19"/>
    </row>
    <row r="12" spans="1:3" ht="18" customHeight="1">
      <c r="A12" s="1"/>
      <c r="B12" s="19" t="s">
        <v>67</v>
      </c>
      <c r="C12" s="19"/>
    </row>
    <row r="13" spans="1:3" ht="18" customHeight="1">
      <c r="A13" s="1"/>
      <c r="B13" s="20" t="s">
        <v>82</v>
      </c>
      <c r="C13" s="20"/>
    </row>
    <row r="14" spans="1:2" ht="27" customHeight="1">
      <c r="A14" s="25"/>
      <c r="B14" s="25"/>
    </row>
    <row r="15" spans="1:3" ht="37.5" customHeight="1">
      <c r="A15" s="24" t="s">
        <v>84</v>
      </c>
      <c r="B15" s="24"/>
      <c r="C15" s="24"/>
    </row>
    <row r="16" ht="18">
      <c r="A16" s="3"/>
    </row>
    <row r="17" spans="1:3" ht="18.75" customHeight="1">
      <c r="A17" s="22" t="s">
        <v>0</v>
      </c>
      <c r="B17" s="22" t="s">
        <v>1</v>
      </c>
      <c r="C17" s="21" t="s">
        <v>77</v>
      </c>
    </row>
    <row r="18" spans="1:3" ht="18">
      <c r="A18" s="23"/>
      <c r="B18" s="23"/>
      <c r="C18" s="21"/>
    </row>
    <row r="19" spans="1:6" ht="18">
      <c r="A19" s="13">
        <v>6100000</v>
      </c>
      <c r="B19" s="4" t="s">
        <v>2</v>
      </c>
      <c r="C19" s="5">
        <f>C20+C52+C56+C64+C67+C75+C79</f>
        <v>1811972946</v>
      </c>
      <c r="D19" s="6"/>
      <c r="E19" s="6"/>
      <c r="F19" s="6"/>
    </row>
    <row r="20" spans="1:6" ht="18">
      <c r="A20" s="13">
        <v>6110000</v>
      </c>
      <c r="B20" s="4" t="s">
        <v>3</v>
      </c>
      <c r="C20" s="7">
        <f>C21+C34+C44+C51</f>
        <v>1346448744</v>
      </c>
      <c r="D20" s="6"/>
      <c r="F20" s="6"/>
    </row>
    <row r="21" spans="1:4" ht="36">
      <c r="A21" s="13">
        <v>6110100</v>
      </c>
      <c r="B21" s="4" t="s">
        <v>38</v>
      </c>
      <c r="C21" s="7">
        <f>C22+C23+C24+C25+C26+C27+C28+C29+C30+C31+C32+C33</f>
        <v>1163484823</v>
      </c>
      <c r="D21" s="6"/>
    </row>
    <row r="22" spans="1:4" ht="72">
      <c r="A22" s="13">
        <v>6110101</v>
      </c>
      <c r="B22" s="4" t="s">
        <v>39</v>
      </c>
      <c r="C22" s="7">
        <v>43652</v>
      </c>
      <c r="D22" s="6"/>
    </row>
    <row r="23" spans="1:4" ht="36">
      <c r="A23" s="13">
        <v>6110102</v>
      </c>
      <c r="B23" s="4" t="s">
        <v>4</v>
      </c>
      <c r="C23" s="7">
        <v>93305</v>
      </c>
      <c r="D23" s="6"/>
    </row>
    <row r="24" spans="1:4" ht="54">
      <c r="A24" s="13">
        <v>6110103</v>
      </c>
      <c r="B24" s="4" t="s">
        <v>5</v>
      </c>
      <c r="C24" s="7">
        <v>12279525</v>
      </c>
      <c r="D24" s="6"/>
    </row>
    <row r="25" spans="1:4" ht="54">
      <c r="A25" s="13">
        <v>6110104</v>
      </c>
      <c r="B25" s="4" t="s">
        <v>58</v>
      </c>
      <c r="C25" s="7">
        <v>3165364</v>
      </c>
      <c r="D25" s="6"/>
    </row>
    <row r="26" spans="1:4" ht="36">
      <c r="A26" s="13">
        <v>6110105</v>
      </c>
      <c r="B26" s="4" t="s">
        <v>6</v>
      </c>
      <c r="C26" s="7">
        <v>1953062</v>
      </c>
      <c r="D26" s="6"/>
    </row>
    <row r="27" spans="1:4" ht="72">
      <c r="A27" s="13">
        <v>6110106</v>
      </c>
      <c r="B27" s="4" t="s">
        <v>40</v>
      </c>
      <c r="C27" s="7">
        <v>72</v>
      </c>
      <c r="D27" s="6"/>
    </row>
    <row r="28" spans="1:4" ht="36">
      <c r="A28" s="13">
        <v>6110107</v>
      </c>
      <c r="B28" s="4" t="s">
        <v>7</v>
      </c>
      <c r="C28" s="7">
        <v>165997</v>
      </c>
      <c r="D28" s="6"/>
    </row>
    <row r="29" spans="1:4" ht="36">
      <c r="A29" s="13">
        <v>6110108</v>
      </c>
      <c r="B29" s="4" t="s">
        <v>8</v>
      </c>
      <c r="C29" s="7">
        <v>1118874496</v>
      </c>
      <c r="D29" s="6"/>
    </row>
    <row r="30" spans="1:4" ht="18">
      <c r="A30" s="13">
        <v>6110109</v>
      </c>
      <c r="B30" s="4" t="s">
        <v>41</v>
      </c>
      <c r="C30" s="7">
        <v>326232</v>
      </c>
      <c r="D30" s="6"/>
    </row>
    <row r="31" spans="1:4" ht="54">
      <c r="A31" s="13">
        <v>6110110</v>
      </c>
      <c r="B31" s="4" t="s">
        <v>9</v>
      </c>
      <c r="C31" s="7">
        <v>906410</v>
      </c>
      <c r="D31" s="6"/>
    </row>
    <row r="32" spans="1:4" ht="18">
      <c r="A32" s="13">
        <v>6110111</v>
      </c>
      <c r="B32" s="4" t="s">
        <v>59</v>
      </c>
      <c r="C32" s="7">
        <v>339828</v>
      </c>
      <c r="D32" s="6"/>
    </row>
    <row r="33" spans="1:4" ht="54">
      <c r="A33" s="13">
        <v>6110112</v>
      </c>
      <c r="B33" s="4" t="s">
        <v>60</v>
      </c>
      <c r="C33" s="7">
        <v>25336880</v>
      </c>
      <c r="D33" s="6"/>
    </row>
    <row r="34" spans="1:4" ht="36">
      <c r="A34" s="13">
        <v>6110200</v>
      </c>
      <c r="B34" s="4" t="s">
        <v>42</v>
      </c>
      <c r="C34" s="7">
        <f>SUM(C35:C43)</f>
        <v>45188030</v>
      </c>
      <c r="D34" s="6"/>
    </row>
    <row r="35" spans="1:4" ht="72">
      <c r="A35" s="13">
        <v>6110201</v>
      </c>
      <c r="B35" s="4" t="s">
        <v>39</v>
      </c>
      <c r="C35" s="7">
        <v>2109</v>
      </c>
      <c r="D35" s="6"/>
    </row>
    <row r="36" spans="1:4" ht="36">
      <c r="A36" s="13">
        <v>6110202</v>
      </c>
      <c r="B36" s="4" t="s">
        <v>4</v>
      </c>
      <c r="C36" s="7">
        <v>80329</v>
      </c>
      <c r="D36" s="6"/>
    </row>
    <row r="37" spans="1:4" ht="54">
      <c r="A37" s="13">
        <v>6110203</v>
      </c>
      <c r="B37" s="4" t="s">
        <v>5</v>
      </c>
      <c r="C37" s="7">
        <v>2460683</v>
      </c>
      <c r="D37" s="6"/>
    </row>
    <row r="38" spans="1:4" ht="72">
      <c r="A38" s="13">
        <v>6110204</v>
      </c>
      <c r="B38" s="4" t="s">
        <v>40</v>
      </c>
      <c r="C38" s="7">
        <v>1510</v>
      </c>
      <c r="D38" s="6"/>
    </row>
    <row r="39" spans="1:4" ht="36">
      <c r="A39" s="13">
        <v>6110205</v>
      </c>
      <c r="B39" s="4" t="s">
        <v>8</v>
      </c>
      <c r="C39" s="7">
        <v>35471821</v>
      </c>
      <c r="D39" s="6"/>
    </row>
    <row r="40" spans="1:4" ht="54">
      <c r="A40" s="13">
        <v>6110206</v>
      </c>
      <c r="B40" s="4" t="s">
        <v>9</v>
      </c>
      <c r="C40" s="7">
        <v>65681</v>
      </c>
      <c r="D40" s="6"/>
    </row>
    <row r="41" spans="1:4" ht="18">
      <c r="A41" s="13">
        <v>6110207</v>
      </c>
      <c r="B41" s="4" t="s">
        <v>59</v>
      </c>
      <c r="C41" s="7">
        <v>86409</v>
      </c>
      <c r="D41" s="6"/>
    </row>
    <row r="42" spans="1:4" ht="54">
      <c r="A42" s="13">
        <v>6110209</v>
      </c>
      <c r="B42" s="4" t="s">
        <v>60</v>
      </c>
      <c r="C42" s="7">
        <v>6453384</v>
      </c>
      <c r="D42" s="6"/>
    </row>
    <row r="43" spans="1:4" ht="54">
      <c r="A43" s="13">
        <v>6110210</v>
      </c>
      <c r="B43" s="4" t="s">
        <v>58</v>
      </c>
      <c r="C43" s="7">
        <v>566104</v>
      </c>
      <c r="D43" s="6"/>
    </row>
    <row r="44" spans="1:4" ht="36">
      <c r="A44" s="13">
        <v>6110300</v>
      </c>
      <c r="B44" s="4" t="s">
        <v>43</v>
      </c>
      <c r="C44" s="7">
        <f>SUM(C45:C50)</f>
        <v>18333823</v>
      </c>
      <c r="D44" s="6"/>
    </row>
    <row r="45" spans="1:4" ht="54">
      <c r="A45" s="13">
        <v>6110301</v>
      </c>
      <c r="B45" s="4" t="s">
        <v>5</v>
      </c>
      <c r="C45" s="7">
        <v>1210164</v>
      </c>
      <c r="D45" s="6"/>
    </row>
    <row r="46" spans="1:4" ht="36">
      <c r="A46" s="13">
        <v>6110302</v>
      </c>
      <c r="B46" s="4" t="s">
        <v>8</v>
      </c>
      <c r="C46" s="7">
        <v>16342318</v>
      </c>
      <c r="D46" s="6"/>
    </row>
    <row r="47" spans="1:4" ht="18">
      <c r="A47" s="13">
        <v>6110303</v>
      </c>
      <c r="B47" s="4" t="s">
        <v>41</v>
      </c>
      <c r="C47" s="7">
        <v>26714</v>
      </c>
      <c r="D47" s="6"/>
    </row>
    <row r="48" spans="1:4" ht="18">
      <c r="A48" s="13">
        <v>6110304</v>
      </c>
      <c r="B48" s="4" t="s">
        <v>59</v>
      </c>
      <c r="C48" s="7">
        <v>6613</v>
      </c>
      <c r="D48" s="6"/>
    </row>
    <row r="49" spans="1:4" ht="54">
      <c r="A49" s="13">
        <v>6110305</v>
      </c>
      <c r="B49" s="4" t="s">
        <v>60</v>
      </c>
      <c r="C49" s="7">
        <v>466520</v>
      </c>
      <c r="D49" s="6"/>
    </row>
    <row r="50" spans="1:4" ht="54">
      <c r="A50" s="13">
        <v>6110306</v>
      </c>
      <c r="B50" s="4" t="s">
        <v>58</v>
      </c>
      <c r="C50" s="7">
        <v>281494</v>
      </c>
      <c r="D50" s="6"/>
    </row>
    <row r="51" spans="1:4" ht="36">
      <c r="A51" s="13">
        <v>6110500</v>
      </c>
      <c r="B51" s="8" t="s">
        <v>10</v>
      </c>
      <c r="C51" s="9">
        <v>119442068</v>
      </c>
      <c r="D51" s="6"/>
    </row>
    <row r="52" spans="1:4" ht="36">
      <c r="A52" s="13">
        <v>6120000</v>
      </c>
      <c r="B52" s="4" t="s">
        <v>61</v>
      </c>
      <c r="C52" s="7">
        <f>C53+C54+C55</f>
        <v>22469555</v>
      </c>
      <c r="D52" s="6"/>
    </row>
    <row r="53" spans="1:4" ht="54">
      <c r="A53" s="13">
        <v>6120100</v>
      </c>
      <c r="B53" s="4" t="s">
        <v>44</v>
      </c>
      <c r="C53" s="7">
        <v>21413829</v>
      </c>
      <c r="D53" s="6"/>
    </row>
    <row r="54" spans="1:4" ht="54">
      <c r="A54" s="13">
        <v>6120200</v>
      </c>
      <c r="B54" s="4" t="s">
        <v>45</v>
      </c>
      <c r="C54" s="7">
        <v>616151</v>
      </c>
      <c r="D54" s="6"/>
    </row>
    <row r="55" spans="1:4" ht="54">
      <c r="A55" s="13">
        <v>6120300</v>
      </c>
      <c r="B55" s="4" t="s">
        <v>46</v>
      </c>
      <c r="C55" s="7">
        <v>439575</v>
      </c>
      <c r="D55" s="6"/>
    </row>
    <row r="56" spans="1:4" ht="18">
      <c r="A56" s="13">
        <v>6130000</v>
      </c>
      <c r="B56" s="4" t="s">
        <v>47</v>
      </c>
      <c r="C56" s="7">
        <f>SUM(C57:C63)</f>
        <v>179308938</v>
      </c>
      <c r="D56" s="6"/>
    </row>
    <row r="57" spans="1:4" ht="54">
      <c r="A57" s="13">
        <v>6130100</v>
      </c>
      <c r="B57" s="4" t="s">
        <v>11</v>
      </c>
      <c r="C57" s="7">
        <v>164879652</v>
      </c>
      <c r="D57" s="6"/>
    </row>
    <row r="58" spans="1:4" ht="54">
      <c r="A58" s="13">
        <v>6130200</v>
      </c>
      <c r="B58" s="4" t="s">
        <v>48</v>
      </c>
      <c r="C58" s="7">
        <v>48961</v>
      </c>
      <c r="D58" s="6"/>
    </row>
    <row r="59" spans="1:4" ht="54">
      <c r="A59" s="13">
        <v>6130300</v>
      </c>
      <c r="B59" s="4" t="s">
        <v>49</v>
      </c>
      <c r="C59" s="7">
        <v>24477</v>
      </c>
      <c r="D59" s="6"/>
    </row>
    <row r="60" spans="1:4" ht="36">
      <c r="A60" s="13">
        <v>6130500</v>
      </c>
      <c r="B60" s="4" t="s">
        <v>62</v>
      </c>
      <c r="C60" s="10">
        <v>93676</v>
      </c>
      <c r="D60" s="6"/>
    </row>
    <row r="61" spans="1:4" ht="54">
      <c r="A61" s="13">
        <v>6130600</v>
      </c>
      <c r="B61" s="4" t="s">
        <v>63</v>
      </c>
      <c r="C61" s="10">
        <v>6794139</v>
      </c>
      <c r="D61" s="6"/>
    </row>
    <row r="62" spans="1:4" ht="54">
      <c r="A62" s="13">
        <v>6130700</v>
      </c>
      <c r="B62" s="4" t="s">
        <v>64</v>
      </c>
      <c r="C62" s="10">
        <v>1012335</v>
      </c>
      <c r="D62" s="6"/>
    </row>
    <row r="63" spans="1:4" ht="54">
      <c r="A63" s="13">
        <v>6130800</v>
      </c>
      <c r="B63" s="4" t="s">
        <v>65</v>
      </c>
      <c r="C63" s="10">
        <v>6455698</v>
      </c>
      <c r="D63" s="6"/>
    </row>
    <row r="64" spans="1:4" ht="18">
      <c r="A64" s="13">
        <v>6140000</v>
      </c>
      <c r="B64" s="4" t="s">
        <v>12</v>
      </c>
      <c r="C64" s="10">
        <f>C65+C66</f>
        <v>262820515</v>
      </c>
      <c r="D64" s="6"/>
    </row>
    <row r="65" spans="1:4" ht="36">
      <c r="A65" s="13">
        <v>6140100</v>
      </c>
      <c r="B65" s="4" t="s">
        <v>13</v>
      </c>
      <c r="C65" s="7">
        <v>241411523</v>
      </c>
      <c r="D65" s="6"/>
    </row>
    <row r="66" spans="1:4" ht="36">
      <c r="A66" s="13">
        <v>6140200</v>
      </c>
      <c r="B66" s="4" t="s">
        <v>14</v>
      </c>
      <c r="C66" s="7">
        <v>21408992</v>
      </c>
      <c r="D66" s="6"/>
    </row>
    <row r="67" spans="1:4" ht="18">
      <c r="A67" s="13">
        <v>6150000</v>
      </c>
      <c r="B67" s="4" t="s">
        <v>57</v>
      </c>
      <c r="C67" s="7">
        <f>C68+C69+C70</f>
        <v>925194</v>
      </c>
      <c r="D67" s="6"/>
    </row>
    <row r="68" spans="1:4" ht="36">
      <c r="A68" s="13">
        <v>6150100</v>
      </c>
      <c r="B68" s="4" t="s">
        <v>50</v>
      </c>
      <c r="C68" s="7">
        <v>846689</v>
      </c>
      <c r="D68" s="6"/>
    </row>
    <row r="69" spans="1:4" ht="36">
      <c r="A69" s="13">
        <v>6150200</v>
      </c>
      <c r="B69" s="4" t="s">
        <v>51</v>
      </c>
      <c r="C69" s="7">
        <v>65834</v>
      </c>
      <c r="D69" s="6"/>
    </row>
    <row r="70" spans="1:4" ht="36">
      <c r="A70" s="13">
        <v>6150300</v>
      </c>
      <c r="B70" s="4" t="s">
        <v>52</v>
      </c>
      <c r="C70" s="7">
        <v>12671</v>
      </c>
      <c r="D70" s="6"/>
    </row>
    <row r="71" spans="1:4" ht="18">
      <c r="A71" s="4">
        <v>6160000</v>
      </c>
      <c r="B71" s="4" t="s">
        <v>72</v>
      </c>
      <c r="C71" s="7">
        <f>SUM(C72:C74)</f>
        <v>0</v>
      </c>
      <c r="D71" s="6"/>
    </row>
    <row r="72" spans="1:4" ht="36">
      <c r="A72" s="4">
        <v>6160100</v>
      </c>
      <c r="B72" s="4" t="s">
        <v>73</v>
      </c>
      <c r="C72" s="7">
        <v>0</v>
      </c>
      <c r="D72" s="6"/>
    </row>
    <row r="73" spans="1:4" ht="36">
      <c r="A73" s="4">
        <v>6160200</v>
      </c>
      <c r="B73" s="4" t="s">
        <v>74</v>
      </c>
      <c r="C73" s="7">
        <v>0</v>
      </c>
      <c r="D73" s="6"/>
    </row>
    <row r="74" spans="1:4" ht="36">
      <c r="A74" s="4">
        <v>6160300</v>
      </c>
      <c r="B74" s="4" t="s">
        <v>75</v>
      </c>
      <c r="C74" s="7">
        <v>0</v>
      </c>
      <c r="D74" s="6"/>
    </row>
    <row r="75" spans="1:4" ht="18">
      <c r="A75" s="13">
        <v>6170000</v>
      </c>
      <c r="B75" s="4" t="s">
        <v>53</v>
      </c>
      <c r="C75" s="7">
        <f>C76+C77+C78</f>
        <v>0</v>
      </c>
      <c r="D75" s="6"/>
    </row>
    <row r="76" spans="1:4" ht="36">
      <c r="A76" s="13">
        <v>6170100</v>
      </c>
      <c r="B76" s="4" t="s">
        <v>54</v>
      </c>
      <c r="C76" s="7">
        <v>0</v>
      </c>
      <c r="D76" s="6"/>
    </row>
    <row r="77" spans="1:4" ht="36">
      <c r="A77" s="13">
        <v>6170200</v>
      </c>
      <c r="B77" s="4" t="s">
        <v>55</v>
      </c>
      <c r="C77" s="7">
        <v>0</v>
      </c>
      <c r="D77" s="6"/>
    </row>
    <row r="78" spans="1:4" ht="36">
      <c r="A78" s="13">
        <v>6170300</v>
      </c>
      <c r="B78" s="4" t="s">
        <v>56</v>
      </c>
      <c r="C78" s="7">
        <v>0</v>
      </c>
      <c r="D78" s="6"/>
    </row>
    <row r="79" spans="1:4" ht="54">
      <c r="A79" s="13">
        <v>6180000</v>
      </c>
      <c r="B79" s="4" t="s">
        <v>15</v>
      </c>
      <c r="C79" s="7">
        <v>0</v>
      </c>
      <c r="D79" s="6"/>
    </row>
    <row r="80" spans="1:4" ht="18">
      <c r="A80" s="11">
        <v>6200000</v>
      </c>
      <c r="B80" s="8" t="s">
        <v>16</v>
      </c>
      <c r="C80" s="5">
        <f>C81+C87+C90+C91</f>
        <v>4637550</v>
      </c>
      <c r="D80" s="6"/>
    </row>
    <row r="81" spans="1:4" ht="18">
      <c r="A81" s="11">
        <v>6220000</v>
      </c>
      <c r="B81" s="8" t="s">
        <v>17</v>
      </c>
      <c r="C81" s="5">
        <f>C82+C83+C84</f>
        <v>3332550</v>
      </c>
      <c r="D81" s="6"/>
    </row>
    <row r="82" spans="1:4" ht="18">
      <c r="A82" s="11">
        <v>6220300</v>
      </c>
      <c r="B82" s="8" t="s">
        <v>32</v>
      </c>
      <c r="C82" s="5">
        <v>6000</v>
      </c>
      <c r="D82" s="6"/>
    </row>
    <row r="83" spans="1:4" ht="36">
      <c r="A83" s="11">
        <v>6220400</v>
      </c>
      <c r="B83" s="8" t="s">
        <v>18</v>
      </c>
      <c r="C83" s="5">
        <f>2276550+30000</f>
        <v>2306550</v>
      </c>
      <c r="D83" s="6"/>
    </row>
    <row r="84" spans="1:4" ht="54">
      <c r="A84" s="12">
        <v>6220500</v>
      </c>
      <c r="B84" s="4" t="s">
        <v>37</v>
      </c>
      <c r="C84" s="5">
        <f>C85+C86</f>
        <v>1020000</v>
      </c>
      <c r="D84" s="6"/>
    </row>
    <row r="85" spans="1:4" ht="18">
      <c r="A85" s="11">
        <v>6220530</v>
      </c>
      <c r="B85" s="8" t="s">
        <v>33</v>
      </c>
      <c r="C85" s="5">
        <v>1000000</v>
      </c>
      <c r="D85" s="6"/>
    </row>
    <row r="86" spans="1:4" ht="36">
      <c r="A86" s="11">
        <v>6220540</v>
      </c>
      <c r="B86" s="8" t="s">
        <v>34</v>
      </c>
      <c r="C86" s="5">
        <v>20000</v>
      </c>
      <c r="D86" s="6"/>
    </row>
    <row r="87" spans="1:4" ht="108">
      <c r="A87" s="11">
        <v>6230000</v>
      </c>
      <c r="B87" s="8" t="s">
        <v>19</v>
      </c>
      <c r="C87" s="5">
        <f>C88+C89</f>
        <v>1200000</v>
      </c>
      <c r="D87" s="6"/>
    </row>
    <row r="88" spans="1:4" ht="54">
      <c r="A88" s="11">
        <v>6230100</v>
      </c>
      <c r="B88" s="8" t="s">
        <v>20</v>
      </c>
      <c r="C88" s="5">
        <v>1200000</v>
      </c>
      <c r="D88" s="6"/>
    </row>
    <row r="89" spans="1:4" ht="108">
      <c r="A89" s="11">
        <v>6230200</v>
      </c>
      <c r="B89" s="8" t="s">
        <v>21</v>
      </c>
      <c r="C89" s="5">
        <f>150000-150000</f>
        <v>0</v>
      </c>
      <c r="D89" s="6"/>
    </row>
    <row r="90" spans="1:4" ht="18">
      <c r="A90" s="11">
        <v>6240000</v>
      </c>
      <c r="B90" s="8" t="s">
        <v>31</v>
      </c>
      <c r="C90" s="5">
        <v>50000</v>
      </c>
      <c r="D90" s="6"/>
    </row>
    <row r="91" spans="1:4" ht="54">
      <c r="A91" s="11">
        <v>6250000</v>
      </c>
      <c r="B91" s="8" t="s">
        <v>22</v>
      </c>
      <c r="C91" s="5">
        <v>55000</v>
      </c>
      <c r="D91" s="6"/>
    </row>
    <row r="92" spans="1:4" ht="36">
      <c r="A92" s="11">
        <v>6300000</v>
      </c>
      <c r="B92" s="8" t="s">
        <v>36</v>
      </c>
      <c r="C92" s="5">
        <f>C93</f>
        <v>323341012</v>
      </c>
      <c r="D92" s="6"/>
    </row>
    <row r="93" spans="1:4" ht="18">
      <c r="A93" s="11">
        <v>6340000</v>
      </c>
      <c r="B93" s="8" t="s">
        <v>23</v>
      </c>
      <c r="C93" s="5">
        <f>SUM(C94:C102)</f>
        <v>323341012</v>
      </c>
      <c r="D93" s="6"/>
    </row>
    <row r="94" spans="1:4" ht="108">
      <c r="A94" s="11">
        <v>6340100</v>
      </c>
      <c r="B94" s="8" t="s">
        <v>24</v>
      </c>
      <c r="C94" s="5">
        <f>158878045-272924</f>
        <v>158605121</v>
      </c>
      <c r="D94" s="6"/>
    </row>
    <row r="95" spans="1:4" ht="90">
      <c r="A95" s="11">
        <v>6340200</v>
      </c>
      <c r="B95" s="8" t="s">
        <v>71</v>
      </c>
      <c r="C95" s="5">
        <v>102149</v>
      </c>
      <c r="D95" s="6"/>
    </row>
    <row r="96" spans="1:4" ht="72">
      <c r="A96" s="11">
        <v>6340500</v>
      </c>
      <c r="B96" s="8" t="s">
        <v>25</v>
      </c>
      <c r="C96" s="5">
        <f>59306421-32101</f>
        <v>59274320</v>
      </c>
      <c r="D96" s="6"/>
    </row>
    <row r="97" spans="1:4" ht="54">
      <c r="A97" s="11">
        <v>6340600</v>
      </c>
      <c r="B97" s="8" t="s">
        <v>26</v>
      </c>
      <c r="C97" s="5">
        <f>1042840-3880</f>
        <v>1038960</v>
      </c>
      <c r="D97" s="15"/>
    </row>
    <row r="98" spans="1:4" ht="72">
      <c r="A98" s="11">
        <v>6340700</v>
      </c>
      <c r="B98" s="8" t="s">
        <v>27</v>
      </c>
      <c r="C98" s="5">
        <f>5580470-987</f>
        <v>5579483</v>
      </c>
      <c r="D98" s="6"/>
    </row>
    <row r="99" spans="1:4" ht="36">
      <c r="A99" s="11">
        <v>6340800</v>
      </c>
      <c r="B99" s="8" t="s">
        <v>28</v>
      </c>
      <c r="C99" s="5">
        <f>198619-18</f>
        <v>198601</v>
      </c>
      <c r="D99" s="15"/>
    </row>
    <row r="100" spans="1:4" ht="54">
      <c r="A100" s="11">
        <v>6340900</v>
      </c>
      <c r="B100" s="8" t="s">
        <v>29</v>
      </c>
      <c r="C100" s="5">
        <v>7050</v>
      </c>
      <c r="D100" s="6"/>
    </row>
    <row r="101" spans="1:4" ht="36">
      <c r="A101" s="11">
        <v>6340950</v>
      </c>
      <c r="B101" s="8" t="s">
        <v>30</v>
      </c>
      <c r="C101" s="5">
        <v>321180</v>
      </c>
      <c r="D101" s="6"/>
    </row>
    <row r="102" spans="1:4" ht="36">
      <c r="A102" s="11">
        <v>6340960</v>
      </c>
      <c r="B102" s="8" t="s">
        <v>35</v>
      </c>
      <c r="C102" s="5">
        <f>69414148+28800000</f>
        <v>98214148</v>
      </c>
      <c r="D102" s="6"/>
    </row>
    <row r="103" spans="1:4" ht="36">
      <c r="A103" s="11">
        <v>6410000</v>
      </c>
      <c r="B103" s="8" t="s">
        <v>68</v>
      </c>
      <c r="C103" s="5">
        <f>C104+C105</f>
        <v>207886072</v>
      </c>
      <c r="D103" s="6"/>
    </row>
    <row r="104" spans="1:4" ht="54">
      <c r="A104" s="11">
        <v>6410100</v>
      </c>
      <c r="B104" s="8" t="s">
        <v>69</v>
      </c>
      <c r="C104" s="5">
        <f>120656543.4+87164529.12-0.52</f>
        <v>207821072</v>
      </c>
      <c r="D104" s="6"/>
    </row>
    <row r="105" spans="1:4" ht="36">
      <c r="A105" s="11">
        <v>6410200</v>
      </c>
      <c r="B105" s="8" t="s">
        <v>70</v>
      </c>
      <c r="C105" s="5">
        <v>65000</v>
      </c>
      <c r="D105" s="6"/>
    </row>
    <row r="106" spans="1:4" ht="18">
      <c r="A106" s="11"/>
      <c r="B106" s="8" t="s">
        <v>66</v>
      </c>
      <c r="C106" s="5">
        <f>C19+C80+C92+C103</f>
        <v>2347837580</v>
      </c>
      <c r="D106" s="6"/>
    </row>
    <row r="107" ht="18">
      <c r="C107" s="14"/>
    </row>
  </sheetData>
  <sheetProtection/>
  <mergeCells count="17">
    <mergeCell ref="C17:C18"/>
    <mergeCell ref="A17:A18"/>
    <mergeCell ref="B17:B18"/>
    <mergeCell ref="A15:C15"/>
    <mergeCell ref="A14:B14"/>
    <mergeCell ref="B1:C1"/>
    <mergeCell ref="B2:C2"/>
    <mergeCell ref="B4:C4"/>
    <mergeCell ref="B5:C5"/>
    <mergeCell ref="B6:C6"/>
    <mergeCell ref="B3:C3"/>
    <mergeCell ref="B9:C9"/>
    <mergeCell ref="B10:C10"/>
    <mergeCell ref="B11:C11"/>
    <mergeCell ref="B12:C12"/>
    <mergeCell ref="B13:C13"/>
    <mergeCell ref="B7:C7"/>
  </mergeCells>
  <printOptions/>
  <pageMargins left="1.1811023622047245" right="0.3937007874015748" top="0.7874015748031497" bottom="0.1968503937007874" header="0.3937007874015748" footer="0.11811023622047245"/>
  <pageSetup firstPageNumber="3" useFirstPageNumber="1" fitToHeight="0" fitToWidth="1" horizontalDpi="600" verticalDpi="600" orientation="portrait" paperSize="9" scale="8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2023-02-06T11:40:58Z</dcterms:modified>
  <cp:category/>
  <cp:version/>
  <cp:contentType/>
  <cp:contentStatus/>
</cp:coreProperties>
</file>