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220" activeTab="0"/>
  </bookViews>
  <sheets>
    <sheet name="Приложение № 2.29 (1208)" sheetId="1" r:id="rId1"/>
  </sheets>
  <definedNames>
    <definedName name="_xlnm.Print_Titles" localSheetId="0">'Приложение № 2.29 (1208)'!$12:$13</definedName>
    <definedName name="_xlnm.Print_Area" localSheetId="0">'Приложение № 2.29 (1208)'!$A$1:$E$76</definedName>
  </definedNames>
  <calcPr fullCalcOnLoad="1"/>
</workbook>
</file>

<file path=xl/sharedStrings.xml><?xml version="1.0" encoding="utf-8"?>
<sst xmlns="http://schemas.openxmlformats.org/spreadsheetml/2006/main" count="77" uniqueCount="67">
  <si>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</si>
  <si>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</si>
  <si>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</si>
  <si>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</si>
  <si>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</si>
  <si>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</si>
  <si>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</si>
  <si>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</si>
  <si>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</si>
  <si>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</si>
  <si>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</si>
  <si>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</si>
  <si>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</si>
  <si>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</si>
  <si>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</si>
  <si>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</si>
  <si>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</si>
  <si>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</si>
  <si>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</si>
  <si>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</si>
  <si>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</si>
  <si>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</si>
  <si>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</si>
  <si>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</si>
  <si>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</si>
  <si>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</si>
  <si>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</si>
  <si>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</si>
  <si>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</si>
  <si>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</si>
  <si>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</si>
  <si>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</si>
  <si>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</si>
  <si>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</si>
  <si>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</si>
  <si>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</si>
  <si>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</si>
  <si>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</si>
  <si>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</si>
  <si>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</si>
  <si>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</si>
  <si>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</si>
  <si>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</si>
  <si>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</si>
  <si>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</si>
  <si>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</si>
  <si>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</si>
  <si>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</si>
  <si>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</si>
  <si>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</si>
  <si>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</si>
  <si>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</si>
  <si>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2023 год</t>
  </si>
  <si>
    <t>"О республиканском бюджете на 2023 год"</t>
  </si>
  <si>
    <t>Приложение № 2.29</t>
  </si>
  <si>
    <t>а) ПГУ им. Т. Г. Шевченко</t>
  </si>
  <si>
    <t>б) 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</si>
  <si>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а) Министерство экономического развития, ГУ "Государственный информационно-издательский центр"</t>
  </si>
  <si>
    <t xml:space="preserve"> а) Министерство юстиции, ГУ "Юридическая литература" </t>
  </si>
  <si>
    <t xml:space="preserve"> а) ГС экологического контроля и охраны окружающей среды, наука</t>
  </si>
  <si>
    <t xml:space="preserve"> а) Министерство просвещения, образование</t>
  </si>
  <si>
    <t xml:space="preserve"> а) Министерство по социальной защите и труду, государственные учреждения социального патронажа</t>
  </si>
  <si>
    <t>Остатки, руб.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</si>
  <si>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</si>
  <si>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</si>
  <si>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</si>
  <si>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>Приложение № 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</si>
</sst>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82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view="pageBreakPreview" zoomScaleSheetLayoutView="100" zoomScalePageLayoutView="0" workbookViewId="0" topLeftCell="A1">
      <pane xSplit="1" ySplit="13" topLeftCell="B5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2" sqref="A2:E2"/>
    </sheetView>
  </sheetViews>
  <sheetFormatPr defaultColWidth="9.140625" defaultRowHeight="12.75"/>
  <cols>
    <col min="1" max="1" width="5.140625" style="21" customWidth="1"/>
    <col min="2" max="2" width="72.28125" style="19" customWidth="1"/>
    <col min="3" max="3" width="15.8515625" style="19" bestFit="1" customWidth="1"/>
    <col min="4" max="4" width="15.8515625" style="34" bestFit="1" customWidth="1"/>
    <col min="5" max="5" width="15.57421875" style="19" customWidth="1"/>
    <col min="6" max="16384" width="9.140625" style="19" customWidth="1"/>
  </cols>
  <sheetData>
    <row r="1" spans="1:5" ht="15">
      <c r="A1" s="38" t="s">
        <v>66</v>
      </c>
      <c r="B1" s="38"/>
      <c r="C1" s="38"/>
      <c r="D1" s="38"/>
      <c r="E1" s="38"/>
    </row>
    <row r="2" spans="1:5" ht="15">
      <c r="A2" s="38" t="s">
        <v>33</v>
      </c>
      <c r="B2" s="38"/>
      <c r="C2" s="38"/>
      <c r="D2" s="38"/>
      <c r="E2" s="38"/>
    </row>
    <row r="3" spans="1:5" ht="15">
      <c r="A3" s="38" t="s">
        <v>63</v>
      </c>
      <c r="B3" s="38"/>
      <c r="C3" s="38"/>
      <c r="D3" s="38"/>
      <c r="E3" s="38"/>
    </row>
    <row r="4" spans="1:5" ht="15">
      <c r="A4" s="38" t="s">
        <v>64</v>
      </c>
      <c r="B4" s="38"/>
      <c r="C4" s="38"/>
      <c r="D4" s="38"/>
      <c r="E4" s="38"/>
    </row>
    <row r="5" spans="1:5" ht="15">
      <c r="A5" s="38" t="s">
        <v>65</v>
      </c>
      <c r="B5" s="38"/>
      <c r="C5" s="38"/>
      <c r="D5" s="38"/>
      <c r="E5" s="38"/>
    </row>
    <row r="7" spans="1:5" ht="15">
      <c r="A7" s="39" t="s">
        <v>54</v>
      </c>
      <c r="B7" s="39"/>
      <c r="C7" s="39"/>
      <c r="D7" s="39"/>
      <c r="E7" s="39"/>
    </row>
    <row r="8" spans="1:5" ht="15">
      <c r="A8" s="36" t="s">
        <v>33</v>
      </c>
      <c r="B8" s="36"/>
      <c r="C8" s="36"/>
      <c r="D8" s="36"/>
      <c r="E8" s="36"/>
    </row>
    <row r="9" spans="1:5" ht="15">
      <c r="A9" s="36" t="s">
        <v>53</v>
      </c>
      <c r="B9" s="36"/>
      <c r="C9" s="36"/>
      <c r="D9" s="36"/>
      <c r="E9" s="36"/>
    </row>
    <row r="10" spans="2:4" ht="15">
      <c r="B10" s="22"/>
      <c r="C10" s="22"/>
      <c r="D10" s="22"/>
    </row>
    <row r="11" spans="1:5" s="26" customFormat="1" ht="32.25" customHeight="1">
      <c r="A11" s="37" t="s">
        <v>52</v>
      </c>
      <c r="B11" s="37"/>
      <c r="C11" s="37"/>
      <c r="D11" s="37"/>
      <c r="E11" s="37"/>
    </row>
    <row r="12" spans="1:4" ht="16.5" customHeight="1" thickBot="1">
      <c r="A12" s="23"/>
      <c r="B12" s="23"/>
      <c r="C12" s="23"/>
      <c r="D12" s="20"/>
    </row>
    <row r="13" spans="1:5" s="26" customFormat="1" ht="31.5" thickBot="1">
      <c r="A13" s="12" t="s">
        <v>15</v>
      </c>
      <c r="B13" s="24" t="s">
        <v>3</v>
      </c>
      <c r="C13" s="24" t="s">
        <v>62</v>
      </c>
      <c r="D13" s="24" t="s">
        <v>27</v>
      </c>
      <c r="E13" s="25" t="s">
        <v>31</v>
      </c>
    </row>
    <row r="14" spans="1:5" ht="30.75">
      <c r="A14" s="27" t="s">
        <v>36</v>
      </c>
      <c r="B14" s="9" t="s">
        <v>6</v>
      </c>
      <c r="C14" s="10">
        <f>SUM(C16)</f>
        <v>1022</v>
      </c>
      <c r="D14" s="10">
        <f>SUM(D16)</f>
        <v>110000</v>
      </c>
      <c r="E14" s="11">
        <f>SUM(E16)</f>
        <v>111022</v>
      </c>
    </row>
    <row r="15" spans="1:5" ht="15">
      <c r="A15" s="28"/>
      <c r="B15" s="1" t="s">
        <v>0</v>
      </c>
      <c r="C15" s="6"/>
      <c r="D15" s="6"/>
      <c r="E15" s="3"/>
    </row>
    <row r="16" spans="1:5" s="30" customFormat="1" ht="30.75">
      <c r="A16" s="29"/>
      <c r="B16" s="1" t="s">
        <v>57</v>
      </c>
      <c r="C16" s="6">
        <v>1022</v>
      </c>
      <c r="D16" s="6">
        <v>110000</v>
      </c>
      <c r="E16" s="3">
        <f>C16+D16</f>
        <v>111022</v>
      </c>
    </row>
    <row r="17" spans="1:5" ht="15">
      <c r="A17" s="28"/>
      <c r="B17" s="1"/>
      <c r="C17" s="6"/>
      <c r="D17" s="6"/>
      <c r="E17" s="3"/>
    </row>
    <row r="18" spans="1:5" ht="30.75">
      <c r="A18" s="28" t="s">
        <v>37</v>
      </c>
      <c r="B18" s="4" t="s">
        <v>8</v>
      </c>
      <c r="C18" s="5">
        <f>SUM(C20:C23)</f>
        <v>4316731</v>
      </c>
      <c r="D18" s="5">
        <f>SUM(D20:D23)</f>
        <v>94272935</v>
      </c>
      <c r="E18" s="2">
        <f>C18+D18</f>
        <v>98589666</v>
      </c>
    </row>
    <row r="19" spans="1:5" ht="15">
      <c r="A19" s="28"/>
      <c r="B19" s="1" t="s">
        <v>0</v>
      </c>
      <c r="C19" s="6"/>
      <c r="D19" s="6"/>
      <c r="E19" s="3"/>
    </row>
    <row r="20" spans="1:5" ht="15">
      <c r="A20" s="28"/>
      <c r="B20" s="1" t="s">
        <v>9</v>
      </c>
      <c r="C20" s="6">
        <v>1569508</v>
      </c>
      <c r="D20" s="6">
        <f>35877774+3989373</f>
        <v>39867147</v>
      </c>
      <c r="E20" s="3">
        <f>C20+D20</f>
        <v>41436655</v>
      </c>
    </row>
    <row r="21" spans="1:5" ht="30.75">
      <c r="A21" s="28"/>
      <c r="B21" s="1" t="s">
        <v>10</v>
      </c>
      <c r="C21" s="6">
        <v>1706453</v>
      </c>
      <c r="D21" s="6">
        <f>29503125+10121935</f>
        <v>39625060</v>
      </c>
      <c r="E21" s="3">
        <f>C21+D21</f>
        <v>41331513</v>
      </c>
    </row>
    <row r="22" spans="1:5" ht="30.75">
      <c r="A22" s="28"/>
      <c r="B22" s="1" t="s">
        <v>11</v>
      </c>
      <c r="C22" s="6">
        <v>695552</v>
      </c>
      <c r="D22" s="6">
        <f>7705580+1579330</f>
        <v>9284910</v>
      </c>
      <c r="E22" s="3">
        <f>C22+D22</f>
        <v>9980462</v>
      </c>
    </row>
    <row r="23" spans="1:5" ht="21.75" customHeight="1">
      <c r="A23" s="28"/>
      <c r="B23" s="1" t="s">
        <v>14</v>
      </c>
      <c r="C23" s="6">
        <v>345218</v>
      </c>
      <c r="D23" s="6">
        <v>5495818</v>
      </c>
      <c r="E23" s="3">
        <f>C23+D23</f>
        <v>5841036</v>
      </c>
    </row>
    <row r="24" spans="1:5" ht="15">
      <c r="A24" s="28"/>
      <c r="B24" s="1"/>
      <c r="C24" s="6"/>
      <c r="D24" s="6"/>
      <c r="E24" s="3"/>
    </row>
    <row r="25" spans="1:5" ht="15">
      <c r="A25" s="28" t="s">
        <v>38</v>
      </c>
      <c r="B25" s="4" t="s">
        <v>1</v>
      </c>
      <c r="C25" s="5">
        <f>SUM(C27)</f>
        <v>0</v>
      </c>
      <c r="D25" s="5">
        <f>SUM(D27)</f>
        <v>1160846</v>
      </c>
      <c r="E25" s="2">
        <f>D25</f>
        <v>1160846</v>
      </c>
    </row>
    <row r="26" spans="1:5" ht="15">
      <c r="A26" s="28"/>
      <c r="B26" s="1" t="s">
        <v>0</v>
      </c>
      <c r="C26" s="6"/>
      <c r="D26" s="6"/>
      <c r="E26" s="3"/>
    </row>
    <row r="27" spans="1:5" ht="15">
      <c r="A27" s="28"/>
      <c r="B27" s="7" t="s">
        <v>58</v>
      </c>
      <c r="C27" s="6"/>
      <c r="D27" s="6">
        <v>1160846</v>
      </c>
      <c r="E27" s="3">
        <f>C27+D27</f>
        <v>1160846</v>
      </c>
    </row>
    <row r="28" spans="1:5" ht="15">
      <c r="A28" s="28"/>
      <c r="B28" s="4"/>
      <c r="C28" s="5"/>
      <c r="D28" s="5"/>
      <c r="E28" s="2"/>
    </row>
    <row r="29" spans="1:5" ht="46.5">
      <c r="A29" s="28" t="s">
        <v>39</v>
      </c>
      <c r="B29" s="8" t="s">
        <v>32</v>
      </c>
      <c r="C29" s="5">
        <v>79349</v>
      </c>
      <c r="D29" s="5">
        <v>800000</v>
      </c>
      <c r="E29" s="2">
        <f>C29+D29</f>
        <v>879349</v>
      </c>
    </row>
    <row r="30" spans="1:5" ht="15">
      <c r="A30" s="28"/>
      <c r="B30" s="1"/>
      <c r="C30" s="6"/>
      <c r="D30" s="6"/>
      <c r="E30" s="3"/>
    </row>
    <row r="31" spans="1:5" ht="30.75">
      <c r="A31" s="28" t="s">
        <v>40</v>
      </c>
      <c r="B31" s="4" t="s">
        <v>7</v>
      </c>
      <c r="C31" s="5">
        <f>SUM(C32:C35)</f>
        <v>1451935</v>
      </c>
      <c r="D31" s="5">
        <f>SUM(D32:D35)</f>
        <v>22848783</v>
      </c>
      <c r="E31" s="2">
        <f>C31+D31</f>
        <v>24300718</v>
      </c>
    </row>
    <row r="32" spans="1:5" ht="15">
      <c r="A32" s="28"/>
      <c r="B32" s="1" t="s">
        <v>0</v>
      </c>
      <c r="C32" s="6"/>
      <c r="D32" s="6"/>
      <c r="E32" s="3"/>
    </row>
    <row r="33" spans="1:5" ht="15">
      <c r="A33" s="28"/>
      <c r="B33" s="1" t="s">
        <v>29</v>
      </c>
      <c r="C33" s="6">
        <v>365700</v>
      </c>
      <c r="D33" s="6">
        <v>3120458</v>
      </c>
      <c r="E33" s="3">
        <f>C33+D33</f>
        <v>3486158</v>
      </c>
    </row>
    <row r="34" spans="1:5" ht="30.75">
      <c r="A34" s="28"/>
      <c r="B34" s="1" t="s">
        <v>28</v>
      </c>
      <c r="C34" s="6">
        <v>13157</v>
      </c>
      <c r="D34" s="6">
        <v>194592</v>
      </c>
      <c r="E34" s="3">
        <f>C34+D34</f>
        <v>207749</v>
      </c>
    </row>
    <row r="35" spans="1:5" ht="46.5">
      <c r="A35" s="28"/>
      <c r="B35" s="1" t="s">
        <v>34</v>
      </c>
      <c r="C35" s="6">
        <v>1073078</v>
      </c>
      <c r="D35" s="6">
        <v>19533733</v>
      </c>
      <c r="E35" s="3">
        <f>C35+D35</f>
        <v>20606811</v>
      </c>
    </row>
    <row r="36" spans="1:5" ht="15">
      <c r="A36" s="28"/>
      <c r="B36" s="1"/>
      <c r="C36" s="6"/>
      <c r="D36" s="6"/>
      <c r="E36" s="3"/>
    </row>
    <row r="37" spans="1:5" ht="30.75">
      <c r="A37" s="28" t="s">
        <v>41</v>
      </c>
      <c r="B37" s="4" t="s">
        <v>21</v>
      </c>
      <c r="C37" s="5">
        <f>SUM(C39)</f>
        <v>3585</v>
      </c>
      <c r="D37" s="5">
        <f>SUM(D39)</f>
        <v>0</v>
      </c>
      <c r="E37" s="2">
        <f>C37+D37</f>
        <v>3585</v>
      </c>
    </row>
    <row r="38" spans="1:5" ht="15">
      <c r="A38" s="28"/>
      <c r="B38" s="1" t="s">
        <v>0</v>
      </c>
      <c r="C38" s="6"/>
      <c r="D38" s="6"/>
      <c r="E38" s="3"/>
    </row>
    <row r="39" spans="1:5" ht="15">
      <c r="A39" s="28"/>
      <c r="B39" s="1" t="s">
        <v>59</v>
      </c>
      <c r="C39" s="6">
        <v>3585</v>
      </c>
      <c r="D39" s="6"/>
      <c r="E39" s="3">
        <f>C39+D39</f>
        <v>3585</v>
      </c>
    </row>
    <row r="40" spans="1:5" ht="15">
      <c r="A40" s="28"/>
      <c r="B40" s="1"/>
      <c r="C40" s="6"/>
      <c r="D40" s="6"/>
      <c r="E40" s="3"/>
    </row>
    <row r="41" spans="1:5" ht="30.75">
      <c r="A41" s="28" t="s">
        <v>42</v>
      </c>
      <c r="B41" s="4" t="s">
        <v>4</v>
      </c>
      <c r="C41" s="5">
        <f>SUM(C43)</f>
        <v>561897</v>
      </c>
      <c r="D41" s="5">
        <f>SUM(D43)</f>
        <v>8579983</v>
      </c>
      <c r="E41" s="2">
        <f>C41+D41</f>
        <v>9141880</v>
      </c>
    </row>
    <row r="42" spans="1:5" ht="15">
      <c r="A42" s="28"/>
      <c r="B42" s="1" t="s">
        <v>0</v>
      </c>
      <c r="C42" s="6"/>
      <c r="D42" s="6"/>
      <c r="E42" s="3"/>
    </row>
    <row r="43" spans="1:5" ht="15">
      <c r="A43" s="28"/>
      <c r="B43" s="1" t="s">
        <v>60</v>
      </c>
      <c r="C43" s="6">
        <v>561897</v>
      </c>
      <c r="D43" s="6">
        <v>8579983</v>
      </c>
      <c r="E43" s="3">
        <f>C43+D43</f>
        <v>9141880</v>
      </c>
    </row>
    <row r="44" spans="1:5" ht="15">
      <c r="A44" s="28"/>
      <c r="B44" s="1"/>
      <c r="C44" s="6"/>
      <c r="D44" s="6"/>
      <c r="E44" s="3"/>
    </row>
    <row r="45" spans="1:5" ht="30.75">
      <c r="A45" s="28" t="s">
        <v>43</v>
      </c>
      <c r="B45" s="4" t="s">
        <v>13</v>
      </c>
      <c r="C45" s="5">
        <v>12184</v>
      </c>
      <c r="D45" s="5">
        <v>21313</v>
      </c>
      <c r="E45" s="2">
        <f>C45+D45</f>
        <v>33497</v>
      </c>
    </row>
    <row r="46" spans="1:5" ht="15">
      <c r="A46" s="28"/>
      <c r="B46" s="1"/>
      <c r="C46" s="6"/>
      <c r="D46" s="6"/>
      <c r="E46" s="3"/>
    </row>
    <row r="47" spans="1:5" ht="15">
      <c r="A47" s="28" t="s">
        <v>44</v>
      </c>
      <c r="B47" s="4" t="s">
        <v>26</v>
      </c>
      <c r="C47" s="5">
        <f>SUM(C49:C50)</f>
        <v>362149</v>
      </c>
      <c r="D47" s="5">
        <f>SUM(D49:D50)</f>
        <v>55337406</v>
      </c>
      <c r="E47" s="2">
        <f>C47+D47</f>
        <v>55699555</v>
      </c>
    </row>
    <row r="48" spans="1:5" ht="15">
      <c r="A48" s="28"/>
      <c r="B48" s="1" t="s">
        <v>0</v>
      </c>
      <c r="C48" s="5"/>
      <c r="D48" s="5"/>
      <c r="E48" s="2"/>
    </row>
    <row r="49" spans="1:6" s="31" customFormat="1" ht="15">
      <c r="A49" s="28"/>
      <c r="B49" s="1" t="s">
        <v>55</v>
      </c>
      <c r="C49" s="6">
        <v>362018</v>
      </c>
      <c r="D49" s="6">
        <v>47995828</v>
      </c>
      <c r="E49" s="3">
        <f>C49+D49</f>
        <v>48357846</v>
      </c>
      <c r="F49" s="19"/>
    </row>
    <row r="50" spans="1:6" s="31" customFormat="1" ht="46.5">
      <c r="A50" s="28"/>
      <c r="B50" s="1" t="s">
        <v>56</v>
      </c>
      <c r="C50" s="6">
        <v>131</v>
      </c>
      <c r="D50" s="6">
        <v>7341578</v>
      </c>
      <c r="E50" s="3">
        <f>C50+D50</f>
        <v>7341709</v>
      </c>
      <c r="F50" s="19"/>
    </row>
    <row r="51" spans="1:6" ht="15">
      <c r="A51" s="28"/>
      <c r="B51" s="1"/>
      <c r="C51" s="6"/>
      <c r="D51" s="6"/>
      <c r="E51" s="3"/>
      <c r="F51" s="31"/>
    </row>
    <row r="52" spans="1:6" s="30" customFormat="1" ht="30.75">
      <c r="A52" s="28" t="s">
        <v>45</v>
      </c>
      <c r="B52" s="4" t="s">
        <v>12</v>
      </c>
      <c r="C52" s="5">
        <v>242904</v>
      </c>
      <c r="D52" s="5">
        <f>SUM(D54)</f>
        <v>176056</v>
      </c>
      <c r="E52" s="2">
        <f>C52+D52</f>
        <v>418960</v>
      </c>
      <c r="F52" s="31"/>
    </row>
    <row r="53" spans="1:6" s="32" customFormat="1" ht="15">
      <c r="A53" s="28"/>
      <c r="B53" s="1" t="s">
        <v>0</v>
      </c>
      <c r="C53" s="6"/>
      <c r="D53" s="6"/>
      <c r="E53" s="3"/>
      <c r="F53" s="19"/>
    </row>
    <row r="54" spans="1:6" s="32" customFormat="1" ht="30.75">
      <c r="A54" s="28"/>
      <c r="B54" s="1" t="s">
        <v>61</v>
      </c>
      <c r="C54" s="6">
        <v>242904</v>
      </c>
      <c r="D54" s="6">
        <v>176056</v>
      </c>
      <c r="E54" s="3">
        <f>C54+D54</f>
        <v>418960</v>
      </c>
      <c r="F54" s="30"/>
    </row>
    <row r="55" spans="1:5" s="32" customFormat="1" ht="15">
      <c r="A55" s="28"/>
      <c r="B55" s="1"/>
      <c r="C55" s="6"/>
      <c r="D55" s="6"/>
      <c r="E55" s="3"/>
    </row>
    <row r="56" spans="1:5" s="32" customFormat="1" ht="30.75">
      <c r="A56" s="28" t="s">
        <v>46</v>
      </c>
      <c r="B56" s="4" t="s">
        <v>35</v>
      </c>
      <c r="C56" s="5">
        <v>253641</v>
      </c>
      <c r="D56" s="5">
        <f>SUM(D58:D59)</f>
        <v>2310539</v>
      </c>
      <c r="E56" s="2">
        <f>C56+D56</f>
        <v>2564180</v>
      </c>
    </row>
    <row r="57" spans="1:5" s="32" customFormat="1" ht="15">
      <c r="A57" s="28"/>
      <c r="B57" s="1" t="s">
        <v>0</v>
      </c>
      <c r="C57" s="6"/>
      <c r="D57" s="6"/>
      <c r="E57" s="3"/>
    </row>
    <row r="58" spans="1:5" s="32" customFormat="1" ht="15">
      <c r="A58" s="29"/>
      <c r="B58" s="1" t="s">
        <v>23</v>
      </c>
      <c r="C58" s="6">
        <v>83604</v>
      </c>
      <c r="D58" s="6">
        <v>1564302</v>
      </c>
      <c r="E58" s="3">
        <f>C58+D58</f>
        <v>1647906</v>
      </c>
    </row>
    <row r="59" spans="1:5" s="32" customFormat="1" ht="15">
      <c r="A59" s="29"/>
      <c r="B59" s="1" t="s">
        <v>24</v>
      </c>
      <c r="C59" s="6">
        <v>170037</v>
      </c>
      <c r="D59" s="6">
        <v>746237</v>
      </c>
      <c r="E59" s="3">
        <f>C59+D59</f>
        <v>916274</v>
      </c>
    </row>
    <row r="60" spans="1:5" s="32" customFormat="1" ht="15">
      <c r="A60" s="28"/>
      <c r="B60" s="1"/>
      <c r="C60" s="6"/>
      <c r="D60" s="6"/>
      <c r="E60" s="3"/>
    </row>
    <row r="61" spans="1:5" s="32" customFormat="1" ht="30.75">
      <c r="A61" s="28" t="s">
        <v>47</v>
      </c>
      <c r="B61" s="4" t="s">
        <v>2</v>
      </c>
      <c r="C61" s="5">
        <v>7588757</v>
      </c>
      <c r="D61" s="5">
        <v>50112730</v>
      </c>
      <c r="E61" s="2">
        <f>C61+D61</f>
        <v>57701487</v>
      </c>
    </row>
    <row r="62" spans="1:5" s="32" customFormat="1" ht="15">
      <c r="A62" s="28"/>
      <c r="B62" s="1"/>
      <c r="C62" s="6"/>
      <c r="D62" s="6"/>
      <c r="E62" s="3"/>
    </row>
    <row r="63" spans="1:5" s="32" customFormat="1" ht="30.75">
      <c r="A63" s="28" t="s">
        <v>48</v>
      </c>
      <c r="B63" s="4" t="s">
        <v>17</v>
      </c>
      <c r="C63" s="5">
        <v>1852680</v>
      </c>
      <c r="D63" s="5">
        <f>8198517-37635</f>
        <v>8160882</v>
      </c>
      <c r="E63" s="2">
        <f>C63+D63</f>
        <v>10013562</v>
      </c>
    </row>
    <row r="64" spans="1:5" s="32" customFormat="1" ht="15">
      <c r="A64" s="28"/>
      <c r="B64" s="4"/>
      <c r="C64" s="6"/>
      <c r="D64" s="6"/>
      <c r="E64" s="3"/>
    </row>
    <row r="65" spans="1:6" ht="30.75">
      <c r="A65" s="28" t="s">
        <v>49</v>
      </c>
      <c r="B65" s="4" t="s">
        <v>16</v>
      </c>
      <c r="C65" s="5">
        <v>179394</v>
      </c>
      <c r="D65" s="5">
        <v>2900000</v>
      </c>
      <c r="E65" s="2">
        <f>C65+D65</f>
        <v>3079394</v>
      </c>
      <c r="F65" s="32"/>
    </row>
    <row r="66" spans="1:6" ht="15">
      <c r="A66" s="28"/>
      <c r="B66" s="1"/>
      <c r="C66" s="6"/>
      <c r="D66" s="6"/>
      <c r="E66" s="3"/>
      <c r="F66" s="32"/>
    </row>
    <row r="67" spans="1:5" ht="30.75">
      <c r="A67" s="28" t="s">
        <v>50</v>
      </c>
      <c r="B67" s="4" t="s">
        <v>18</v>
      </c>
      <c r="C67" s="5">
        <v>447706</v>
      </c>
      <c r="D67" s="5">
        <f>SUM(D69:D72)</f>
        <v>3146282</v>
      </c>
      <c r="E67" s="2">
        <f>C67+D67</f>
        <v>3593988</v>
      </c>
    </row>
    <row r="68" spans="1:5" ht="15">
      <c r="A68" s="28"/>
      <c r="B68" s="1" t="s">
        <v>0</v>
      </c>
      <c r="C68" s="6"/>
      <c r="D68" s="6"/>
      <c r="E68" s="3"/>
    </row>
    <row r="69" spans="1:5" ht="30.75">
      <c r="A69" s="28"/>
      <c r="B69" s="1" t="s">
        <v>19</v>
      </c>
      <c r="C69" s="6">
        <v>4844</v>
      </c>
      <c r="D69" s="6">
        <f>1032200+4600</f>
        <v>1036800</v>
      </c>
      <c r="E69" s="3">
        <f>C69+D69</f>
        <v>1041644</v>
      </c>
    </row>
    <row r="70" spans="1:5" ht="30.75">
      <c r="A70" s="28"/>
      <c r="B70" s="1" t="s">
        <v>20</v>
      </c>
      <c r="C70" s="6">
        <v>662</v>
      </c>
      <c r="D70" s="6"/>
      <c r="E70" s="3">
        <f>C70+D70</f>
        <v>662</v>
      </c>
    </row>
    <row r="71" spans="1:5" ht="30.75">
      <c r="A71" s="28"/>
      <c r="B71" s="1" t="s">
        <v>25</v>
      </c>
      <c r="C71" s="6">
        <v>308722</v>
      </c>
      <c r="D71" s="6">
        <v>1600000</v>
      </c>
      <c r="E71" s="3">
        <f>C71+D71</f>
        <v>1908722</v>
      </c>
    </row>
    <row r="72" spans="1:5" ht="30.75">
      <c r="A72" s="28"/>
      <c r="B72" s="1" t="s">
        <v>22</v>
      </c>
      <c r="C72" s="6">
        <v>133478</v>
      </c>
      <c r="D72" s="6">
        <v>509482</v>
      </c>
      <c r="E72" s="3">
        <f>C72+D72</f>
        <v>642960</v>
      </c>
    </row>
    <row r="73" spans="1:5" ht="15">
      <c r="A73" s="28"/>
      <c r="B73" s="1"/>
      <c r="C73" s="6"/>
      <c r="D73" s="6"/>
      <c r="E73" s="3"/>
    </row>
    <row r="74" spans="1:5" ht="30.75">
      <c r="A74" s="28" t="s">
        <v>51</v>
      </c>
      <c r="B74" s="4" t="s">
        <v>30</v>
      </c>
      <c r="C74" s="5"/>
      <c r="D74" s="5">
        <f>1700000+300000</f>
        <v>2000000</v>
      </c>
      <c r="E74" s="2">
        <f>C74+D74</f>
        <v>2000000</v>
      </c>
    </row>
    <row r="75" spans="1:5" ht="15.75" thickBot="1">
      <c r="A75" s="33"/>
      <c r="B75" s="13"/>
      <c r="C75" s="14"/>
      <c r="D75" s="14"/>
      <c r="E75" s="15"/>
    </row>
    <row r="76" spans="1:5" ht="15.75" thickBot="1">
      <c r="A76" s="12"/>
      <c r="B76" s="16" t="s">
        <v>5</v>
      </c>
      <c r="C76" s="17">
        <f>SUM(C14+C18+C25+C29+C31+C37+C41+C45+C47+C52+C56+C61+C63+C65+C67+C74)</f>
        <v>17353934</v>
      </c>
      <c r="D76" s="17">
        <f>SUM(D14+D18+D25+D29+D31+D37+D41+D45+D47+D52+D56+D61+D63+D65+D67+D74)</f>
        <v>251937755</v>
      </c>
      <c r="E76" s="18">
        <f>SUM(E14+E18+E25+E29+E31+E37+E41+E45+E47+E52+E56+E61+E63+E65+E67+E74)</f>
        <v>269291689</v>
      </c>
    </row>
    <row r="79" ht="15">
      <c r="E79" s="35"/>
    </row>
  </sheetData>
  <sheetProtection/>
  <mergeCells count="9">
    <mergeCell ref="A8:E8"/>
    <mergeCell ref="A9:E9"/>
    <mergeCell ref="A11:E11"/>
    <mergeCell ref="A1:E1"/>
    <mergeCell ref="A2:E2"/>
    <mergeCell ref="A3:E3"/>
    <mergeCell ref="A4:E4"/>
    <mergeCell ref="A5:E5"/>
    <mergeCell ref="A7:E7"/>
  </mergeCells>
  <printOptions horizontalCentered="1"/>
  <pageMargins left="0.984251968503937" right="0.3937007874015748" top="0.5905511811023623" bottom="0.5905511811023623" header="0" footer="0"/>
  <pageSetup firstPageNumber="104" useFirstPageNumber="1" fitToHeight="7" fitToWidth="1"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2023-12-21T10:24:34Z</cp:lastPrinted>
  <dcterms:created xsi:type="dcterms:W3CDTF">1996-10-08T23:32:33Z</dcterms:created>
  <dcterms:modified xsi:type="dcterms:W3CDTF">2023-12-21T10:24:35Z</dcterms:modified>
  <cp:category/>
  <cp:version/>
  <cp:contentType/>
  <cp:contentStatus/>
</cp:coreProperties>
</file>