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688" activeTab="0"/>
  </bookViews>
  <sheets>
    <sheet name="прил.№1" sheetId="1" r:id="rId1"/>
  </sheets>
  <definedNames>
    <definedName name="_xlnm.Print_Titles" localSheetId="0">'прил.№1'!$18:$19</definedName>
    <definedName name="_xlnm.Print_Area" localSheetId="0">'прил.№1'!$A$1:$C$104</definedName>
  </definedNames>
  <calcPr fullCalcOnLoad="1"/>
</workbook>
</file>

<file path=xl/sharedStrings.xml><?xml version="1.0" encoding="utf-8"?>
<sst xmlns="http://schemas.openxmlformats.org/spreadsheetml/2006/main" count="99" uniqueCount="81">
  <si>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</si>
  <si>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</si>
  <si>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</si>
  <si>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</si>
  <si>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</si>
  <si>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</si>
  <si>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</si>
  <si>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</si>
  <si>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</si>
  <si>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</si>
  <si>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</si>
  <si>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</si>
  <si>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</si>
  <si>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</si>
  <si>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</si>
  <si>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</si>
  <si>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</si>
  <si>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</si>
  <si>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</si>
  <si>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</si>
  <si>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</si>
  <si>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</si>
  <si>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</si>
  <si>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</si>
  <si>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</si>
  <si>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</si>
  <si>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</si>
  <si>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</si>
  <si>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</si>
  <si>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</si>
  <si>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</si>
  <si>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</si>
  <si>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</si>
  <si>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</si>
  <si>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</si>
  <si>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</si>
  <si>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</si>
  <si>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</si>
  <si>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</si>
  <si>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</si>
  <si>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</si>
  <si>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</si>
  <si>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</si>
  <si>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</si>
  <si>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</si>
  <si>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</si>
  <si>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</si>
  <si>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</si>
  <si>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</si>
  <si>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</si>
  <si>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</si>
  <si>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</si>
  <si>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</si>
  <si>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</si>
  <si>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</si>
  <si>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</si>
  <si>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</si>
  <si>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</si>
  <si>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</si>
  <si>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</si>
  <si>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</si>
  <si>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</si>
  <si>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</si>
  <si>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</si>
  <si>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</si>
  <si>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</si>
  <si>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2023 год </t>
  </si>
  <si>
    <t xml:space="preserve"> "О бюджете Единого государственного фонда социального</t>
  </si>
  <si>
    <t>на 2023 год"</t>
  </si>
  <si>
    <t xml:space="preserve">страхования Приднестровской Молдавской Республики  </t>
  </si>
  <si>
    <t>Поступление средств ежемесячной гуманитарной помощи Российской Федерации</t>
  </si>
  <si>
    <t>Доходы, полученные от возврата переплат ежемесячной гуманитарной помощи Российской федерации прошлых лет</t>
  </si>
  <si>
    <t>Сумма, руб.</t>
  </si>
  <si>
    <t xml:space="preserve"> Приложение № 1  </t>
  </si>
  <si>
    <t xml:space="preserve">"О внесении изменений в Закон Приднестровской Молдавской Республики </t>
  </si>
  <si>
    <t>к Закону Приднестровской Молдавской Республики</t>
  </si>
  <si>
    <r>
      <rPr>
        <sz val="12"/>
        <rFont val="Times New Roman"/>
        <family val="1"/>
      </rPr>
      <t>к Закону При</t>
    </r>
    <r>
      <rPr>
        <sz val="12"/>
        <color indexed="8"/>
        <rFont val="Times New Roman"/>
        <family val="1"/>
      </rPr>
      <t>днестровской Молдавской Республики</t>
    </r>
  </si>
  <si>
    <t>Приложение № 1</t>
  </si>
  <si>
    <t xml:space="preserve">Прочие неналоговые доходы </t>
  </si>
  <si>
    <t>Прочие безвозмездные поступления (доход от возврата неиспользованных денежных средств на выплату единовременной финансовой помощи в декабре 2022 года)</t>
  </si>
  <si>
    <t>Поступление средств на выплату ежемесячной гуманитарной помощи Российской Федерации в бюджет Фонда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</si>
</sst>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3" fontId="24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0" fontId="24" fillId="33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43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75" zoomScaleNormal="75" zoomScaleSheetLayoutView="75" zoomScalePageLayoutView="0" workbookViewId="0" topLeftCell="A56">
      <selection activeCell="B60" sqref="B60"/>
    </sheetView>
  </sheetViews>
  <sheetFormatPr defaultColWidth="9.140625" defaultRowHeight="15"/>
  <cols>
    <col min="1" max="1" width="12.57421875" style="8" customWidth="1"/>
    <col min="2" max="2" width="65.7109375" style="8" customWidth="1"/>
    <col min="3" max="3" width="17.28125" style="8" customWidth="1"/>
    <col min="4" max="4" width="13.28125" style="8" bestFit="1" customWidth="1"/>
    <col min="5" max="7" width="30.140625" style="8" customWidth="1"/>
    <col min="8" max="16384" width="9.140625" style="8" customWidth="1"/>
  </cols>
  <sheetData>
    <row r="1" ht="5.25" customHeight="1" hidden="1">
      <c r="B1" s="7"/>
    </row>
    <row r="2" spans="1:3" ht="15">
      <c r="A2" s="9"/>
      <c r="B2" s="22" t="s">
        <v>73</v>
      </c>
      <c r="C2" s="22"/>
    </row>
    <row r="3" spans="1:3" ht="16.5" customHeight="1">
      <c r="A3" s="23" t="s">
        <v>75</v>
      </c>
      <c r="B3" s="23"/>
      <c r="C3" s="23"/>
    </row>
    <row r="4" spans="1:3" ht="16.5" customHeight="1">
      <c r="A4" s="24" t="s">
        <v>74</v>
      </c>
      <c r="B4" s="24"/>
      <c r="C4" s="24"/>
    </row>
    <row r="5" spans="1:3" ht="16.5" customHeight="1">
      <c r="A5" s="23" t="s">
        <v>67</v>
      </c>
      <c r="B5" s="23"/>
      <c r="C5" s="23"/>
    </row>
    <row r="6" spans="1:3" ht="18" customHeight="1">
      <c r="A6" s="23" t="s">
        <v>69</v>
      </c>
      <c r="B6" s="23"/>
      <c r="C6" s="23"/>
    </row>
    <row r="7" spans="1:3" ht="15" customHeight="1">
      <c r="A7" s="23" t="s">
        <v>68</v>
      </c>
      <c r="B7" s="23"/>
      <c r="C7" s="23"/>
    </row>
    <row r="8" spans="1:3" ht="15.75" customHeight="1">
      <c r="A8" s="15"/>
      <c r="B8" s="15"/>
      <c r="C8" s="15"/>
    </row>
    <row r="9" spans="1:4" ht="15">
      <c r="A9" s="16"/>
      <c r="B9" s="29" t="s">
        <v>77</v>
      </c>
      <c r="C9" s="28"/>
      <c r="D9" s="16"/>
    </row>
    <row r="10" spans="1:10" ht="15">
      <c r="A10" s="16"/>
      <c r="B10" s="28" t="s">
        <v>76</v>
      </c>
      <c r="C10" s="28"/>
      <c r="D10" s="16"/>
      <c r="G10" s="9"/>
      <c r="H10" s="22"/>
      <c r="I10" s="22"/>
      <c r="J10" s="22"/>
    </row>
    <row r="11" spans="1:10" ht="15.75" customHeight="1">
      <c r="A11" s="16"/>
      <c r="B11" s="28" t="s">
        <v>67</v>
      </c>
      <c r="C11" s="28"/>
      <c r="D11" s="16"/>
      <c r="G11" s="23"/>
      <c r="H11" s="23"/>
      <c r="I11" s="23"/>
      <c r="J11" s="23"/>
    </row>
    <row r="12" spans="1:10" ht="15">
      <c r="A12" s="16"/>
      <c r="B12" s="28" t="s">
        <v>69</v>
      </c>
      <c r="C12" s="28"/>
      <c r="D12" s="16"/>
      <c r="G12" s="24"/>
      <c r="H12" s="24"/>
      <c r="I12" s="24"/>
      <c r="J12" s="24"/>
    </row>
    <row r="13" spans="1:10" ht="15">
      <c r="A13" s="16"/>
      <c r="B13" s="28" t="s">
        <v>68</v>
      </c>
      <c r="C13" s="28"/>
      <c r="D13" s="16"/>
      <c r="G13" s="23"/>
      <c r="H13" s="23"/>
      <c r="I13" s="23"/>
      <c r="J13" s="23"/>
    </row>
    <row r="14" spans="1:3" ht="15.75" customHeight="1">
      <c r="A14" s="15"/>
      <c r="B14" s="15"/>
      <c r="C14" s="15"/>
    </row>
    <row r="15" spans="1:2" ht="15.75" customHeight="1">
      <c r="A15" s="6"/>
      <c r="B15" s="6"/>
    </row>
    <row r="16" spans="1:7" ht="37.5" customHeight="1">
      <c r="A16" s="27" t="s">
        <v>66</v>
      </c>
      <c r="B16" s="27"/>
      <c r="C16" s="27"/>
      <c r="E16" s="19"/>
      <c r="F16" s="19"/>
      <c r="G16" s="19"/>
    </row>
    <row r="17" spans="1:7" ht="18">
      <c r="A17" s="10"/>
      <c r="B17" s="11"/>
      <c r="E17" s="19"/>
      <c r="F17" s="19"/>
      <c r="G17" s="19"/>
    </row>
    <row r="18" spans="1:7" ht="18.75" customHeight="1">
      <c r="A18" s="25" t="s">
        <v>0</v>
      </c>
      <c r="B18" s="25" t="s">
        <v>1</v>
      </c>
      <c r="C18" s="20" t="s">
        <v>72</v>
      </c>
      <c r="E18" s="21"/>
      <c r="F18" s="21"/>
      <c r="G18" s="21"/>
    </row>
    <row r="19" spans="1:7" ht="22.5" customHeight="1">
      <c r="A19" s="26"/>
      <c r="B19" s="26"/>
      <c r="C19" s="20"/>
      <c r="E19" s="19"/>
      <c r="F19" s="19"/>
      <c r="G19" s="19"/>
    </row>
    <row r="20" spans="1:7" s="12" customFormat="1" ht="18">
      <c r="A20" s="3">
        <v>6100000</v>
      </c>
      <c r="B20" s="2" t="s">
        <v>2</v>
      </c>
      <c r="C20" s="1">
        <f>C21+C53+C57+C65+C68+C72</f>
        <v>1781508390</v>
      </c>
      <c r="E20" s="18"/>
      <c r="F20" s="19"/>
      <c r="G20" s="19"/>
    </row>
    <row r="21" spans="1:7" s="12" customFormat="1" ht="18">
      <c r="A21" s="3">
        <v>6110000</v>
      </c>
      <c r="B21" s="2" t="s">
        <v>3</v>
      </c>
      <c r="C21" s="4">
        <f>C22+C35+C45+C52</f>
        <v>1530607182</v>
      </c>
      <c r="E21" s="18"/>
      <c r="F21" s="19"/>
      <c r="G21" s="19"/>
    </row>
    <row r="22" spans="1:7" s="12" customFormat="1" ht="30.75">
      <c r="A22" s="3">
        <v>6110100</v>
      </c>
      <c r="B22" s="2" t="s">
        <v>36</v>
      </c>
      <c r="C22" s="4">
        <f>C23+C24+C25+C26+C27+C28+C29+C30+C31+C32+C33+C34</f>
        <v>1326519786</v>
      </c>
      <c r="G22" s="13"/>
    </row>
    <row r="23" spans="1:3" s="12" customFormat="1" ht="62.25">
      <c r="A23" s="3">
        <v>6110101</v>
      </c>
      <c r="B23" s="2" t="s">
        <v>37</v>
      </c>
      <c r="C23" s="4">
        <v>51083</v>
      </c>
    </row>
    <row r="24" spans="1:3" s="12" customFormat="1" ht="30.75">
      <c r="A24" s="3">
        <v>6110102</v>
      </c>
      <c r="B24" s="2" t="s">
        <v>4</v>
      </c>
      <c r="C24" s="4">
        <v>112167</v>
      </c>
    </row>
    <row r="25" spans="1:3" s="12" customFormat="1" ht="46.5">
      <c r="A25" s="3">
        <v>6110103</v>
      </c>
      <c r="B25" s="2" t="s">
        <v>5</v>
      </c>
      <c r="C25" s="4">
        <v>17173103</v>
      </c>
    </row>
    <row r="26" spans="1:3" s="12" customFormat="1" ht="36.75" customHeight="1">
      <c r="A26" s="3">
        <v>6110104</v>
      </c>
      <c r="B26" s="2" t="s">
        <v>56</v>
      </c>
      <c r="C26" s="4">
        <v>23619843</v>
      </c>
    </row>
    <row r="27" spans="1:3" s="12" customFormat="1" ht="35.25" customHeight="1">
      <c r="A27" s="3">
        <v>6110105</v>
      </c>
      <c r="B27" s="2" t="s">
        <v>6</v>
      </c>
      <c r="C27" s="4">
        <v>2746498</v>
      </c>
    </row>
    <row r="28" spans="1:3" s="12" customFormat="1" ht="52.5" customHeight="1">
      <c r="A28" s="3">
        <v>6110106</v>
      </c>
      <c r="B28" s="2" t="s">
        <v>38</v>
      </c>
      <c r="C28" s="4">
        <v>225</v>
      </c>
    </row>
    <row r="29" spans="1:3" s="12" customFormat="1" ht="30.75">
      <c r="A29" s="3">
        <v>6110107</v>
      </c>
      <c r="B29" s="2" t="s">
        <v>7</v>
      </c>
      <c r="C29" s="4">
        <v>176414</v>
      </c>
    </row>
    <row r="30" spans="1:3" s="12" customFormat="1" ht="30.75">
      <c r="A30" s="3">
        <v>6110108</v>
      </c>
      <c r="B30" s="2" t="s">
        <v>8</v>
      </c>
      <c r="C30" s="4">
        <v>1262608195</v>
      </c>
    </row>
    <row r="31" spans="1:3" s="12" customFormat="1" ht="15">
      <c r="A31" s="3">
        <v>6110109</v>
      </c>
      <c r="B31" s="2" t="s">
        <v>39</v>
      </c>
      <c r="C31" s="4">
        <v>853452</v>
      </c>
    </row>
    <row r="32" spans="1:3" s="12" customFormat="1" ht="30.75">
      <c r="A32" s="3">
        <v>6110110</v>
      </c>
      <c r="B32" s="2" t="s">
        <v>9</v>
      </c>
      <c r="C32" s="4">
        <v>1018513</v>
      </c>
    </row>
    <row r="33" spans="1:3" s="12" customFormat="1" ht="15">
      <c r="A33" s="3">
        <v>6110111</v>
      </c>
      <c r="B33" s="2" t="s">
        <v>57</v>
      </c>
      <c r="C33" s="4">
        <v>451121</v>
      </c>
    </row>
    <row r="34" spans="1:3" s="12" customFormat="1" ht="36.75" customHeight="1">
      <c r="A34" s="3">
        <v>6110112</v>
      </c>
      <c r="B34" s="2" t="s">
        <v>58</v>
      </c>
      <c r="C34" s="4">
        <v>17709172</v>
      </c>
    </row>
    <row r="35" spans="1:3" s="12" customFormat="1" ht="30.75">
      <c r="A35" s="3">
        <v>6110200</v>
      </c>
      <c r="B35" s="2" t="s">
        <v>40</v>
      </c>
      <c r="C35" s="4">
        <f>SUM(C36:C44)</f>
        <v>59951654</v>
      </c>
    </row>
    <row r="36" spans="1:3" s="12" customFormat="1" ht="62.25">
      <c r="A36" s="3">
        <v>6110201</v>
      </c>
      <c r="B36" s="2" t="s">
        <v>37</v>
      </c>
      <c r="C36" s="4">
        <v>2165</v>
      </c>
    </row>
    <row r="37" spans="1:3" s="12" customFormat="1" ht="34.5" customHeight="1">
      <c r="A37" s="3">
        <v>6110202</v>
      </c>
      <c r="B37" s="2" t="s">
        <v>4</v>
      </c>
      <c r="C37" s="4">
        <v>86301</v>
      </c>
    </row>
    <row r="38" spans="1:3" s="12" customFormat="1" ht="46.5">
      <c r="A38" s="3">
        <v>6110203</v>
      </c>
      <c r="B38" s="2" t="s">
        <v>5</v>
      </c>
      <c r="C38" s="4">
        <v>3363290</v>
      </c>
    </row>
    <row r="39" spans="1:3" s="12" customFormat="1" ht="52.5" customHeight="1">
      <c r="A39" s="3">
        <v>6110204</v>
      </c>
      <c r="B39" s="2" t="s">
        <v>38</v>
      </c>
      <c r="C39" s="4">
        <v>907</v>
      </c>
    </row>
    <row r="40" spans="1:3" s="12" customFormat="1" ht="30.75">
      <c r="A40" s="3">
        <v>6110205</v>
      </c>
      <c r="B40" s="2" t="s">
        <v>8</v>
      </c>
      <c r="C40" s="4">
        <v>47569124</v>
      </c>
    </row>
    <row r="41" spans="1:3" s="12" customFormat="1" ht="30.75">
      <c r="A41" s="3">
        <v>6110206</v>
      </c>
      <c r="B41" s="2" t="s">
        <v>9</v>
      </c>
      <c r="C41" s="4">
        <v>73787</v>
      </c>
    </row>
    <row r="42" spans="1:3" s="12" customFormat="1" ht="15">
      <c r="A42" s="3">
        <v>6110207</v>
      </c>
      <c r="B42" s="2" t="s">
        <v>57</v>
      </c>
      <c r="C42" s="4">
        <v>114612</v>
      </c>
    </row>
    <row r="43" spans="1:3" s="12" customFormat="1" ht="40.5" customHeight="1">
      <c r="A43" s="3">
        <v>6110209</v>
      </c>
      <c r="B43" s="2" t="s">
        <v>58</v>
      </c>
      <c r="C43" s="4">
        <v>4510757</v>
      </c>
    </row>
    <row r="44" spans="1:3" s="12" customFormat="1" ht="36" customHeight="1">
      <c r="A44" s="3">
        <v>6110210</v>
      </c>
      <c r="B44" s="2" t="s">
        <v>56</v>
      </c>
      <c r="C44" s="4">
        <v>4230711</v>
      </c>
    </row>
    <row r="45" spans="1:3" s="12" customFormat="1" ht="30.75">
      <c r="A45" s="3">
        <v>6110300</v>
      </c>
      <c r="B45" s="2" t="s">
        <v>41</v>
      </c>
      <c r="C45" s="4">
        <f>SUM(C46:C51)</f>
        <v>24263221</v>
      </c>
    </row>
    <row r="46" spans="1:3" s="12" customFormat="1" ht="46.5">
      <c r="A46" s="3">
        <v>6110301</v>
      </c>
      <c r="B46" s="2" t="s">
        <v>5</v>
      </c>
      <c r="C46" s="4">
        <v>1717606</v>
      </c>
    </row>
    <row r="47" spans="1:3" s="12" customFormat="1" ht="30.75">
      <c r="A47" s="3">
        <v>6110302</v>
      </c>
      <c r="B47" s="2" t="s">
        <v>8</v>
      </c>
      <c r="C47" s="4">
        <v>19988568</v>
      </c>
    </row>
    <row r="48" spans="1:3" s="12" customFormat="1" ht="15">
      <c r="A48" s="3">
        <v>6110303</v>
      </c>
      <c r="B48" s="2" t="s">
        <v>39</v>
      </c>
      <c r="C48" s="4">
        <v>64008</v>
      </c>
    </row>
    <row r="49" spans="1:3" s="12" customFormat="1" ht="15">
      <c r="A49" s="3">
        <v>6110304</v>
      </c>
      <c r="B49" s="2" t="s">
        <v>57</v>
      </c>
      <c r="C49" s="4">
        <v>8381</v>
      </c>
    </row>
    <row r="50" spans="1:3" s="12" customFormat="1" ht="39" customHeight="1">
      <c r="A50" s="3">
        <v>6110305</v>
      </c>
      <c r="B50" s="2" t="s">
        <v>58</v>
      </c>
      <c r="C50" s="4">
        <v>343052</v>
      </c>
    </row>
    <row r="51" spans="1:3" s="12" customFormat="1" ht="35.25" customHeight="1">
      <c r="A51" s="3">
        <v>6110306</v>
      </c>
      <c r="B51" s="2" t="s">
        <v>56</v>
      </c>
      <c r="C51" s="4">
        <v>2141606</v>
      </c>
    </row>
    <row r="52" spans="1:3" s="12" customFormat="1" ht="30.75">
      <c r="A52" s="3">
        <v>6110500</v>
      </c>
      <c r="B52" s="2" t="s">
        <v>10</v>
      </c>
      <c r="C52" s="1">
        <v>119872521</v>
      </c>
    </row>
    <row r="53" spans="1:3" s="12" customFormat="1" ht="30.75">
      <c r="A53" s="3">
        <v>6120000</v>
      </c>
      <c r="B53" s="2" t="s">
        <v>59</v>
      </c>
      <c r="C53" s="4">
        <f>C54+C55+C56</f>
        <v>5242896</v>
      </c>
    </row>
    <row r="54" spans="1:3" s="12" customFormat="1" ht="30.75">
      <c r="A54" s="3">
        <v>6120100</v>
      </c>
      <c r="B54" s="2" t="s">
        <v>42</v>
      </c>
      <c r="C54" s="4">
        <v>4996560</v>
      </c>
    </row>
    <row r="55" spans="1:3" s="12" customFormat="1" ht="30.75">
      <c r="A55" s="3">
        <v>6120200</v>
      </c>
      <c r="B55" s="2" t="s">
        <v>43</v>
      </c>
      <c r="C55" s="4">
        <v>143769</v>
      </c>
    </row>
    <row r="56" spans="1:3" s="12" customFormat="1" ht="33" customHeight="1">
      <c r="A56" s="3">
        <v>6120300</v>
      </c>
      <c r="B56" s="2" t="s">
        <v>44</v>
      </c>
      <c r="C56" s="4">
        <v>102567</v>
      </c>
    </row>
    <row r="57" spans="1:3" s="12" customFormat="1" ht="15">
      <c r="A57" s="3">
        <v>6130000</v>
      </c>
      <c r="B57" s="2" t="s">
        <v>45</v>
      </c>
      <c r="C57" s="4">
        <f>SUM(C58:C64)</f>
        <v>199536988</v>
      </c>
    </row>
    <row r="58" spans="1:3" s="12" customFormat="1" ht="46.5">
      <c r="A58" s="3">
        <v>6130100</v>
      </c>
      <c r="B58" s="2" t="s">
        <v>11</v>
      </c>
      <c r="C58" s="4">
        <v>180314310</v>
      </c>
    </row>
    <row r="59" spans="1:3" s="12" customFormat="1" ht="46.5">
      <c r="A59" s="3">
        <v>6130200</v>
      </c>
      <c r="B59" s="2" t="s">
        <v>46</v>
      </c>
      <c r="C59" s="4">
        <v>85008</v>
      </c>
    </row>
    <row r="60" spans="1:3" s="12" customFormat="1" ht="48.75" customHeight="1">
      <c r="A60" s="3">
        <v>6130300</v>
      </c>
      <c r="B60" s="2" t="s">
        <v>47</v>
      </c>
      <c r="C60" s="4">
        <v>23736</v>
      </c>
    </row>
    <row r="61" spans="1:3" s="12" customFormat="1" ht="30.75">
      <c r="A61" s="3">
        <v>6130500</v>
      </c>
      <c r="B61" s="2" t="s">
        <v>60</v>
      </c>
      <c r="C61" s="4">
        <v>85002</v>
      </c>
    </row>
    <row r="62" spans="1:3" s="12" customFormat="1" ht="46.5">
      <c r="A62" s="3">
        <v>6130600</v>
      </c>
      <c r="B62" s="2" t="s">
        <v>61</v>
      </c>
      <c r="C62" s="4">
        <v>7707703</v>
      </c>
    </row>
    <row r="63" spans="1:3" s="12" customFormat="1" ht="51.75" customHeight="1">
      <c r="A63" s="3">
        <v>6130700</v>
      </c>
      <c r="B63" s="2" t="s">
        <v>62</v>
      </c>
      <c r="C63" s="4">
        <v>2235148</v>
      </c>
    </row>
    <row r="64" spans="1:3" s="12" customFormat="1" ht="46.5">
      <c r="A64" s="3">
        <v>6130800</v>
      </c>
      <c r="B64" s="2" t="s">
        <v>63</v>
      </c>
      <c r="C64" s="4">
        <v>9086081</v>
      </c>
    </row>
    <row r="65" spans="1:3" s="12" customFormat="1" ht="15">
      <c r="A65" s="3">
        <v>6140000</v>
      </c>
      <c r="B65" s="2" t="s">
        <v>12</v>
      </c>
      <c r="C65" s="4">
        <f>C66+C67</f>
        <v>45394129</v>
      </c>
    </row>
    <row r="66" spans="1:3" s="12" customFormat="1" ht="30.75">
      <c r="A66" s="3">
        <v>6140100</v>
      </c>
      <c r="B66" s="2" t="s">
        <v>13</v>
      </c>
      <c r="C66" s="4">
        <v>22054811</v>
      </c>
    </row>
    <row r="67" spans="1:3" s="12" customFormat="1" ht="33.75" customHeight="1">
      <c r="A67" s="3">
        <v>6140200</v>
      </c>
      <c r="B67" s="2" t="s">
        <v>14</v>
      </c>
      <c r="C67" s="4">
        <v>23339318</v>
      </c>
    </row>
    <row r="68" spans="1:3" s="12" customFormat="1" ht="20.25" customHeight="1">
      <c r="A68" s="3">
        <v>6150000</v>
      </c>
      <c r="B68" s="2" t="s">
        <v>55</v>
      </c>
      <c r="C68" s="4">
        <f>C69+C70+C71</f>
        <v>727195</v>
      </c>
    </row>
    <row r="69" spans="1:3" s="12" customFormat="1" ht="35.25" customHeight="1">
      <c r="A69" s="3">
        <v>6150100</v>
      </c>
      <c r="B69" s="2" t="s">
        <v>48</v>
      </c>
      <c r="C69" s="4">
        <v>665208</v>
      </c>
    </row>
    <row r="70" spans="1:3" s="12" customFormat="1" ht="30.75">
      <c r="A70" s="3">
        <v>6150200</v>
      </c>
      <c r="B70" s="2" t="s">
        <v>49</v>
      </c>
      <c r="C70" s="4">
        <v>53432</v>
      </c>
    </row>
    <row r="71" spans="1:3" s="12" customFormat="1" ht="20.25" customHeight="1">
      <c r="A71" s="3">
        <v>6150300</v>
      </c>
      <c r="B71" s="2" t="s">
        <v>50</v>
      </c>
      <c r="C71" s="4">
        <v>8555</v>
      </c>
    </row>
    <row r="72" spans="1:3" s="12" customFormat="1" ht="20.25" customHeight="1">
      <c r="A72" s="3">
        <v>6170000</v>
      </c>
      <c r="B72" s="2" t="s">
        <v>51</v>
      </c>
      <c r="C72" s="4">
        <f>C73+C74+C75</f>
        <v>0</v>
      </c>
    </row>
    <row r="73" spans="1:3" s="12" customFormat="1" ht="34.5" customHeight="1">
      <c r="A73" s="3">
        <v>6170100</v>
      </c>
      <c r="B73" s="2" t="s">
        <v>52</v>
      </c>
      <c r="C73" s="4">
        <v>0</v>
      </c>
    </row>
    <row r="74" spans="1:3" s="12" customFormat="1" ht="34.5" customHeight="1">
      <c r="A74" s="3">
        <v>6170200</v>
      </c>
      <c r="B74" s="2" t="s">
        <v>53</v>
      </c>
      <c r="C74" s="4">
        <v>0</v>
      </c>
    </row>
    <row r="75" spans="1:3" s="12" customFormat="1" ht="37.5" customHeight="1">
      <c r="A75" s="3">
        <v>6170300</v>
      </c>
      <c r="B75" s="2" t="s">
        <v>54</v>
      </c>
      <c r="C75" s="4">
        <v>0</v>
      </c>
    </row>
    <row r="76" spans="1:3" s="12" customFormat="1" ht="23.25" customHeight="1">
      <c r="A76" s="3">
        <v>6200000</v>
      </c>
      <c r="B76" s="2" t="s">
        <v>15</v>
      </c>
      <c r="C76" s="1">
        <f>C77+C83+C86+C87</f>
        <v>5605906</v>
      </c>
    </row>
    <row r="77" spans="1:3" s="12" customFormat="1" ht="23.25" customHeight="1">
      <c r="A77" s="3">
        <v>6220000</v>
      </c>
      <c r="B77" s="2" t="s">
        <v>16</v>
      </c>
      <c r="C77" s="1">
        <f>C78+C79+C80</f>
        <v>4150906</v>
      </c>
    </row>
    <row r="78" spans="1:3" s="12" customFormat="1" ht="23.25" customHeight="1">
      <c r="A78" s="3">
        <v>6220300</v>
      </c>
      <c r="B78" s="2" t="s">
        <v>30</v>
      </c>
      <c r="C78" s="1">
        <v>6000</v>
      </c>
    </row>
    <row r="79" spans="1:3" s="12" customFormat="1" ht="30.75">
      <c r="A79" s="3">
        <v>6220400</v>
      </c>
      <c r="B79" s="2" t="s">
        <v>17</v>
      </c>
      <c r="C79" s="1">
        <v>3124906</v>
      </c>
    </row>
    <row r="80" spans="1:3" s="12" customFormat="1" ht="51" customHeight="1">
      <c r="A80" s="3">
        <v>6220500</v>
      </c>
      <c r="B80" s="2" t="s">
        <v>35</v>
      </c>
      <c r="C80" s="1">
        <f>C81+C82</f>
        <v>1020000</v>
      </c>
    </row>
    <row r="81" spans="1:3" s="12" customFormat="1" ht="15">
      <c r="A81" s="3">
        <v>6220530</v>
      </c>
      <c r="B81" s="2" t="s">
        <v>31</v>
      </c>
      <c r="C81" s="1">
        <v>1000000</v>
      </c>
    </row>
    <row r="82" spans="1:3" s="12" customFormat="1" ht="30.75">
      <c r="A82" s="3">
        <v>6220540</v>
      </c>
      <c r="B82" s="2" t="s">
        <v>32</v>
      </c>
      <c r="C82" s="1">
        <v>20000</v>
      </c>
    </row>
    <row r="83" spans="1:3" s="12" customFormat="1" ht="93">
      <c r="A83" s="3">
        <v>6230000</v>
      </c>
      <c r="B83" s="2" t="s">
        <v>18</v>
      </c>
      <c r="C83" s="1">
        <f>C84+C85</f>
        <v>1350000</v>
      </c>
    </row>
    <row r="84" spans="1:3" s="12" customFormat="1" ht="50.25" customHeight="1">
      <c r="A84" s="3">
        <v>6230100</v>
      </c>
      <c r="B84" s="2" t="s">
        <v>19</v>
      </c>
      <c r="C84" s="1">
        <v>1200000</v>
      </c>
    </row>
    <row r="85" spans="1:3" s="12" customFormat="1" ht="93">
      <c r="A85" s="3">
        <v>6230200</v>
      </c>
      <c r="B85" s="2" t="s">
        <v>20</v>
      </c>
      <c r="C85" s="1">
        <v>150000</v>
      </c>
    </row>
    <row r="86" spans="1:3" s="12" customFormat="1" ht="15">
      <c r="A86" s="3">
        <v>6240000</v>
      </c>
      <c r="B86" s="2" t="s">
        <v>78</v>
      </c>
      <c r="C86" s="1">
        <v>50000</v>
      </c>
    </row>
    <row r="87" spans="1:3" s="12" customFormat="1" ht="46.5">
      <c r="A87" s="3">
        <v>6250000</v>
      </c>
      <c r="B87" s="2" t="s">
        <v>21</v>
      </c>
      <c r="C87" s="1">
        <v>55000</v>
      </c>
    </row>
    <row r="88" spans="1:3" s="12" customFormat="1" ht="30.75">
      <c r="A88" s="3">
        <v>6300000</v>
      </c>
      <c r="B88" s="2" t="s">
        <v>34</v>
      </c>
      <c r="C88" s="1">
        <f>C90</f>
        <v>362328566</v>
      </c>
    </row>
    <row r="89" spans="1:3" s="12" customFormat="1" ht="46.5">
      <c r="A89" s="3">
        <v>6320000</v>
      </c>
      <c r="B89" s="17" t="s">
        <v>79</v>
      </c>
      <c r="C89" s="1">
        <f>1800</f>
        <v>1800</v>
      </c>
    </row>
    <row r="90" spans="1:3" s="12" customFormat="1" ht="15">
      <c r="A90" s="3">
        <v>6340000</v>
      </c>
      <c r="B90" s="2" t="s">
        <v>22</v>
      </c>
      <c r="C90" s="1">
        <f>SUM(C91:C99)</f>
        <v>362328566</v>
      </c>
    </row>
    <row r="91" spans="1:3" s="12" customFormat="1" ht="78">
      <c r="A91" s="3">
        <v>6340100</v>
      </c>
      <c r="B91" s="2" t="s">
        <v>23</v>
      </c>
      <c r="C91" s="1">
        <f>163329606+4523663+369793</f>
        <v>168223062</v>
      </c>
    </row>
    <row r="92" spans="1:3" s="12" customFormat="1" ht="78">
      <c r="A92" s="3">
        <v>6340200</v>
      </c>
      <c r="B92" s="2" t="s">
        <v>65</v>
      </c>
      <c r="C92" s="1">
        <f>102149-3232</f>
        <v>98917</v>
      </c>
    </row>
    <row r="93" spans="1:3" s="12" customFormat="1" ht="75.75" customHeight="1">
      <c r="A93" s="3">
        <v>6340500</v>
      </c>
      <c r="B93" s="2" t="s">
        <v>24</v>
      </c>
      <c r="C93" s="1">
        <f>60753809+5372036-160183</f>
        <v>65965662</v>
      </c>
    </row>
    <row r="94" spans="1:3" s="12" customFormat="1" ht="39.75" customHeight="1">
      <c r="A94" s="3">
        <v>6340600</v>
      </c>
      <c r="B94" s="2" t="s">
        <v>25</v>
      </c>
      <c r="C94" s="1">
        <f>929260+20000</f>
        <v>949260</v>
      </c>
    </row>
    <row r="95" spans="1:3" s="12" customFormat="1" ht="62.25">
      <c r="A95" s="3">
        <v>6340700</v>
      </c>
      <c r="B95" s="2" t="s">
        <v>26</v>
      </c>
      <c r="C95" s="1">
        <f>5710267-9870-5000-65000</f>
        <v>5630397</v>
      </c>
    </row>
    <row r="96" spans="1:3" s="12" customFormat="1" ht="37.5" customHeight="1">
      <c r="A96" s="3">
        <v>6340800</v>
      </c>
      <c r="B96" s="2" t="s">
        <v>27</v>
      </c>
      <c r="C96" s="1">
        <f>172437+154641-1+5000+45000</f>
        <v>377077</v>
      </c>
    </row>
    <row r="97" spans="1:3" s="12" customFormat="1" ht="46.5">
      <c r="A97" s="3">
        <v>6340900</v>
      </c>
      <c r="B97" s="2" t="s">
        <v>28</v>
      </c>
      <c r="C97" s="1">
        <v>12416</v>
      </c>
    </row>
    <row r="98" spans="1:3" s="12" customFormat="1" ht="39" customHeight="1">
      <c r="A98" s="3">
        <v>6340950</v>
      </c>
      <c r="B98" s="2" t="s">
        <v>29</v>
      </c>
      <c r="C98" s="1">
        <v>379728</v>
      </c>
    </row>
    <row r="99" spans="1:3" s="12" customFormat="1" ht="30.75">
      <c r="A99" s="3">
        <v>6340960</v>
      </c>
      <c r="B99" s="2" t="s">
        <v>33</v>
      </c>
      <c r="C99" s="1">
        <f>57407962+350700-32904-4865-38501+5917755+28590200-3600-700+28506000</f>
        <v>120692047</v>
      </c>
    </row>
    <row r="100" spans="1:3" s="12" customFormat="1" ht="32.25" customHeight="1">
      <c r="A100" s="3">
        <v>6410000</v>
      </c>
      <c r="B100" s="2" t="s">
        <v>70</v>
      </c>
      <c r="C100" s="1">
        <f>C101+C102</f>
        <v>177989500</v>
      </c>
    </row>
    <row r="101" spans="1:3" s="12" customFormat="1" ht="49.5" customHeight="1">
      <c r="A101" s="3">
        <v>6410100</v>
      </c>
      <c r="B101" s="2" t="s">
        <v>80</v>
      </c>
      <c r="C101" s="1">
        <f>84996249+92915251</f>
        <v>177911500</v>
      </c>
    </row>
    <row r="102" spans="1:3" s="12" customFormat="1" ht="30.75">
      <c r="A102" s="3">
        <v>6410200</v>
      </c>
      <c r="B102" s="2" t="s">
        <v>71</v>
      </c>
      <c r="C102" s="1">
        <f>40285+37715</f>
        <v>78000</v>
      </c>
    </row>
    <row r="103" spans="1:3" s="12" customFormat="1" ht="15">
      <c r="A103" s="3"/>
      <c r="B103" s="2" t="s">
        <v>64</v>
      </c>
      <c r="C103" s="1">
        <f>C20+C76+C88+C89+C100</f>
        <v>2327434162</v>
      </c>
    </row>
    <row r="104" spans="1:3" ht="15">
      <c r="A104" s="14"/>
      <c r="B104" s="14"/>
      <c r="C104" s="14"/>
    </row>
    <row r="105" spans="1:2" ht="15">
      <c r="A105" s="5"/>
      <c r="B105" s="5"/>
    </row>
    <row r="106" spans="1:2" ht="15">
      <c r="A106" s="14"/>
      <c r="B106" s="14"/>
    </row>
    <row r="107" spans="1:2" ht="15">
      <c r="A107" s="14"/>
      <c r="B107" s="14"/>
    </row>
    <row r="108" spans="1:2" ht="15">
      <c r="A108" s="14"/>
      <c r="B108" s="14"/>
    </row>
    <row r="109" spans="1:2" ht="15">
      <c r="A109" s="14"/>
      <c r="B109" s="14"/>
    </row>
    <row r="110" spans="1:2" ht="15">
      <c r="A110" s="14"/>
      <c r="B110" s="14"/>
    </row>
    <row r="111" spans="1:2" ht="15">
      <c r="A111" s="14"/>
      <c r="B111" s="14"/>
    </row>
    <row r="112" spans="1:2" ht="15">
      <c r="A112" s="14"/>
      <c r="B112" s="14"/>
    </row>
    <row r="113" spans="1:2" ht="15">
      <c r="A113" s="14"/>
      <c r="B113" s="14"/>
    </row>
    <row r="114" spans="1:2" ht="15">
      <c r="A114" s="14"/>
      <c r="B114" s="14"/>
    </row>
    <row r="115" spans="1:2" ht="15">
      <c r="A115" s="14"/>
      <c r="B115" s="14"/>
    </row>
    <row r="116" spans="1:2" ht="15">
      <c r="A116" s="14"/>
      <c r="B116" s="14"/>
    </row>
  </sheetData>
  <sheetProtection/>
  <mergeCells count="25">
    <mergeCell ref="B12:C12"/>
    <mergeCell ref="G12:J12"/>
    <mergeCell ref="H10:J10"/>
    <mergeCell ref="B13:C13"/>
    <mergeCell ref="G13:J13"/>
    <mergeCell ref="B9:C9"/>
    <mergeCell ref="B10:C10"/>
    <mergeCell ref="B11:C11"/>
    <mergeCell ref="G11:J11"/>
    <mergeCell ref="A18:A19"/>
    <mergeCell ref="B18:B19"/>
    <mergeCell ref="A16:C16"/>
    <mergeCell ref="E16:G16"/>
    <mergeCell ref="E17:G17"/>
    <mergeCell ref="E19:G19"/>
    <mergeCell ref="E20:G20"/>
    <mergeCell ref="C18:C19"/>
    <mergeCell ref="E21:G21"/>
    <mergeCell ref="E18:G18"/>
    <mergeCell ref="B2:C2"/>
    <mergeCell ref="A3:C3"/>
    <mergeCell ref="A4:C4"/>
    <mergeCell ref="A5:C5"/>
    <mergeCell ref="A6:C6"/>
    <mergeCell ref="A7:C7"/>
  </mergeCells>
  <printOptions/>
  <pageMargins left="1.1811023622047245" right="0.3937007874015748" top="0.5905511811023623" bottom="0.1968503937007874" header="0.3937007874015748" footer="0.11811023622047245"/>
  <pageSetup firstPageNumber="3" useFirstPageNumber="1" fitToHeight="5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2023-12-20T11:13:58Z</dcterms:modified>
  <cp:category/>
  <cp:version/>
  <cp:contentType/>
  <cp:contentStatus/>
</cp:coreProperties>
</file>