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6" windowHeight="8220" activeTab="0"/>
  </bookViews>
  <sheets>
    <sheet name="1274" sheetId="1" r:id="rId1"/>
  </sheets>
  <definedNames>
    <definedName name="_xlnm.Print_Titles" localSheetId="0">'1274'!$12:$13</definedName>
  </definedNames>
  <calcPr fullCalcOnLoad="1"/>
</workbook>
</file>

<file path=xl/sharedStrings.xml><?xml version="1.0" encoding="utf-8"?>
<sst xmlns="http://schemas.openxmlformats.org/spreadsheetml/2006/main" count="74" uniqueCount="64">
  <si>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</si>
  <si>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</si>
  <si>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</si>
  <si>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</si>
  <si>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</si>
  <si>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</si>
  <si>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</si>
  <si>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</si>
  <si>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</si>
  <si>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</si>
  <si>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</si>
  <si>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</si>
  <si>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</si>
  <si>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</si>
  <si>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</si>
  <si>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</si>
  <si>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</si>
  <si>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</si>
  <si>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</si>
  <si>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</si>
  <si>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а) ГУ "Приднестровская государственная телерадиокомпания"</t>
  </si>
  <si>
    <t>б) ГУ "Приднестровская газета"</t>
  </si>
  <si>
    <t>ПГУ им. Т. Г. Шевченко</t>
  </si>
  <si>
    <t>Доходы, руб.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</si>
  <si>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</si>
  <si>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</si>
  <si>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</si>
  <si>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</si>
  <si>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</si>
  <si>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к Закону Приднестровской Молдавской Республики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</si>
  <si>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</si>
  <si>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</si>
  <si>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</si>
  <si>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</si>
  <si>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</si>
  <si>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</si>
  <si>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</si>
  <si>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</si>
  <si>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</si>
  <si>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</si>
  <si>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</si>
  <si>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</si>
  <si>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</si>
  <si>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</si>
  <si>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</si>
  <si>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</si>
  <si>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</si>
  <si>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Приложение № 2.29</t>
  </si>
  <si>
    <t>а) ПГУ им. Т. Г. Шевченко</t>
  </si>
  <si>
    <t>б) 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</si>
  <si>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а) Министерство экономического развития, ГУ "Государственный информационно-издательский центр"</t>
  </si>
  <si>
    <t xml:space="preserve"> а) Министерство юстиции, ГУ "Юридическая литература" </t>
  </si>
  <si>
    <t xml:space="preserve"> а) Министерство просвещения, образование</t>
  </si>
  <si>
    <t xml:space="preserve"> а) Министерство по социальной защите и труду, государственные учреждения социального патронажа</t>
  </si>
  <si>
    <t>"О республиканском бюджете на 2024 год"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</si>
  <si>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2024 год</t>
  </si>
  <si>
    <t>б) ГС по культуре и историческому наследию, ГУ "Приднестровский государственный театр драмы и комедии имени Н. С. Аронецкой"</t>
  </si>
  <si>
    <t>в) ГС по культуре и историческому наследию, государственные образовательные учреждения</t>
  </si>
  <si>
    <t>Остатки</t>
  </si>
  <si>
    <t>Государственная служба экологического котроля Приднестровской Молдавской Республики*</t>
  </si>
  <si>
    <t>Приложение № 3</t>
  </si>
  <si>
    <t>в Закон Приднестровской Молдавской Республики</t>
  </si>
  <si>
    <t>"О внесении изменений и дополнений</t>
  </si>
  <si>
    <t xml:space="preserve">*Примечание : остатки от оказания платных услуг и иной приносящей доход деятельности по Государственной службе экологического контроля Приднестровской Молдавской Республики в сумме 3 585 руб. направлены на покрытие дефицита республиканского бюджета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</si>
</sst>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  <numFmt numFmtId="188" formatCode="#,##0.00;\-#,##0.00;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95" zoomScaleNormal="80" zoomScaleSheetLayoutView="95" zoomScalePageLayoutView="0" workbookViewId="0" topLeftCell="A1">
      <pane xSplit="1" ySplit="13" topLeftCell="B71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76" sqref="B76"/>
    </sheetView>
  </sheetViews>
  <sheetFormatPr defaultColWidth="9.140625" defaultRowHeight="12.75"/>
  <cols>
    <col min="1" max="1" width="5.140625" style="2" customWidth="1"/>
    <col min="2" max="2" width="72.28125" style="1" customWidth="1"/>
    <col min="3" max="3" width="16.28125" style="1" customWidth="1"/>
    <col min="4" max="4" width="15.8515625" style="7" bestFit="1" customWidth="1"/>
    <col min="5" max="5" width="15.57421875" style="1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1:5" ht="15">
      <c r="A1" s="25"/>
      <c r="B1" s="25"/>
      <c r="C1" s="25"/>
      <c r="D1" s="31" t="s">
        <v>60</v>
      </c>
      <c r="E1" s="31"/>
    </row>
    <row r="2" spans="1:5" ht="15">
      <c r="A2" s="25"/>
      <c r="B2" s="27" t="s">
        <v>29</v>
      </c>
      <c r="C2" s="27"/>
      <c r="D2" s="27"/>
      <c r="E2" s="27"/>
    </row>
    <row r="3" spans="1:5" ht="15">
      <c r="A3" s="25"/>
      <c r="B3" s="25"/>
      <c r="C3" s="27" t="s">
        <v>62</v>
      </c>
      <c r="D3" s="27"/>
      <c r="E3" s="27"/>
    </row>
    <row r="4" spans="1:5" ht="15" customHeight="1">
      <c r="A4" s="25"/>
      <c r="B4" s="27" t="s">
        <v>61</v>
      </c>
      <c r="C4" s="27"/>
      <c r="D4" s="27"/>
      <c r="E4" s="27"/>
    </row>
    <row r="5" spans="1:5" ht="15">
      <c r="A5" s="25"/>
      <c r="B5" s="25"/>
      <c r="C5" s="27" t="s">
        <v>54</v>
      </c>
      <c r="D5" s="27"/>
      <c r="E5" s="27"/>
    </row>
    <row r="6" spans="1:5" ht="9" customHeight="1">
      <c r="A6" s="25"/>
      <c r="B6" s="25"/>
      <c r="C6" s="25"/>
      <c r="D6" s="26"/>
      <c r="E6" s="25"/>
    </row>
    <row r="7" spans="1:5" ht="15">
      <c r="A7" s="27" t="s">
        <v>47</v>
      </c>
      <c r="B7" s="27"/>
      <c r="C7" s="27"/>
      <c r="D7" s="27"/>
      <c r="E7" s="27"/>
    </row>
    <row r="8" spans="1:5" ht="15">
      <c r="A8" s="28" t="s">
        <v>29</v>
      </c>
      <c r="B8" s="28"/>
      <c r="C8" s="28"/>
      <c r="D8" s="28"/>
      <c r="E8" s="28"/>
    </row>
    <row r="9" spans="1:5" ht="15">
      <c r="A9" s="28" t="s">
        <v>54</v>
      </c>
      <c r="B9" s="28"/>
      <c r="C9" s="28"/>
      <c r="D9" s="28"/>
      <c r="E9" s="28"/>
    </row>
    <row r="10" spans="1:5" ht="13.5">
      <c r="A10" s="9"/>
      <c r="B10" s="10"/>
      <c r="C10" s="10"/>
      <c r="D10" s="10"/>
      <c r="E10" s="11"/>
    </row>
    <row r="11" spans="1:5" s="3" customFormat="1" ht="35.25" customHeight="1">
      <c r="A11" s="29" t="s">
        <v>55</v>
      </c>
      <c r="B11" s="29"/>
      <c r="C11" s="29"/>
      <c r="D11" s="29"/>
      <c r="E11" s="29"/>
    </row>
    <row r="12" spans="1:5" ht="13.5">
      <c r="A12" s="12"/>
      <c r="B12" s="12"/>
      <c r="C12" s="12"/>
      <c r="D12" s="8"/>
      <c r="E12" s="11"/>
    </row>
    <row r="13" spans="1:5" s="3" customFormat="1" ht="27">
      <c r="A13" s="13" t="s">
        <v>15</v>
      </c>
      <c r="B13" s="13" t="s">
        <v>3</v>
      </c>
      <c r="C13" s="13" t="s">
        <v>58</v>
      </c>
      <c r="D13" s="13" t="s">
        <v>23</v>
      </c>
      <c r="E13" s="13" t="s">
        <v>27</v>
      </c>
    </row>
    <row r="14" spans="1:5" ht="27">
      <c r="A14" s="13" t="s">
        <v>32</v>
      </c>
      <c r="B14" s="14" t="s">
        <v>6</v>
      </c>
      <c r="C14" s="22">
        <f>C16</f>
        <v>426</v>
      </c>
      <c r="D14" s="20">
        <f>SUM(D16)</f>
        <v>100000</v>
      </c>
      <c r="E14" s="20">
        <f>D14+C14</f>
        <v>100426</v>
      </c>
    </row>
    <row r="15" spans="1:5" ht="13.5">
      <c r="A15" s="13"/>
      <c r="B15" s="15" t="s">
        <v>0</v>
      </c>
      <c r="C15" s="23"/>
      <c r="D15" s="21"/>
      <c r="E15" s="20"/>
    </row>
    <row r="16" spans="1:5" s="4" customFormat="1" ht="27">
      <c r="A16" s="16"/>
      <c r="B16" s="15" t="s">
        <v>50</v>
      </c>
      <c r="C16" s="23">
        <v>426</v>
      </c>
      <c r="D16" s="21">
        <v>100000</v>
      </c>
      <c r="E16" s="20">
        <f aca="true" t="shared" si="0" ref="E16:E69">D16+C16</f>
        <v>100426</v>
      </c>
    </row>
    <row r="17" spans="1:5" ht="13.5">
      <c r="A17" s="13"/>
      <c r="B17" s="15"/>
      <c r="C17" s="23"/>
      <c r="D17" s="21"/>
      <c r="E17" s="20"/>
    </row>
    <row r="18" spans="1:5" ht="13.5">
      <c r="A18" s="13" t="s">
        <v>33</v>
      </c>
      <c r="B18" s="14" t="s">
        <v>8</v>
      </c>
      <c r="C18" s="22">
        <f>C20+C21+C22+C23</f>
        <v>8575999</v>
      </c>
      <c r="D18" s="20">
        <f>SUM(D20:D23)</f>
        <v>88131325</v>
      </c>
      <c r="E18" s="20">
        <f t="shared" si="0"/>
        <v>96707324</v>
      </c>
    </row>
    <row r="19" spans="1:5" ht="13.5">
      <c r="A19" s="13"/>
      <c r="B19" s="15" t="s">
        <v>0</v>
      </c>
      <c r="C19" s="23"/>
      <c r="D19" s="21"/>
      <c r="E19" s="20"/>
    </row>
    <row r="20" spans="1:5" ht="13.5">
      <c r="A20" s="13"/>
      <c r="B20" s="15" t="s">
        <v>9</v>
      </c>
      <c r="C20" s="23">
        <v>2744778</v>
      </c>
      <c r="D20" s="21">
        <v>38889338</v>
      </c>
      <c r="E20" s="20">
        <f t="shared" si="0"/>
        <v>41634116</v>
      </c>
    </row>
    <row r="21" spans="1:5" ht="27">
      <c r="A21" s="13"/>
      <c r="B21" s="15" t="s">
        <v>10</v>
      </c>
      <c r="C21" s="23">
        <v>4115880</v>
      </c>
      <c r="D21" s="21">
        <v>35627754</v>
      </c>
      <c r="E21" s="20">
        <f t="shared" si="0"/>
        <v>39743634</v>
      </c>
    </row>
    <row r="22" spans="1:5" ht="27">
      <c r="A22" s="13"/>
      <c r="B22" s="15" t="s">
        <v>11</v>
      </c>
      <c r="C22" s="23">
        <v>1164400</v>
      </c>
      <c r="D22" s="21">
        <v>9423083</v>
      </c>
      <c r="E22" s="20">
        <f t="shared" si="0"/>
        <v>10587483</v>
      </c>
    </row>
    <row r="23" spans="1:5" ht="13.5">
      <c r="A23" s="13"/>
      <c r="B23" s="15" t="s">
        <v>14</v>
      </c>
      <c r="C23" s="23">
        <v>550941</v>
      </c>
      <c r="D23" s="21">
        <v>4191150</v>
      </c>
      <c r="E23" s="20">
        <f t="shared" si="0"/>
        <v>4742091</v>
      </c>
    </row>
    <row r="24" spans="1:5" ht="13.5">
      <c r="A24" s="13"/>
      <c r="B24" s="15"/>
      <c r="C24" s="23"/>
      <c r="D24" s="21"/>
      <c r="E24" s="20"/>
    </row>
    <row r="25" spans="1:5" ht="13.5">
      <c r="A25" s="13" t="s">
        <v>34</v>
      </c>
      <c r="B25" s="14" t="s">
        <v>1</v>
      </c>
      <c r="C25" s="22">
        <f>C27</f>
        <v>125270</v>
      </c>
      <c r="D25" s="20">
        <f>SUM(D27)</f>
        <v>671460</v>
      </c>
      <c r="E25" s="20">
        <f t="shared" si="0"/>
        <v>796730</v>
      </c>
    </row>
    <row r="26" spans="1:5" ht="13.5">
      <c r="A26" s="13"/>
      <c r="B26" s="15" t="s">
        <v>0</v>
      </c>
      <c r="C26" s="23"/>
      <c r="D26" s="21"/>
      <c r="E26" s="20"/>
    </row>
    <row r="27" spans="1:5" ht="13.5">
      <c r="A27" s="13"/>
      <c r="B27" s="17" t="s">
        <v>51</v>
      </c>
      <c r="C27" s="23">
        <v>125270</v>
      </c>
      <c r="D27" s="21">
        <v>671460</v>
      </c>
      <c r="E27" s="20">
        <f t="shared" si="0"/>
        <v>796730</v>
      </c>
    </row>
    <row r="28" spans="1:5" ht="13.5">
      <c r="A28" s="13"/>
      <c r="B28" s="14"/>
      <c r="C28" s="22"/>
      <c r="D28" s="20"/>
      <c r="E28" s="20"/>
    </row>
    <row r="29" spans="1:5" ht="27">
      <c r="A29" s="13" t="s">
        <v>35</v>
      </c>
      <c r="B29" s="18" t="s">
        <v>28</v>
      </c>
      <c r="C29" s="20">
        <v>178716</v>
      </c>
      <c r="D29" s="20">
        <v>800000</v>
      </c>
      <c r="E29" s="20">
        <f t="shared" si="0"/>
        <v>978716</v>
      </c>
    </row>
    <row r="30" spans="1:5" ht="13.5">
      <c r="A30" s="13"/>
      <c r="B30" s="15"/>
      <c r="C30" s="23"/>
      <c r="D30" s="21"/>
      <c r="E30" s="20"/>
    </row>
    <row r="31" spans="1:5" ht="27">
      <c r="A31" s="13" t="s">
        <v>36</v>
      </c>
      <c r="B31" s="14" t="s">
        <v>7</v>
      </c>
      <c r="C31" s="22">
        <f>C33+C34+C35</f>
        <v>3379364</v>
      </c>
      <c r="D31" s="20">
        <f>SUM(D32:D35)</f>
        <v>21363275</v>
      </c>
      <c r="E31" s="20">
        <f t="shared" si="0"/>
        <v>24742639</v>
      </c>
    </row>
    <row r="32" spans="1:5" ht="13.5">
      <c r="A32" s="13"/>
      <c r="B32" s="15" t="s">
        <v>0</v>
      </c>
      <c r="C32" s="23"/>
      <c r="D32" s="21"/>
      <c r="E32" s="20"/>
    </row>
    <row r="33" spans="1:5" ht="13.5">
      <c r="A33" s="13"/>
      <c r="B33" s="15" t="s">
        <v>25</v>
      </c>
      <c r="C33" s="23">
        <v>118929</v>
      </c>
      <c r="D33" s="21">
        <f>3120458-2680972</f>
        <v>439486</v>
      </c>
      <c r="E33" s="20">
        <f t="shared" si="0"/>
        <v>558415</v>
      </c>
    </row>
    <row r="34" spans="1:5" ht="27">
      <c r="A34" s="13"/>
      <c r="B34" s="15" t="s">
        <v>24</v>
      </c>
      <c r="C34" s="23">
        <v>2374</v>
      </c>
      <c r="D34" s="21">
        <v>194919</v>
      </c>
      <c r="E34" s="20">
        <f t="shared" si="0"/>
        <v>197293</v>
      </c>
    </row>
    <row r="35" spans="1:5" ht="41.25">
      <c r="A35" s="13"/>
      <c r="B35" s="15" t="s">
        <v>30</v>
      </c>
      <c r="C35" s="23">
        <v>3258061</v>
      </c>
      <c r="D35" s="21">
        <v>20728870</v>
      </c>
      <c r="E35" s="20">
        <f t="shared" si="0"/>
        <v>23986931</v>
      </c>
    </row>
    <row r="36" spans="1:5" ht="13.5">
      <c r="A36" s="13"/>
      <c r="B36" s="15"/>
      <c r="C36" s="23"/>
      <c r="D36" s="21"/>
      <c r="E36" s="20"/>
    </row>
    <row r="37" spans="1:5" ht="13.5">
      <c r="A37" s="13" t="s">
        <v>37</v>
      </c>
      <c r="B37" s="14" t="s">
        <v>4</v>
      </c>
      <c r="C37" s="22">
        <f>C39</f>
        <v>1044250</v>
      </c>
      <c r="D37" s="20">
        <f>SUM(D39)</f>
        <v>6814646</v>
      </c>
      <c r="E37" s="20">
        <f t="shared" si="0"/>
        <v>7858896</v>
      </c>
    </row>
    <row r="38" spans="1:5" ht="13.5">
      <c r="A38" s="13"/>
      <c r="B38" s="15" t="s">
        <v>0</v>
      </c>
      <c r="C38" s="23"/>
      <c r="D38" s="21"/>
      <c r="E38" s="20"/>
    </row>
    <row r="39" spans="1:5" ht="13.5">
      <c r="A39" s="13"/>
      <c r="B39" s="15" t="s">
        <v>52</v>
      </c>
      <c r="C39" s="23">
        <v>1044250</v>
      </c>
      <c r="D39" s="21">
        <v>6814646</v>
      </c>
      <c r="E39" s="20">
        <f t="shared" si="0"/>
        <v>7858896</v>
      </c>
    </row>
    <row r="40" spans="1:5" ht="13.5">
      <c r="A40" s="13"/>
      <c r="B40" s="15"/>
      <c r="C40" s="23"/>
      <c r="D40" s="21"/>
      <c r="E40" s="20"/>
    </row>
    <row r="41" spans="1:5" ht="27">
      <c r="A41" s="13" t="s">
        <v>38</v>
      </c>
      <c r="B41" s="14" t="s">
        <v>13</v>
      </c>
      <c r="C41" s="22">
        <v>12481</v>
      </c>
      <c r="D41" s="20">
        <v>23350</v>
      </c>
      <c r="E41" s="20">
        <f t="shared" si="0"/>
        <v>35831</v>
      </c>
    </row>
    <row r="42" spans="1:5" ht="13.5">
      <c r="A42" s="13"/>
      <c r="B42" s="15"/>
      <c r="C42" s="23"/>
      <c r="D42" s="21"/>
      <c r="E42" s="20"/>
    </row>
    <row r="43" spans="1:5" ht="13.5">
      <c r="A43" s="13" t="s">
        <v>39</v>
      </c>
      <c r="B43" s="14" t="s">
        <v>22</v>
      </c>
      <c r="C43" s="22">
        <f>C45+C46</f>
        <v>206444</v>
      </c>
      <c r="D43" s="20">
        <f>SUM(D45:D46)</f>
        <v>36540938</v>
      </c>
      <c r="E43" s="20">
        <f t="shared" si="0"/>
        <v>36747382</v>
      </c>
    </row>
    <row r="44" spans="1:5" ht="13.5">
      <c r="A44" s="13"/>
      <c r="B44" s="15" t="s">
        <v>0</v>
      </c>
      <c r="C44" s="23"/>
      <c r="D44" s="20"/>
      <c r="E44" s="20"/>
    </row>
    <row r="45" spans="1:6" s="5" customFormat="1" ht="13.5">
      <c r="A45" s="13"/>
      <c r="B45" s="15" t="s">
        <v>48</v>
      </c>
      <c r="C45" s="23">
        <v>206313</v>
      </c>
      <c r="D45" s="21">
        <v>30078940</v>
      </c>
      <c r="E45" s="20">
        <f t="shared" si="0"/>
        <v>30285253</v>
      </c>
      <c r="F45" s="1"/>
    </row>
    <row r="46" spans="1:6" s="5" customFormat="1" ht="46.5" customHeight="1">
      <c r="A46" s="13"/>
      <c r="B46" s="15" t="s">
        <v>49</v>
      </c>
      <c r="C46" s="23">
        <v>131</v>
      </c>
      <c r="D46" s="21">
        <f>6061998+400000</f>
        <v>6461998</v>
      </c>
      <c r="E46" s="20">
        <f t="shared" si="0"/>
        <v>6462129</v>
      </c>
      <c r="F46" s="1"/>
    </row>
    <row r="47" spans="1:6" ht="13.5">
      <c r="A47" s="13"/>
      <c r="B47" s="15"/>
      <c r="C47" s="23"/>
      <c r="D47" s="21"/>
      <c r="E47" s="20"/>
      <c r="F47" s="5"/>
    </row>
    <row r="48" spans="1:6" s="4" customFormat="1" ht="27">
      <c r="A48" s="13" t="s">
        <v>40</v>
      </c>
      <c r="B48" s="14" t="s">
        <v>12</v>
      </c>
      <c r="C48" s="22">
        <f>C50</f>
        <v>397695</v>
      </c>
      <c r="D48" s="20">
        <f>SUM(D50)</f>
        <v>228661</v>
      </c>
      <c r="E48" s="20">
        <f t="shared" si="0"/>
        <v>626356</v>
      </c>
      <c r="F48" s="5"/>
    </row>
    <row r="49" spans="1:6" s="6" customFormat="1" ht="13.5">
      <c r="A49" s="13"/>
      <c r="B49" s="15" t="s">
        <v>0</v>
      </c>
      <c r="C49" s="23"/>
      <c r="D49" s="21"/>
      <c r="E49" s="20"/>
      <c r="F49" s="1"/>
    </row>
    <row r="50" spans="1:6" s="6" customFormat="1" ht="27">
      <c r="A50" s="13"/>
      <c r="B50" s="15" t="s">
        <v>53</v>
      </c>
      <c r="C50" s="23">
        <v>397695</v>
      </c>
      <c r="D50" s="21">
        <v>228661</v>
      </c>
      <c r="E50" s="20">
        <f t="shared" si="0"/>
        <v>626356</v>
      </c>
      <c r="F50" s="4"/>
    </row>
    <row r="51" spans="1:5" s="6" customFormat="1" ht="13.5">
      <c r="A51" s="13"/>
      <c r="B51" s="15"/>
      <c r="C51" s="23"/>
      <c r="D51" s="21"/>
      <c r="E51" s="20"/>
    </row>
    <row r="52" spans="1:5" s="6" customFormat="1" ht="27">
      <c r="A52" s="13" t="s">
        <v>41</v>
      </c>
      <c r="B52" s="14" t="s">
        <v>31</v>
      </c>
      <c r="C52" s="22">
        <f>C54+C55</f>
        <v>194906</v>
      </c>
      <c r="D52" s="20">
        <f>SUM(D54:D55)</f>
        <v>2026407</v>
      </c>
      <c r="E52" s="20">
        <f t="shared" si="0"/>
        <v>2221313</v>
      </c>
    </row>
    <row r="53" spans="1:5" s="6" customFormat="1" ht="13.5">
      <c r="A53" s="13"/>
      <c r="B53" s="15" t="s">
        <v>0</v>
      </c>
      <c r="C53" s="23"/>
      <c r="D53" s="21"/>
      <c r="E53" s="20"/>
    </row>
    <row r="54" spans="1:5" s="6" customFormat="1" ht="13.5">
      <c r="A54" s="16"/>
      <c r="B54" s="15" t="s">
        <v>20</v>
      </c>
      <c r="C54" s="23">
        <v>19396</v>
      </c>
      <c r="D54" s="21">
        <v>1300000</v>
      </c>
      <c r="E54" s="20">
        <f t="shared" si="0"/>
        <v>1319396</v>
      </c>
    </row>
    <row r="55" spans="1:5" s="6" customFormat="1" ht="13.5">
      <c r="A55" s="16"/>
      <c r="B55" s="15" t="s">
        <v>21</v>
      </c>
      <c r="C55" s="23">
        <v>175510</v>
      </c>
      <c r="D55" s="21">
        <v>726407</v>
      </c>
      <c r="E55" s="20">
        <f t="shared" si="0"/>
        <v>901917</v>
      </c>
    </row>
    <row r="56" spans="1:5" s="6" customFormat="1" ht="13.5">
      <c r="A56" s="13"/>
      <c r="B56" s="15"/>
      <c r="C56" s="23"/>
      <c r="D56" s="21"/>
      <c r="E56" s="20"/>
    </row>
    <row r="57" spans="1:5" s="6" customFormat="1" ht="13.5">
      <c r="A57" s="13" t="s">
        <v>42</v>
      </c>
      <c r="B57" s="14" t="s">
        <v>2</v>
      </c>
      <c r="C57" s="22">
        <v>7807585</v>
      </c>
      <c r="D57" s="20">
        <v>50011482</v>
      </c>
      <c r="E57" s="20">
        <f t="shared" si="0"/>
        <v>57819067</v>
      </c>
    </row>
    <row r="58" spans="1:5" s="6" customFormat="1" ht="13.5">
      <c r="A58" s="13"/>
      <c r="B58" s="15"/>
      <c r="C58" s="23"/>
      <c r="D58" s="21"/>
      <c r="E58" s="20"/>
    </row>
    <row r="59" spans="1:5" s="6" customFormat="1" ht="27">
      <c r="A59" s="13" t="s">
        <v>43</v>
      </c>
      <c r="B59" s="14" t="s">
        <v>17</v>
      </c>
      <c r="C59" s="22">
        <v>3781679</v>
      </c>
      <c r="D59" s="20">
        <v>7523698</v>
      </c>
      <c r="E59" s="20">
        <f t="shared" si="0"/>
        <v>11305377</v>
      </c>
    </row>
    <row r="60" spans="1:5" s="6" customFormat="1" ht="13.5">
      <c r="A60" s="13"/>
      <c r="B60" s="14"/>
      <c r="C60" s="22"/>
      <c r="D60" s="21"/>
      <c r="E60" s="20"/>
    </row>
    <row r="61" spans="1:6" ht="27">
      <c r="A61" s="13" t="s">
        <v>44</v>
      </c>
      <c r="B61" s="14" t="s">
        <v>16</v>
      </c>
      <c r="C61" s="22">
        <v>230153</v>
      </c>
      <c r="D61" s="20">
        <v>2900000</v>
      </c>
      <c r="E61" s="20">
        <f t="shared" si="0"/>
        <v>3130153</v>
      </c>
      <c r="F61" s="6"/>
    </row>
    <row r="62" spans="1:6" ht="13.5">
      <c r="A62" s="13"/>
      <c r="B62" s="15"/>
      <c r="C62" s="23"/>
      <c r="D62" s="21"/>
      <c r="E62" s="20"/>
      <c r="F62" s="6"/>
    </row>
    <row r="63" spans="1:5" ht="27">
      <c r="A63" s="13" t="s">
        <v>45</v>
      </c>
      <c r="B63" s="14" t="s">
        <v>18</v>
      </c>
      <c r="C63" s="22">
        <f>SUM(C65:C67)</f>
        <v>267753</v>
      </c>
      <c r="D63" s="20">
        <f>SUM(D65:D67)</f>
        <v>3295636</v>
      </c>
      <c r="E63" s="20">
        <f t="shared" si="0"/>
        <v>3563389</v>
      </c>
    </row>
    <row r="64" spans="1:5" ht="13.5">
      <c r="A64" s="13"/>
      <c r="B64" s="15" t="s">
        <v>0</v>
      </c>
      <c r="C64" s="23"/>
      <c r="D64" s="21"/>
      <c r="E64" s="20"/>
    </row>
    <row r="65" spans="1:5" ht="27">
      <c r="A65" s="13"/>
      <c r="B65" s="15" t="s">
        <v>19</v>
      </c>
      <c r="C65" s="23">
        <v>19580</v>
      </c>
      <c r="D65" s="21">
        <v>1036400</v>
      </c>
      <c r="E65" s="20">
        <f t="shared" si="0"/>
        <v>1055980</v>
      </c>
    </row>
    <row r="66" spans="1:5" ht="27">
      <c r="A66" s="13"/>
      <c r="B66" s="15" t="s">
        <v>56</v>
      </c>
      <c r="C66" s="23">
        <v>45124</v>
      </c>
      <c r="D66" s="21">
        <v>1600000</v>
      </c>
      <c r="E66" s="20">
        <f t="shared" si="0"/>
        <v>1645124</v>
      </c>
    </row>
    <row r="67" spans="1:5" ht="27">
      <c r="A67" s="13"/>
      <c r="B67" s="15" t="s">
        <v>57</v>
      </c>
      <c r="C67" s="23">
        <v>203049</v>
      </c>
      <c r="D67" s="21">
        <v>659236</v>
      </c>
      <c r="E67" s="20">
        <f t="shared" si="0"/>
        <v>862285</v>
      </c>
    </row>
    <row r="68" spans="1:5" ht="13.5">
      <c r="A68" s="13"/>
      <c r="B68" s="15"/>
      <c r="C68" s="23"/>
      <c r="D68" s="21"/>
      <c r="E68" s="20"/>
    </row>
    <row r="69" spans="1:5" ht="27">
      <c r="A69" s="13" t="s">
        <v>46</v>
      </c>
      <c r="B69" s="14" t="s">
        <v>26</v>
      </c>
      <c r="C69" s="24">
        <v>0</v>
      </c>
      <c r="D69" s="20">
        <v>1700000</v>
      </c>
      <c r="E69" s="20">
        <f t="shared" si="0"/>
        <v>1700000</v>
      </c>
    </row>
    <row r="70" spans="1:5" ht="13.5">
      <c r="A70" s="13"/>
      <c r="B70" s="14"/>
      <c r="C70" s="24"/>
      <c r="D70" s="20"/>
      <c r="E70" s="20"/>
    </row>
    <row r="71" spans="1:5" ht="27">
      <c r="A71" s="13">
        <v>16</v>
      </c>
      <c r="B71" s="14" t="s">
        <v>59</v>
      </c>
      <c r="C71" s="22">
        <v>3585</v>
      </c>
      <c r="D71" s="20">
        <v>0</v>
      </c>
      <c r="E71" s="20">
        <v>0</v>
      </c>
    </row>
    <row r="72" spans="1:5" ht="13.5">
      <c r="A72" s="13"/>
      <c r="B72" s="14"/>
      <c r="C72" s="22"/>
      <c r="D72" s="20"/>
      <c r="E72" s="20"/>
    </row>
    <row r="73" spans="1:5" ht="13.5">
      <c r="A73" s="13"/>
      <c r="B73" s="19" t="s">
        <v>5</v>
      </c>
      <c r="C73" s="20">
        <f>C14+C18+C25+C29+C31+C37+C41+C43+C48+C52+C57+C59+C61+C63+C69+C71</f>
        <v>26206306</v>
      </c>
      <c r="D73" s="20">
        <f>SUM(D14+D18+D25+D29+D31+D37+D41+D43+D48+D52+D57+D59+D61+D63+D69)</f>
        <v>222130878</v>
      </c>
      <c r="E73" s="20">
        <f>SUM(E14+E18+E25+E29+E31+E37+E41+E43+E48+E52+E57+E59+E61+E63+E69)</f>
        <v>248333599</v>
      </c>
    </row>
    <row r="75" spans="2:5" ht="32.25" customHeight="1">
      <c r="B75" s="30" t="s">
        <v>63</v>
      </c>
      <c r="C75" s="30"/>
      <c r="D75" s="30"/>
      <c r="E75" s="30"/>
    </row>
  </sheetData>
  <sheetProtection/>
  <mergeCells count="10">
    <mergeCell ref="B4:E4"/>
    <mergeCell ref="A7:E7"/>
    <mergeCell ref="A8:E8"/>
    <mergeCell ref="A9:E9"/>
    <mergeCell ref="A11:E11"/>
    <mergeCell ref="B75:E75"/>
    <mergeCell ref="D1:E1"/>
    <mergeCell ref="B2:E2"/>
    <mergeCell ref="C3:E3"/>
    <mergeCell ref="C5:E5"/>
  </mergeCells>
  <printOptions horizontalCentered="1"/>
  <pageMargins left="1.1811023622047245" right="0.3937007874015748" top="0.5905511811023623" bottom="0.3937007874015748" header="0" footer="0"/>
  <pageSetup firstPageNumber="83" useFirstPageNumber="1" fitToHeight="4" horizontalDpi="600" verticalDpi="600" orientation="portrait" paperSize="9" scale="6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 Наталья Николаевна</cp:lastModifiedBy>
  <cp:lastPrinted>2024-04-19T11:14:18Z</cp:lastPrinted>
  <dcterms:created xsi:type="dcterms:W3CDTF">1996-10-08T23:32:33Z</dcterms:created>
  <dcterms:modified xsi:type="dcterms:W3CDTF">2024-04-19T11:15:17Z</dcterms:modified>
  <cp:category/>
  <cp:version/>
  <cp:contentType/>
  <cp:contentStatus/>
</cp:coreProperties>
</file>