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9828"/>
  </bookViews>
  <sheets>
    <sheet name="Приложение № 2.4 (1492)" sheetId="7" r:id="rId1"/>
  </sheets>
  <externalReferences>
    <externalReference r:id="rId2"/>
  </externalReferences>
  <definedNames>
    <definedName name="_xlnm.Print_Titles" localSheetId="0">'Приложение № 2.4 (1492)'!$13:$13</definedName>
    <definedName name="_xlnm.Print_Area" localSheetId="0">'Приложение № 2.4 (1492)'!$A$1:$G$164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7" l="1"/>
  <c r="D3" i="7"/>
  <c r="D4" i="7"/>
  <c r="D5" i="7"/>
  <c r="G49" i="7" l="1"/>
  <c r="G48" i="7"/>
  <c r="G47" i="7"/>
  <c r="G46" i="7"/>
  <c r="G44" i="7" l="1"/>
  <c r="G89" i="7" l="1"/>
  <c r="G158" i="7" l="1"/>
  <c r="G155" i="7"/>
  <c r="G151" i="7"/>
  <c r="G143" i="7"/>
  <c r="G123" i="7"/>
  <c r="G112" i="7"/>
  <c r="G64" i="7"/>
  <c r="G52" i="7"/>
  <c r="G28" i="7"/>
  <c r="G16" i="7"/>
  <c r="G22" i="7" l="1"/>
  <c r="G114" i="7"/>
  <c r="G19" i="7" l="1"/>
</calcChain>
</file>

<file path=xl/sharedStrings.xml><?xml version="1.0" encoding="utf-8"?>
<sst xmlns="http://schemas.openxmlformats.org/spreadsheetml/2006/main" count="328" uniqueCount="285">
  <si>
    <t>№ п/п</t>
  </si>
  <si>
    <t>Наименование</t>
  </si>
  <si>
    <t>Выплаты материального вознаграждения обладателям прав пользования земельными паями, гражданам, являвшимся (являющимся) работниками коллективных, государственных или муниципальных сельскохозяйственных предприятий, компенсаций в случае добровольного отказа от прав на земельную долю (пай)</t>
  </si>
  <si>
    <t xml:space="preserve">Доходы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t>
  </si>
  <si>
    <t>ДОХОДЫ ВСЕГО, в том числе:</t>
  </si>
  <si>
    <t>Министерство сельского хозяйства и природных ресурсов Приднестровской Молдавской Республики</t>
  </si>
  <si>
    <t>Итого</t>
  </si>
  <si>
    <t>РАСХОДЫ ВСЕГО</t>
  </si>
  <si>
    <t>Министерство экономического развития Приднестровской Молдавской Республики</t>
  </si>
  <si>
    <t>Государственная администрация Дубоссарского района и г. Дубоссары</t>
  </si>
  <si>
    <t>Григориопольский район</t>
  </si>
  <si>
    <t>Дубоссарский район</t>
  </si>
  <si>
    <t>Каменский район</t>
  </si>
  <si>
    <t>Рыбницкий район</t>
  </si>
  <si>
    <t>Слободзейский район</t>
  </si>
  <si>
    <t xml:space="preserve">Строительство сетей водопровода </t>
  </si>
  <si>
    <t xml:space="preserve">Изготовление проектно-сметной документации </t>
  </si>
  <si>
    <t xml:space="preserve">Строительство водопроводных сетей </t>
  </si>
  <si>
    <t>Строительство водопроводной сети. Приобретение и монтаж водонапорной башни</t>
  </si>
  <si>
    <t>Наименование объекта</t>
  </si>
  <si>
    <t>Виды работ</t>
  </si>
  <si>
    <t>Сумма, руб.</t>
  </si>
  <si>
    <t>Капитальные вложения в строительство коммунальных объектов (240250)</t>
  </si>
  <si>
    <t>Монтаж водонапорной башни</t>
  </si>
  <si>
    <t xml:space="preserve">Строительство водопроводной сети и ВНС по улице Байдукова, в том числе проектные работы </t>
  </si>
  <si>
    <t xml:space="preserve">Строительство водопроводной сети </t>
  </si>
  <si>
    <t>Строительство резервуара чистой воды V=150 куб. м на окраине села (в районе ветеринарного техникума), в том числе проектные работы</t>
  </si>
  <si>
    <t xml:space="preserve">Строительно-монтажные работы РЧВ V=150 куб. м </t>
  </si>
  <si>
    <t xml:space="preserve">Развитие централизованного водоснабжения села Воронково Рыбницкого I-II районов, в том числе проектные работы </t>
  </si>
  <si>
    <t>Итого </t>
  </si>
  <si>
    <t>Населенный пункт</t>
  </si>
  <si>
    <t xml:space="preserve">Монтаж водонапорной башни V=25 куб. м на скважине № 5 по улице Ленина, 112а, в том числе проектные работы </t>
  </si>
  <si>
    <t xml:space="preserve">Монтаж водонапорной башни V=25 куб. м на скважине № 3 по улице О. Кошевого, 18а, в том числе проектные работы </t>
  </si>
  <si>
    <t>Строительство водопроводной сети по улице Огородной, улице Днестровской, улице Садовой, улице 23 Февраля, улице 28 Июня, улице Мичурина, улице Школьной, в том числе проектные работы</t>
  </si>
  <si>
    <t>Развитие централизованного водоснабжения поселка Индия в селе Бутор, в том числе проектные работы</t>
  </si>
  <si>
    <t xml:space="preserve">Стоимость видов работ, руб. </t>
  </si>
  <si>
    <t>ОСТАТОК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по состоянию на 01.01.2024 г.</t>
  </si>
  <si>
    <t>25 м³</t>
  </si>
  <si>
    <t>150 м³</t>
  </si>
  <si>
    <t>1830 м</t>
  </si>
  <si>
    <t>5550 м</t>
  </si>
  <si>
    <t xml:space="preserve"> 1 006 м</t>
  </si>
  <si>
    <t xml:space="preserve"> 250 м</t>
  </si>
  <si>
    <t xml:space="preserve"> 1 550 м</t>
  </si>
  <si>
    <t xml:space="preserve"> 1 060 м</t>
  </si>
  <si>
    <t xml:space="preserve"> 21 000 м</t>
  </si>
  <si>
    <t>Объемы работ, м/м3</t>
  </si>
  <si>
    <t>"О республиканском бюджете на 2024 год"</t>
  </si>
  <si>
    <t>Государственная администрация Григориопольского района и г. Григориополя</t>
  </si>
  <si>
    <t>Государственная администрация г. Тирасполя и г. Днестровска</t>
  </si>
  <si>
    <t>Строительство системы водоснабжения по улице Молодежной</t>
  </si>
  <si>
    <t xml:space="preserve">Монтаж водонапорной башни V=25 куб. м на скважине № 2 по улице Ленина, 37-а, в том числе проектные работы </t>
  </si>
  <si>
    <t>Изготовление проектно-сметной документации</t>
  </si>
  <si>
    <t xml:space="preserve">Монтаж водонапорной башни V=25 куб. м на скважине № 4 по улице Ленина, 7-а, в том числе проектные работы </t>
  </si>
  <si>
    <t xml:space="preserve">Строительство водопроводной сети по улице Полевой, улице Суворова, улице Попова, в том числе проектные работы </t>
  </si>
  <si>
    <t xml:space="preserve">Строительство водопроводной сети по улице Земнухова, улице Народной, улице Чапаева, в том числе проектные работы </t>
  </si>
  <si>
    <t>Строительство водопроводной сети по улице Виноградной, в том числе проектные работы</t>
  </si>
  <si>
    <t xml:space="preserve">Строительство павильона, электромонтажные работы, обустройство зоны санитарной охраны, прокладка водопроводной сети </t>
  </si>
  <si>
    <t xml:space="preserve">Развитие централизованного водоснабжения села Колбасна (Шмалены, Пыкалова, Андреевка,                                                   Н. Михайловка), в том числе проектные работы </t>
  </si>
  <si>
    <t xml:space="preserve">Строительство сети централизованного водоснабжения к домовладениям, расположенным по улице Кузнечной, улице Спортивной, улице Мира, улице Солнечной, улице Цветочной, улице Звездной микрорайона Антоновка Каменского района, в том числе проектные работы </t>
  </si>
  <si>
    <t>Государственная администрация Каменского района и г. Каменки</t>
  </si>
  <si>
    <t>Государственная администрация Рыбницкого района и г. Рыбницы</t>
  </si>
  <si>
    <t xml:space="preserve">Государственная администрация Слободзейского района и г. Слободзеи </t>
  </si>
  <si>
    <t>Государственная администрация г.  Бендеры</t>
  </si>
  <si>
    <t xml:space="preserve">к Закону Приднестровской Молдавской Республики </t>
  </si>
  <si>
    <t>1.</t>
  </si>
  <si>
    <t>2.</t>
  </si>
  <si>
    <t>2.1.</t>
  </si>
  <si>
    <t>3.</t>
  </si>
  <si>
    <t>3.1.</t>
  </si>
  <si>
    <t>3.2.</t>
  </si>
  <si>
    <t>3.2.1.</t>
  </si>
  <si>
    <t>3.2.1.1.</t>
  </si>
  <si>
    <t>3.2.1.2.</t>
  </si>
  <si>
    <t>3.2.1.3.</t>
  </si>
  <si>
    <t>3.2.1.4.</t>
  </si>
  <si>
    <t>3.2.2.</t>
  </si>
  <si>
    <t>3.2.2.1.</t>
  </si>
  <si>
    <t>3.2.2.2.</t>
  </si>
  <si>
    <t>3.2.2.3.</t>
  </si>
  <si>
    <t>3.2.2.4.</t>
  </si>
  <si>
    <t>3.2.2.5.</t>
  </si>
  <si>
    <t>3.2.2.6.</t>
  </si>
  <si>
    <t>3.2.2.7.</t>
  </si>
  <si>
    <t>3.2.2.8.</t>
  </si>
  <si>
    <t>3.2.2.9.</t>
  </si>
  <si>
    <t>3.2.2.10.</t>
  </si>
  <si>
    <t>3.2.2.11.</t>
  </si>
  <si>
    <t>3.2.2.12.</t>
  </si>
  <si>
    <t>3.2.2.13.</t>
  </si>
  <si>
    <t>3.2.3.</t>
  </si>
  <si>
    <t>3.2.3.1.</t>
  </si>
  <si>
    <t>3.2.3.2.</t>
  </si>
  <si>
    <t>3.2.3.3.</t>
  </si>
  <si>
    <t>3.2.3.4.</t>
  </si>
  <si>
    <t>3.2.3.5.</t>
  </si>
  <si>
    <t>3.2.4.</t>
  </si>
  <si>
    <t>3.2.4.1.</t>
  </si>
  <si>
    <t>3.2.4.2.</t>
  </si>
  <si>
    <t>3.2.4.3.</t>
  </si>
  <si>
    <t>3.2.4.4.</t>
  </si>
  <si>
    <t>3.2.4.5.</t>
  </si>
  <si>
    <t>3.2.4.6.</t>
  </si>
  <si>
    <t>3.2.4.7.</t>
  </si>
  <si>
    <t>3.2.4.8.</t>
  </si>
  <si>
    <t>3.2.4.9.</t>
  </si>
  <si>
    <t>3.2.4.10.</t>
  </si>
  <si>
    <t>3.2.5.</t>
  </si>
  <si>
    <t>3.2.5.1.</t>
  </si>
  <si>
    <t>3.2.5.2.</t>
  </si>
  <si>
    <t>3.2.5.3.</t>
  </si>
  <si>
    <t>3.2.5.4.</t>
  </si>
  <si>
    <t>3.2.5.5.</t>
  </si>
  <si>
    <t>3.2.5.6.</t>
  </si>
  <si>
    <t>3.2.5.7.</t>
  </si>
  <si>
    <t>3.2.5.8.</t>
  </si>
  <si>
    <t>3.2.5.9.</t>
  </si>
  <si>
    <t>3.2.5.10.</t>
  </si>
  <si>
    <t>3.2.5.11.</t>
  </si>
  <si>
    <t>3.2.5.12.</t>
  </si>
  <si>
    <t>3.2.5.13.</t>
  </si>
  <si>
    <t>3.2.5.14.</t>
  </si>
  <si>
    <t>3.2.5.15.</t>
  </si>
  <si>
    <t>3.2.5.16.</t>
  </si>
  <si>
    <t>3.2.5.17.</t>
  </si>
  <si>
    <t>3.2.5.18.</t>
  </si>
  <si>
    <t>3.2.5.19.</t>
  </si>
  <si>
    <t>3.2.5.20.</t>
  </si>
  <si>
    <t>3.2.5.21.</t>
  </si>
  <si>
    <t>3.2.5.22.</t>
  </si>
  <si>
    <t>3.2.5.23.</t>
  </si>
  <si>
    <t>3.2.7.</t>
  </si>
  <si>
    <t>3.2.7.1.</t>
  </si>
  <si>
    <t>3.3.</t>
  </si>
  <si>
    <t>3.3.1.</t>
  </si>
  <si>
    <t>3.3.1.1.</t>
  </si>
  <si>
    <t>3.3.1.2.</t>
  </si>
  <si>
    <t>3.3.1.3.</t>
  </si>
  <si>
    <t>3.3.2.</t>
  </si>
  <si>
    <t>3.3.2.1.</t>
  </si>
  <si>
    <t>3.3.2.2.</t>
  </si>
  <si>
    <t>3.3.2.3.</t>
  </si>
  <si>
    <t>3.3.2.4.</t>
  </si>
  <si>
    <t>3.3.2.5.</t>
  </si>
  <si>
    <t>3.3.2.6.</t>
  </si>
  <si>
    <t>3.3.2.7.</t>
  </si>
  <si>
    <t>3.3.2.8.</t>
  </si>
  <si>
    <t>3.3.2.9.</t>
  </si>
  <si>
    <t>3.3.2.10.</t>
  </si>
  <si>
    <t>3.3.2.11.</t>
  </si>
  <si>
    <t>3.3.3.</t>
  </si>
  <si>
    <t>3.3.3.1.</t>
  </si>
  <si>
    <t>3.3.3.2.</t>
  </si>
  <si>
    <t>3.3.3.3.</t>
  </si>
  <si>
    <t>3.3.4.</t>
  </si>
  <si>
    <t>3.3.4.1.</t>
  </si>
  <si>
    <t>3.3.4.2.</t>
  </si>
  <si>
    <t>3.3.5.</t>
  </si>
  <si>
    <t>3.3.5.1.</t>
  </si>
  <si>
    <t>На финансирование мероприятий по благоустройству сельских территорий, ремонту и строительству объектов социально-культурной сферы и автомобильных дорог общего пользования и их составных частей, находящихся в муниципальной собственности, расположенных в сельских населенных пунктах</t>
  </si>
  <si>
    <t>Основные характеристики, источники формирования и направления расходования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на 2024 год</t>
  </si>
  <si>
    <t>Приложение № 2.4</t>
  </si>
  <si>
    <t>Ремонт тротуара, с. Гиска, ул. Ленина, 160 м кв.</t>
  </si>
  <si>
    <t>Ремонт тротуара, с. Протягайловка, ул. Первомайская, 80 м кв.</t>
  </si>
  <si>
    <t>Ремонт дорожного покрытия, с. Протягайловка, ул. Гербовецкая, 400 м кв.</t>
  </si>
  <si>
    <t>Перевод гравийных покрытий в цементнобетонные, с. Спея (ул. Ленина), 2 060 м кв.</t>
  </si>
  <si>
    <t>Перевод гравийных покрытий в цементнобетонные, с. Ташлык (ул. Коробкина), 2 600 м кв.</t>
  </si>
  <si>
    <t>Перевод гравийных покрытий в асфальтобетонные, с. Красная Горка (ул. Заводская), 3900 м кв .</t>
  </si>
  <si>
    <t>Перевод гравийных покрытий в асфальтобетонные, п. Глиное (ул. Комсомольская), 960 м кв.</t>
  </si>
  <si>
    <t>Ремонт тротуаров у МОУ "Глинянская ООШ", пос. Глиное (ул. Гагарина), 480 м кв.</t>
  </si>
  <si>
    <t>Благоустройство территорий МОУ "Буторская ОСШ", с. Бутор, 829 м кв.</t>
  </si>
  <si>
    <t>Благоустройство территорий МДОУ "Мэрцишорий", с. Бутор, 868 75 м кв.</t>
  </si>
  <si>
    <t>Благоустройство территорий МДОУ "Детский сад "Чайка", пос. Карманово, 559,7 м кв.</t>
  </si>
  <si>
    <t>Благоустройство территорий МДОУ "Глинянская ООШ", пос. Глиное, 1 009 м кв.</t>
  </si>
  <si>
    <t>Благоустройство территорий МДОУ "Извораш", с. Ташлык,  1 272 м кв.</t>
  </si>
  <si>
    <t>3.2.2.14.</t>
  </si>
  <si>
    <t>Благоустройство  (дополнительно) территорий МДОУ "Извораш", с. Ташлык,  102 м кв.</t>
  </si>
  <si>
    <t>Устройство цементнобетонного покрытия, с. Гояны (ул. Ф. Пономарь), 2 720 м кв.</t>
  </si>
  <si>
    <t xml:space="preserve">Перевод гравийно-щебеночного покрытия автомобильной дороги  в асфальтобетонное или бетонное, капитальный ремонт, с. Окница (ул. Зеленая), 735 м кв. </t>
  </si>
  <si>
    <t>Ремонт асфальтобетонного покрытия автомобильной дороги и проезда к школе, с. Ротар (ул. Октябрьской Революции), 1 236 м кв.</t>
  </si>
  <si>
    <t>Ремонт гравийно-щебеночного покрытия автомобильной дороги, с. Слобода-Рашково (ул. Германа), 1 765 м кв.</t>
  </si>
  <si>
    <t>Ремонт тротуара (обустройство плиточным покрытием), с. Ротар (ул. Ленина – ул. Октябрьской Революции), 469 м кв.</t>
  </si>
  <si>
    <t>Перевод гравийно-щебеночного покрытия автомобильной дороги к Дому культуры и прилегающей территории в с. Хрустовая   в асфальтобетонное или бетонное, с обустройством стоянки, капитальный ремонт, 1 765 м кв.</t>
  </si>
  <si>
    <t>Ремонт тротуара (обустройство плиточным покрытием),  с. Подойма  (ул. Ленина), 133 м кв.</t>
  </si>
  <si>
    <t>Ремонт гравийно-щебеночного покрытия автомобильной дороги ул. Котовского, с. Катериновка, 900 м кв.</t>
  </si>
  <si>
    <t>Ремонт гравийно-щебеночного покрытия автомобильной дороги ул. Горького, с. Катериновка, 1 747 м кв.</t>
  </si>
  <si>
    <t>Ремонт гравийно-щебеночного покрытия автомобильной дороги ул. Шевченко, с. Катериновка, 1 612 м кв.</t>
  </si>
  <si>
    <t>Устройство цементнобетонного покрытия, с. Красный Виноградарь (проспект Молодежный), 2 391 м кв.</t>
  </si>
  <si>
    <t>Ремонт асфальтобетонного покрытия, с. Андреевка (ул. Ленина), 836 м кв.</t>
  </si>
  <si>
    <t>Ремонт асфальтобетонного покрытия, с. Броштяны (ул. Советская), 589 м кв.</t>
  </si>
  <si>
    <t>Ремонт асфальтобетонного покрытия, с. Бутучаны (пер. Новоселов), 1262 м кв.</t>
  </si>
  <si>
    <t>Ремонт гравийно-щебеночного покрытия дорог,  с. Воронково (ул. Железнодорожная), 1854 м кв., ремонт асфальтобетонного покрытия, с. Воронково (ул. Советская), 1 389 м кв., с. Буськи (ул. Садовая, ул. Советская), 1 622 м кв.</t>
  </si>
  <si>
    <t>Ремонт асфальтобетонного покрытия, с. Гараба (ул. Озерная), 543 м кв.</t>
  </si>
  <si>
    <t xml:space="preserve"> Ремонт асфальтобетонного покрытия, с. Ержово (ул. Горького), 1 530 м кв.</t>
  </si>
  <si>
    <t>Перевод гравийно-щебеночного в асфальтобетонное покрытие, с. Колбасна  (ул. Приовражная), 1 320 м кв.</t>
  </si>
  <si>
    <t>Ремонт асфальтобетонного покрытия, с. Станиславка (ул. Корчевского), 676 м кв.</t>
  </si>
  <si>
    <t>Ремонт асфальтобетонного покрытия, с. М. Молокиш (ул. Ленина, ул. Советская), 379  м кв.</t>
  </si>
  <si>
    <t>Устройство цементобетонного покрытия, с. Плоть (ул. Школьная, ул. Гастелло), 1 130 м кв.</t>
  </si>
  <si>
    <t>Ремонт асфальтобетонного покрытия, с. Попенки (ул. Ленина, ул. Крупская, пер. Школьный), 1 549  м кв.</t>
  </si>
  <si>
    <t>Ремонт асфальтобетонного покрытия, с. Строенцы (ул. Молодежная), 264 м кв.</t>
  </si>
  <si>
    <t>Ремонт асфальтобетонного покрытия, с. Советское (ул. Гвардейская, ул. Советская, ул. Гагарина), 309 м кв.</t>
  </si>
  <si>
    <t>Строительство водопроводной сети по улице 8 Марта, улице Профсоюзной, улице Лермонтова, улице Пушкина, улице Ткаченко, улице Ленина, улице Зелинского, в том числе проектные работы</t>
  </si>
  <si>
    <t xml:space="preserve">Строительство водопроводной сети по улице Чкалова, улице Молодежной с установкой водонапорной башни на артезианской скважине № 5565 </t>
  </si>
  <si>
    <t>Перевод гравийных покрытий в асфальтобетонные, с. Делакеу (ул. Садовая), 3 000 м кв.</t>
  </si>
  <si>
    <t>Перевод гравийных покрытий в асфальтобетонные, п. Карманово (ул. Мира), 1 400 м кв.</t>
  </si>
  <si>
    <t>Устройство асфальтобетонного покрытия, с. Дзержинское (ул. Совхозная), 3 556 м кв.</t>
  </si>
  <si>
    <t xml:space="preserve">Монтаж водонапорной башни V=25 куб. м на скважине № 4027 по улице Котовского, в том числе проектные работы </t>
  </si>
  <si>
    <t xml:space="preserve">Монтаж водонапорной башни V=25 куб. м на скважине № 86 по улице Северной, 2, в том числе проектные работы </t>
  </si>
  <si>
    <t xml:space="preserve">Строительство резервуара чистой воды V=150 куб. м по ул. Днестровской (в районе фермы), в том числе проектные работы </t>
  </si>
  <si>
    <t>Благоустройство территорий МОУ "Шипская ОСШ им А. Паши", с. Шипка, 1 002 м кв.</t>
  </si>
  <si>
    <t>Устройство тротуара (тротуарная плитка), с. Гармацкое (ул. Пахомовой), 395 м кв.</t>
  </si>
  <si>
    <t>Устройство тротуара (тротуарная плитка), с. Гармацкое (ул. Ленина), 705 м кв.</t>
  </si>
  <si>
    <t>3.2.3.6.</t>
  </si>
  <si>
    <r>
      <rPr>
        <b/>
        <sz val="14"/>
        <color theme="1"/>
        <rFont val="Times New Roman"/>
        <family val="1"/>
        <charset val="204"/>
      </rPr>
      <t>Итого</t>
    </r>
    <r>
      <rPr>
        <sz val="14"/>
        <color theme="1"/>
        <rFont val="Times New Roman"/>
        <family val="1"/>
        <charset val="204"/>
      </rPr>
      <t xml:space="preserve"> </t>
    </r>
  </si>
  <si>
    <t>На финансирование расходов по реализации государственной целевой программы "Развитие системы питьевого водоснабжения населенных пунктов  Приднестровской Молдавской Республики на 2024–2028 годы"</t>
  </si>
  <si>
    <t>с. Кицканы Слободзейского района</t>
  </si>
  <si>
    <t>с. Глиное Слободзейского района</t>
  </si>
  <si>
    <t>с. Гыртоп Григориопольского района</t>
  </si>
  <si>
    <t>с. Спея Григориопольского района</t>
  </si>
  <si>
    <t>с. Красная Горка Григориопольского района</t>
  </si>
  <si>
    <t>с. Малаешты Григориопольского района</t>
  </si>
  <si>
    <t>с. Делакеу Григориопольского района</t>
  </si>
  <si>
    <t>с. Бутор Григориопольского района</t>
  </si>
  <si>
    <t>с. Красное Григориопольского района</t>
  </si>
  <si>
    <t>п. Карманово Григориопольского района</t>
  </si>
  <si>
    <t>с. Дойбаны-1 Дубоссарского района</t>
  </si>
  <si>
    <t>с. Ново-Комиссаровка  Дубоссарского района</t>
  </si>
  <si>
    <t>с. Гармацкое Дубоссарского района</t>
  </si>
  <si>
    <t>с. Воронково Рыбницкого района</t>
  </si>
  <si>
    <t>Приложение № 4</t>
  </si>
  <si>
    <t xml:space="preserve">Устройство цементнобетонного покрытия, с. Ново-Комиссаровка (ул. Школьная), 535 м кв. </t>
  </si>
  <si>
    <t>Ремонт гравийно-щебеночного покрытия автомобильной дороги ул. Терешковой, с. Катериновка, 2 800 м кв.</t>
  </si>
  <si>
    <t>Ремонт асфальтобетонного покрытия, с. Белочи ( ул. Г. Родина, ул. Механизаторов),  547,8 м кв.</t>
  </si>
  <si>
    <t>Устройство цементно-бетонного покрытия, с. Б. Молокиш (ул. Комсомольская, ул. Больничная),  838 м кв.</t>
  </si>
  <si>
    <t xml:space="preserve"> Устройство цементобетонного покрытия с. Вадатурково (ул.Молодежная), 810 м кв.</t>
  </si>
  <si>
    <t>Ремонт асфальтобетонного покрытия, с. Выхватинцы (ул. Днестровская), 682 м кв.</t>
  </si>
  <si>
    <t>Ремонт асфальтобетонного покрытия, с. Гидирим (ул. Кирова),  483 м кв., ремонт гравийно-щебеночного покрытия дорог, с. Гидирим ( ул. Мира), 440 м кв.</t>
  </si>
  <si>
    <t>Ремонт асфальтобетонного покрытия, с. Красненькое (ул. Садовая), 100 м кв.,  перевод гравийно-щебеночного в асфальтьбетонное покрытие дорог, с. Красненькое (ул. Садовая), 2 282  м кв.</t>
  </si>
  <si>
    <t>Ремонт асфальтобетонного покрытия, с. Михайловка (ул. Мира, ул. Школьная, ул. Ленина), 582 м кв.</t>
  </si>
  <si>
    <t>Ремонт асфальтобетонного покрытия, с. Мокра (ул. Коммунаров), 1 190 м кв., ремонт гравийно-щебеночного покрытия дорог, с. Мокра (ул. Нагорная, ул.Октябрьской Революции, ул.Комсомольская),  1 467 м кв.</t>
  </si>
  <si>
    <t>Ремонт гравийно-щебеночного покрытия дорог, с. Лысая Гора (ул. К. Цеткин, ул. Благодатная), 2 410 м кв., с. Новая Михайловка (ул. Чкалова, ул. Зеленая), 2 410 м кв.</t>
  </si>
  <si>
    <t xml:space="preserve">Ремонт асфальтобетонного покрытия, с. Кременчуг (ул. Ленина), 710  м кв. </t>
  </si>
  <si>
    <t>с. Колбасна Рыбницкого района</t>
  </si>
  <si>
    <t xml:space="preserve">         Примечание.</t>
  </si>
  <si>
    <t xml:space="preserve">          Предоставить право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главных распорядителей средств (глав государственных администраций городов и районов) перераспределять экономию, сложившуюся по объектам,  определенным пунктом 3.2 настоящего Приложения, на иные объекты, перечисленные в настоящем Приложении, в пределах одного главного распорядителя бюджетных средств и одной административно-территориальной единицы, в рамках которой была получена данная экономия.</t>
  </si>
  <si>
    <t xml:space="preserve">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исполнительного органа государственной власти, ответственного за исполнение государственной целевой программы "Развитие системы питьевого водоснабжения населенных пунктов Приднестровской Молдавской Республики" на 2024–2028 годы", перераспределять экономию, сложившуюся по объектам, определенным пунктом 3.3 настоящего Приложения, на объекты, утвержденные в рамках данного Приложения, а также на новые объекты, утвержденные Законом Приднестровской Молдавской Республики  "Об утверждении государственной целевой программы "Развитие системы питьевого водоснабжения населенных пунктов Приднестровской Молдавской Республики" на 2024–2028 годы", в пределах административно-территориальной единицы, в рамках которой была получена данная экономия.</t>
  </si>
  <si>
    <t>Ремонт дорожного покрытия, с. Гиска,  ул. Ленина,  ул. Октябрьская, ул. 60 лет Октября, ул. Мира, ул. Госпитальная, ул. Главана, ул. Школьная (650 м кв.)</t>
  </si>
  <si>
    <t>3.2.6</t>
  </si>
  <si>
    <t>3.2.6.1</t>
  </si>
  <si>
    <t>3.2.6.2</t>
  </si>
  <si>
    <t>3.2.6.3</t>
  </si>
  <si>
    <t>3.2.6.4</t>
  </si>
  <si>
    <t>3.2.6.5</t>
  </si>
  <si>
    <t>3.2.6.6</t>
  </si>
  <si>
    <t>3.2.6.7</t>
  </si>
  <si>
    <t>Устройство тротуара (тротуарная плитка) с. Карагаш  (ул. Ленина), 814 кв. м</t>
  </si>
  <si>
    <t>3.2.6.8</t>
  </si>
  <si>
    <t>3.2.6.9</t>
  </si>
  <si>
    <t>3.2.6.10</t>
  </si>
  <si>
    <t>3.2.6.11</t>
  </si>
  <si>
    <t>Ремонт тротуаров (тротуарная плитка) с. Незавертайловка (ул. Ленина), 570 кв. м</t>
  </si>
  <si>
    <t>3.2.6.12</t>
  </si>
  <si>
    <t>3.2.6.13</t>
  </si>
  <si>
    <t>3.2.6.14</t>
  </si>
  <si>
    <t>3.2.6.15</t>
  </si>
  <si>
    <t>Ремонт цементобетонного покрытия с. Фрунзе (ул.Мира), 935 кв. м</t>
  </si>
  <si>
    <t>3.2.6.16</t>
  </si>
  <si>
    <t>3.2.6.17</t>
  </si>
  <si>
    <t>3.2.6.18</t>
  </si>
  <si>
    <t>Устройство сетей уличного освещения с. Чобручи (ул. Лиманная), 2030 м</t>
  </si>
  <si>
    <t>Ремонт асфальтобетонного покрытия с. Терновка (ул. Фрунзе), 1143 кв. м</t>
  </si>
  <si>
    <t>Ремонт асфальтобетонного покрытия  п. Красное, ул. Школьная, 503 кв. м</t>
  </si>
  <si>
    <t xml:space="preserve">Устройство тротуара из бетона от Мемориала Славы до пешеходного моста через а/д Брест-Кишинев-Одесса, п. Первомайск, 560 кв. м </t>
  </si>
  <si>
    <t>Устройство тротуара п. Первомайск ( ул. Садовая, вдоль домов №№22, 24), 290 кв. м</t>
  </si>
  <si>
    <t>Ремонт асфальтобетонного покрытия по с. Ближний Хутор (ул. Труда ), 2150 кв. м</t>
  </si>
  <si>
    <t>Ремонт асфальтобетонного покрытия с. Глиное  (ул. Мира, ул. С. Лазо), 1558 кв. м</t>
  </si>
  <si>
    <t>Ремонт асфальтобетонного покрытия с. Кицканы (ул. Советская), 1410 кв. м</t>
  </si>
  <si>
    <t>Ремонт асфальтобетонного покрытия с. Коротное (ул. Школьная), 992 кв. м</t>
  </si>
  <si>
    <t>Ремонт асфальтобетонного покрытия с. Незавертайловка (ул. Жукова), 1518 кв. м</t>
  </si>
  <si>
    <t>Ремонт асфальтобетонного покрытия с. Парканы (ул. Пионерская), 1566 кв. м</t>
  </si>
  <si>
    <t>Ремонт цементобетонного покрытия с. Суклея (ул. Набережная), 1348 кв. м</t>
  </si>
  <si>
    <t>Устройство дорожек на новом гражданском кладбище из тротуарной плитки, с. Чобручи, 550 кв. м</t>
  </si>
  <si>
    <t>Устройство дорожного покрытия из тротуарной плитки с. Чобручи (ул. 25 Октября), 1000 кв. м</t>
  </si>
  <si>
    <t>Ремонт тротуаров из асфальтобетонной смеси с. Владимировка ( ул. Ленина) и с. Константиновка (ул. К. Маркса ), 624 кв. м</t>
  </si>
  <si>
    <t>Ремонт асфальтобетонного покрытия, с. Жура, (ул. Советская), 846 м кв.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</si>
</sst>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scheme val="minor"/>
    </font>
    <font>
      <sz val="10"/>
      <name val="Arial Cyr"/>
      <charset val="204"/>
    </font>
    <font>
      <sz val="14"/>
      <color theme="1"/>
      <name val="Times New Roman"/>
      <family val="1"/>
      <charset val="204"/>
    </font>
    <font>
      <sz val="14"/>
      <name val="Times New Roman"/>
      <family val="1"/>
      <charset val="204"/>
    </font>
    <font>
      <b/>
      <sz val="14"/>
      <color theme="1"/>
      <name val="Times New Roman"/>
      <family val="1"/>
      <charset val="204"/>
    </font>
    <font>
      <b/>
      <u/>
      <sz val="14"/>
      <color theme="1"/>
      <name val="Times New Roman"/>
      <family val="1"/>
      <charset val="204"/>
    </font>
    <font>
      <b/>
      <sz val="14"/>
      <color rgb="FFFF0000"/>
      <name val="Times New Roman"/>
      <family val="1"/>
      <charset val="204"/>
    </font>
    <font>
      <sz val="14"/>
      <color rgb="FF00B0F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s>
  <cellStyleXfs count="5">
    <xf numFmtId="0" fontId="0" fillId="0" borderId="0"/>
    <xf numFmtId="0" fontId="1" fillId="0" borderId="0"/>
    <xf numFmtId="43" fontId="1" fillId="0" borderId="0" applyFont="0" applyFill="0" applyBorder="0" applyAlignment="0" applyProtection="0"/>
    <xf numFmtId="0" fontId="2" fillId="0" borderId="0"/>
    <xf numFmtId="0" fontId="2" fillId="0" borderId="0"/>
  </cellStyleXfs>
  <cellXfs count="82">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3" applyFont="1" applyAlignment="1">
      <alignment vertical="center" wrapText="1"/>
    </xf>
    <xf numFmtId="0" fontId="4" fillId="0" borderId="0" xfId="3" applyFont="1" applyAlignment="1">
      <alignment horizontal="right" vertical="center" wrapText="1"/>
    </xf>
    <xf numFmtId="0" fontId="4" fillId="0" borderId="0" xfId="0" applyFont="1" applyAlignment="1">
      <alignment horizontal="righ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49" fontId="3" fillId="0" borderId="1" xfId="0" applyNumberFormat="1" applyFont="1" applyBorder="1" applyAlignment="1">
      <alignment horizontal="center" vertical="center" wrapText="1"/>
    </xf>
    <xf numFmtId="3" fontId="3" fillId="0" borderId="1" xfId="0" applyNumberFormat="1" applyFont="1" applyBorder="1" applyAlignment="1">
      <alignment horizontal="right" vertical="center" wrapText="1"/>
    </xf>
    <xf numFmtId="49"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5" fillId="2" borderId="1" xfId="0" applyNumberFormat="1" applyFont="1" applyFill="1" applyBorder="1" applyAlignment="1">
      <alignment horizontal="right" vertical="center" wrapText="1"/>
    </xf>
    <xf numFmtId="3" fontId="5" fillId="0" borderId="5"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3" fontId="3" fillId="0" borderId="1" xfId="0" applyNumberFormat="1" applyFont="1" applyBorder="1" applyAlignment="1">
      <alignment horizontal="center"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49" fontId="5" fillId="0" borderId="1" xfId="0" applyNumberFormat="1" applyFont="1" applyBorder="1" applyAlignment="1">
      <alignment vertical="center" wrapText="1"/>
    </xf>
    <xf numFmtId="3"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8" fillId="0" borderId="0" xfId="0" applyFont="1" applyAlignment="1">
      <alignment horizontal="left" vertical="center" wrapText="1"/>
    </xf>
    <xf numFmtId="3" fontId="3" fillId="0" borderId="1"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3" fontId="5" fillId="2" borderId="2" xfId="0" applyNumberFormat="1" applyFont="1" applyFill="1" applyBorder="1" applyAlignment="1">
      <alignment horizontal="right" vertical="center" wrapText="1"/>
    </xf>
    <xf numFmtId="49" fontId="3" fillId="0" borderId="7" xfId="0" applyNumberFormat="1" applyFont="1" applyBorder="1" applyAlignment="1">
      <alignment horizontal="center" vertical="center" wrapText="1"/>
    </xf>
    <xf numFmtId="3" fontId="3" fillId="0" borderId="1" xfId="0" applyNumberFormat="1" applyFont="1" applyBorder="1"/>
    <xf numFmtId="3" fontId="3" fillId="0" borderId="1" xfId="0" applyNumberFormat="1" applyFont="1" applyBorder="1" applyAlignment="1">
      <alignment vertical="center"/>
    </xf>
    <xf numFmtId="0" fontId="3" fillId="0" borderId="8" xfId="0" applyFont="1" applyBorder="1" applyAlignment="1">
      <alignment horizontal="center" vertical="center" wrapText="1"/>
    </xf>
    <xf numFmtId="3" fontId="5" fillId="0" borderId="2" xfId="0" applyNumberFormat="1" applyFont="1" applyBorder="1" applyAlignment="1">
      <alignment horizontal="right" vertical="center" wrapText="1"/>
    </xf>
    <xf numFmtId="49" fontId="3" fillId="0" borderId="1" xfId="0" applyNumberFormat="1" applyFont="1" applyBorder="1" applyAlignment="1">
      <alignment horizontal="justify" vertical="center" wrapText="1"/>
    </xf>
    <xf numFmtId="3" fontId="3" fillId="0" borderId="1"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49" fontId="5" fillId="0" borderId="1" xfId="0" applyNumberFormat="1" applyFont="1" applyBorder="1" applyAlignment="1">
      <alignment horizontal="left" vertical="center" wrapText="1"/>
    </xf>
    <xf numFmtId="0" fontId="3" fillId="0" borderId="0" xfId="0" applyFont="1" applyBorder="1" applyAlignment="1">
      <alignment horizontal="justify" vertical="center" wrapText="1"/>
    </xf>
    <xf numFmtId="0" fontId="3" fillId="0" borderId="0" xfId="0" applyFont="1" applyBorder="1" applyAlignment="1">
      <alignment horizontal="left" vertical="center" wrapText="1"/>
    </xf>
    <xf numFmtId="0" fontId="7" fillId="0" borderId="0" xfId="0" applyFont="1" applyBorder="1" applyAlignment="1">
      <alignment horizontal="justify"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5" fillId="2"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justify"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justify"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1" xfId="0" applyFont="1" applyBorder="1" applyAlignment="1">
      <alignment horizontal="left" vertical="center" wrapText="1"/>
    </xf>
    <xf numFmtId="0" fontId="3" fillId="0" borderId="1" xfId="0" applyFont="1" applyBorder="1" applyAlignment="1">
      <alignment horizontal="justify" vertical="center" wrapText="1"/>
    </xf>
    <xf numFmtId="0" fontId="5" fillId="0" borderId="0" xfId="0" applyFont="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cellXfs>
  <cellStyles count="5">
    <cellStyle name="Обычный" xfId="0" builtinId="0"/>
    <cellStyle name="Обычный 2" xfId="1"/>
    <cellStyle name="Обычный 2 2" xfId="3"/>
    <cellStyle name="Обычный 2 3" xfId="4"/>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1055;&#1088;&#1080;&#1083;&#1086;&#1078;&#1077;&#1085;&#1080;&#1077;%20&#8470;%202.3%20(&#1060;&#1056;&#1055;)%20%2014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 2.7 (365)"/>
      <sheetName val="Приложение 2.3 (1492)"/>
    </sheetNames>
    <sheetDataSet>
      <sheetData sheetId="0" refreshError="1"/>
      <sheetData sheetId="1">
        <row r="8">
          <cell r="B8" t="str">
            <v>к Закону Приднестровской Молдавской Республики</v>
          </cell>
        </row>
        <row r="9">
          <cell r="B9" t="str">
            <v>"О внесении изменений и дополнений в Закон</v>
          </cell>
        </row>
        <row r="10">
          <cell r="B10" t="str">
            <v>Приднестровской Молдавской Республики</v>
          </cell>
        </row>
        <row r="11">
          <cell r="B11" t="str">
            <v>"О республиканском бюджете на 2024 год"</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4"/>
  <sheetViews>
    <sheetView tabSelected="1" view="pageBreakPreview" topLeftCell="A74" zoomScale="99" zoomScaleNormal="80" zoomScaleSheetLayoutView="99" workbookViewId="0">
      <selection activeCell="B78" sqref="B78:F78"/>
    </sheetView>
  </sheetViews>
  <sheetFormatPr defaultColWidth="9.109375" defaultRowHeight="18" x14ac:dyDescent="0.3"/>
  <cols>
    <col min="1" max="1" width="10.21875" style="1" customWidth="1"/>
    <col min="2" max="2" width="23.44140625" style="1" customWidth="1"/>
    <col min="3" max="3" width="56" style="1" customWidth="1"/>
    <col min="4" max="4" width="39.44140625" style="1" customWidth="1"/>
    <col min="5" max="5" width="11.44140625" style="1" customWidth="1"/>
    <col min="6" max="6" width="12.88671875" style="2" customWidth="1"/>
    <col min="7" max="7" width="14.21875" style="1" customWidth="1"/>
    <col min="8" max="8" width="4" style="1" customWidth="1"/>
    <col min="9" max="16384" width="9.109375" style="1"/>
  </cols>
  <sheetData>
    <row r="1" spans="1:7" x14ac:dyDescent="0.3">
      <c r="D1" s="50" t="s">
        <v>229</v>
      </c>
      <c r="E1" s="50"/>
      <c r="F1" s="50"/>
      <c r="G1" s="50"/>
    </row>
    <row r="2" spans="1:7" ht="15.6" customHeight="1" x14ac:dyDescent="0.3">
      <c r="D2" s="50" t="str">
        <f>'[1]Приложение 2.3 (1492)'!B8</f>
        <v>к Закону Приднестровской Молдавской Республики</v>
      </c>
      <c r="E2" s="50"/>
      <c r="F2" s="50"/>
      <c r="G2" s="50"/>
    </row>
    <row r="3" spans="1:7" ht="15.6" customHeight="1" x14ac:dyDescent="0.3">
      <c r="D3" s="50" t="str">
        <f>'[1]Приложение 2.3 (1492)'!B9</f>
        <v>"О внесении изменений и дополнений в Закон</v>
      </c>
      <c r="E3" s="50"/>
      <c r="F3" s="50"/>
      <c r="G3" s="50"/>
    </row>
    <row r="4" spans="1:7" ht="15.6" customHeight="1" x14ac:dyDescent="0.3">
      <c r="D4" s="50" t="str">
        <f>'[1]Приложение 2.3 (1492)'!B10</f>
        <v>Приднестровской Молдавской Республики</v>
      </c>
      <c r="E4" s="50"/>
      <c r="F4" s="50"/>
      <c r="G4" s="50"/>
    </row>
    <row r="5" spans="1:7" ht="15.6" customHeight="1" x14ac:dyDescent="0.3">
      <c r="D5" s="50" t="str">
        <f>'[1]Приложение 2.3 (1492)'!B11</f>
        <v>"О республиканском бюджете на 2024 год"</v>
      </c>
      <c r="E5" s="50"/>
      <c r="F5" s="50"/>
      <c r="G5" s="50"/>
    </row>
    <row r="6" spans="1:7" ht="10.8" customHeight="1" x14ac:dyDescent="0.3"/>
    <row r="7" spans="1:7" s="3" customFormat="1" x14ac:dyDescent="0.3">
      <c r="D7" s="4"/>
      <c r="E7" s="51" t="s">
        <v>161</v>
      </c>
      <c r="F7" s="51"/>
      <c r="G7" s="51"/>
    </row>
    <row r="8" spans="1:7" s="3" customFormat="1" x14ac:dyDescent="0.3">
      <c r="D8" s="51" t="s">
        <v>64</v>
      </c>
      <c r="E8" s="51"/>
      <c r="F8" s="51"/>
      <c r="G8" s="51"/>
    </row>
    <row r="9" spans="1:7" s="3" customFormat="1" x14ac:dyDescent="0.3">
      <c r="D9" s="51" t="s">
        <v>47</v>
      </c>
      <c r="E9" s="51"/>
      <c r="F9" s="51"/>
      <c r="G9" s="51"/>
    </row>
    <row r="10" spans="1:7" s="3" customFormat="1" ht="10.8" customHeight="1" x14ac:dyDescent="0.3">
      <c r="D10" s="5"/>
      <c r="E10" s="5"/>
      <c r="F10" s="5"/>
      <c r="G10" s="5"/>
    </row>
    <row r="11" spans="1:7" ht="59.4" customHeight="1" x14ac:dyDescent="0.3">
      <c r="A11" s="6"/>
      <c r="B11" s="78" t="s">
        <v>160</v>
      </c>
      <c r="C11" s="78"/>
      <c r="D11" s="78"/>
      <c r="E11" s="78"/>
      <c r="F11" s="78"/>
      <c r="G11" s="6"/>
    </row>
    <row r="13" spans="1:7" ht="34.799999999999997" x14ac:dyDescent="0.3">
      <c r="A13" s="7" t="s">
        <v>0</v>
      </c>
      <c r="B13" s="74" t="s">
        <v>1</v>
      </c>
      <c r="C13" s="74"/>
      <c r="D13" s="74"/>
      <c r="E13" s="74"/>
      <c r="F13" s="74"/>
      <c r="G13" s="7" t="s">
        <v>21</v>
      </c>
    </row>
    <row r="14" spans="1:7" ht="48.75" customHeight="1" x14ac:dyDescent="0.3">
      <c r="A14" s="8" t="s">
        <v>65</v>
      </c>
      <c r="B14" s="75" t="s">
        <v>36</v>
      </c>
      <c r="C14" s="75"/>
      <c r="D14" s="75"/>
      <c r="E14" s="75"/>
      <c r="F14" s="75"/>
      <c r="G14" s="9">
        <v>56887046</v>
      </c>
    </row>
    <row r="15" spans="1:7" x14ac:dyDescent="0.3">
      <c r="A15" s="67"/>
      <c r="B15" s="68"/>
      <c r="C15" s="68"/>
      <c r="D15" s="68"/>
      <c r="E15" s="68"/>
      <c r="F15" s="68"/>
      <c r="G15" s="69"/>
    </row>
    <row r="16" spans="1:7" ht="15.75" customHeight="1" x14ac:dyDescent="0.3">
      <c r="A16" s="8" t="s">
        <v>66</v>
      </c>
      <c r="B16" s="76" t="s">
        <v>4</v>
      </c>
      <c r="C16" s="76"/>
      <c r="D16" s="76"/>
      <c r="E16" s="76"/>
      <c r="F16" s="76"/>
      <c r="G16" s="9">
        <f>G17</f>
        <v>49475115</v>
      </c>
    </row>
    <row r="17" spans="1:7" ht="36.75" customHeight="1" x14ac:dyDescent="0.3">
      <c r="A17" s="10" t="s">
        <v>67</v>
      </c>
      <c r="B17" s="77" t="s">
        <v>3</v>
      </c>
      <c r="C17" s="77"/>
      <c r="D17" s="77"/>
      <c r="E17" s="77"/>
      <c r="F17" s="77"/>
      <c r="G17" s="11">
        <v>49475115</v>
      </c>
    </row>
    <row r="18" spans="1:7" x14ac:dyDescent="0.3">
      <c r="A18" s="79"/>
      <c r="B18" s="80"/>
      <c r="C18" s="80"/>
      <c r="D18" s="80"/>
      <c r="E18" s="80"/>
      <c r="F18" s="80"/>
      <c r="G18" s="81"/>
    </row>
    <row r="19" spans="1:7" ht="15.75" customHeight="1" x14ac:dyDescent="0.3">
      <c r="A19" s="8" t="s">
        <v>68</v>
      </c>
      <c r="B19" s="76" t="s">
        <v>7</v>
      </c>
      <c r="C19" s="76"/>
      <c r="D19" s="76"/>
      <c r="E19" s="76"/>
      <c r="F19" s="76"/>
      <c r="G19" s="9">
        <f>G21+G22+G114</f>
        <v>106362161</v>
      </c>
    </row>
    <row r="20" spans="1:7" ht="24.6" customHeight="1" x14ac:dyDescent="0.3">
      <c r="A20" s="47" t="s">
        <v>5</v>
      </c>
      <c r="B20" s="47"/>
      <c r="C20" s="47"/>
      <c r="D20" s="47"/>
      <c r="E20" s="47"/>
      <c r="F20" s="47"/>
      <c r="G20" s="47"/>
    </row>
    <row r="21" spans="1:7" ht="70.8" customHeight="1" x14ac:dyDescent="0.3">
      <c r="A21" s="8" t="s">
        <v>69</v>
      </c>
      <c r="B21" s="75" t="s">
        <v>2</v>
      </c>
      <c r="C21" s="75"/>
      <c r="D21" s="75"/>
      <c r="E21" s="75"/>
      <c r="F21" s="75"/>
      <c r="G21" s="9">
        <v>49475115</v>
      </c>
    </row>
    <row r="22" spans="1:7" ht="58.8" customHeight="1" x14ac:dyDescent="0.3">
      <c r="A22" s="8" t="s">
        <v>70</v>
      </c>
      <c r="B22" s="58" t="s">
        <v>159</v>
      </c>
      <c r="C22" s="58"/>
      <c r="D22" s="58"/>
      <c r="E22" s="58"/>
      <c r="F22" s="58"/>
      <c r="G22" s="9">
        <f>G28+G44+G52+G64+G89+G109+G112</f>
        <v>44896209</v>
      </c>
    </row>
    <row r="23" spans="1:7" ht="15.75" customHeight="1" x14ac:dyDescent="0.3">
      <c r="A23" s="8" t="s">
        <v>71</v>
      </c>
      <c r="B23" s="47" t="s">
        <v>63</v>
      </c>
      <c r="C23" s="47"/>
      <c r="D23" s="47"/>
      <c r="E23" s="47"/>
      <c r="F23" s="47"/>
      <c r="G23" s="9"/>
    </row>
    <row r="24" spans="1:7" ht="27.6" customHeight="1" x14ac:dyDescent="0.3">
      <c r="A24" s="10" t="s">
        <v>72</v>
      </c>
      <c r="B24" s="49" t="s">
        <v>162</v>
      </c>
      <c r="C24" s="49"/>
      <c r="D24" s="49"/>
      <c r="E24" s="49"/>
      <c r="F24" s="49"/>
      <c r="G24" s="11">
        <v>115099</v>
      </c>
    </row>
    <row r="25" spans="1:7" ht="33" customHeight="1" x14ac:dyDescent="0.3">
      <c r="A25" s="10" t="s">
        <v>73</v>
      </c>
      <c r="B25" s="49" t="s">
        <v>246</v>
      </c>
      <c r="C25" s="49"/>
      <c r="D25" s="49"/>
      <c r="E25" s="49"/>
      <c r="F25" s="49"/>
      <c r="G25" s="11">
        <v>460395</v>
      </c>
    </row>
    <row r="26" spans="1:7" ht="27.6" customHeight="1" x14ac:dyDescent="0.3">
      <c r="A26" s="10" t="s">
        <v>74</v>
      </c>
      <c r="B26" s="49" t="s">
        <v>163</v>
      </c>
      <c r="C26" s="49"/>
      <c r="D26" s="49"/>
      <c r="E26" s="49"/>
      <c r="F26" s="49"/>
      <c r="G26" s="11">
        <v>57617</v>
      </c>
    </row>
    <row r="27" spans="1:7" ht="27.6" customHeight="1" x14ac:dyDescent="0.3">
      <c r="A27" s="10" t="s">
        <v>75</v>
      </c>
      <c r="B27" s="49" t="s">
        <v>164</v>
      </c>
      <c r="C27" s="49"/>
      <c r="D27" s="49"/>
      <c r="E27" s="49"/>
      <c r="F27" s="49"/>
      <c r="G27" s="11">
        <v>230470</v>
      </c>
    </row>
    <row r="28" spans="1:7" ht="27.6" customHeight="1" x14ac:dyDescent="0.3">
      <c r="A28" s="8"/>
      <c r="B28" s="58" t="s">
        <v>6</v>
      </c>
      <c r="C28" s="58"/>
      <c r="D28" s="58"/>
      <c r="E28" s="58"/>
      <c r="F28" s="58"/>
      <c r="G28" s="9">
        <f>SUM(G24:G27)</f>
        <v>863581</v>
      </c>
    </row>
    <row r="29" spans="1:7" ht="27.6" customHeight="1" x14ac:dyDescent="0.3">
      <c r="A29" s="8" t="s">
        <v>76</v>
      </c>
      <c r="B29" s="65" t="s">
        <v>48</v>
      </c>
      <c r="C29" s="65"/>
      <c r="D29" s="65"/>
      <c r="E29" s="65"/>
      <c r="F29" s="65"/>
      <c r="G29" s="65"/>
    </row>
    <row r="30" spans="1:7" ht="27.6" customHeight="1" x14ac:dyDescent="0.3">
      <c r="A30" s="10" t="s">
        <v>77</v>
      </c>
      <c r="B30" s="49" t="s">
        <v>165</v>
      </c>
      <c r="C30" s="49"/>
      <c r="D30" s="49"/>
      <c r="E30" s="49"/>
      <c r="F30" s="49"/>
      <c r="G30" s="11">
        <v>1440012</v>
      </c>
    </row>
    <row r="31" spans="1:7" ht="27.6" customHeight="1" x14ac:dyDescent="0.3">
      <c r="A31" s="10" t="s">
        <v>78</v>
      </c>
      <c r="B31" s="49" t="s">
        <v>166</v>
      </c>
      <c r="C31" s="49"/>
      <c r="D31" s="49"/>
      <c r="E31" s="49"/>
      <c r="F31" s="49"/>
      <c r="G31" s="11">
        <v>1820000</v>
      </c>
    </row>
    <row r="32" spans="1:7" ht="27.6" customHeight="1" x14ac:dyDescent="0.3">
      <c r="A32" s="10" t="s">
        <v>79</v>
      </c>
      <c r="B32" s="49" t="s">
        <v>203</v>
      </c>
      <c r="C32" s="49"/>
      <c r="D32" s="49"/>
      <c r="E32" s="49"/>
      <c r="F32" s="49"/>
      <c r="G32" s="11">
        <v>2490000</v>
      </c>
    </row>
    <row r="33" spans="1:7" ht="27.6" customHeight="1" x14ac:dyDescent="0.3">
      <c r="A33" s="10" t="s">
        <v>80</v>
      </c>
      <c r="B33" s="49" t="s">
        <v>167</v>
      </c>
      <c r="C33" s="49"/>
      <c r="D33" s="49"/>
      <c r="E33" s="49"/>
      <c r="F33" s="49"/>
      <c r="G33" s="11">
        <v>3237000</v>
      </c>
    </row>
    <row r="34" spans="1:7" ht="27.6" customHeight="1" x14ac:dyDescent="0.3">
      <c r="A34" s="10" t="s">
        <v>81</v>
      </c>
      <c r="B34" s="49" t="s">
        <v>168</v>
      </c>
      <c r="C34" s="49"/>
      <c r="D34" s="49"/>
      <c r="E34" s="49"/>
      <c r="F34" s="49"/>
      <c r="G34" s="11">
        <v>796000</v>
      </c>
    </row>
    <row r="35" spans="1:7" ht="27.6" customHeight="1" x14ac:dyDescent="0.3">
      <c r="A35" s="10" t="s">
        <v>82</v>
      </c>
      <c r="B35" s="49" t="s">
        <v>204</v>
      </c>
      <c r="C35" s="49"/>
      <c r="D35" s="49"/>
      <c r="E35" s="49"/>
      <c r="F35" s="49"/>
      <c r="G35" s="11">
        <v>1161998</v>
      </c>
    </row>
    <row r="36" spans="1:7" ht="27.6" customHeight="1" x14ac:dyDescent="0.3">
      <c r="A36" s="10" t="s">
        <v>83</v>
      </c>
      <c r="B36" s="49" t="s">
        <v>169</v>
      </c>
      <c r="C36" s="49"/>
      <c r="D36" s="49"/>
      <c r="E36" s="49"/>
      <c r="F36" s="49"/>
      <c r="G36" s="11">
        <v>310402</v>
      </c>
    </row>
    <row r="37" spans="1:7" ht="27.6" customHeight="1" x14ac:dyDescent="0.3">
      <c r="A37" s="10" t="s">
        <v>84</v>
      </c>
      <c r="B37" s="49" t="s">
        <v>170</v>
      </c>
      <c r="C37" s="49"/>
      <c r="D37" s="49"/>
      <c r="E37" s="49"/>
      <c r="F37" s="49"/>
      <c r="G37" s="11">
        <v>479892</v>
      </c>
    </row>
    <row r="38" spans="1:7" ht="27.6" customHeight="1" x14ac:dyDescent="0.3">
      <c r="A38" s="10" t="s">
        <v>85</v>
      </c>
      <c r="B38" s="49" t="s">
        <v>171</v>
      </c>
      <c r="C38" s="49"/>
      <c r="D38" s="49"/>
      <c r="E38" s="49"/>
      <c r="F38" s="49"/>
      <c r="G38" s="11">
        <v>417690</v>
      </c>
    </row>
    <row r="39" spans="1:7" ht="27.6" customHeight="1" x14ac:dyDescent="0.3">
      <c r="A39" s="10" t="s">
        <v>86</v>
      </c>
      <c r="B39" s="49" t="s">
        <v>209</v>
      </c>
      <c r="C39" s="49"/>
      <c r="D39" s="49"/>
      <c r="E39" s="49"/>
      <c r="F39" s="49"/>
      <c r="G39" s="11">
        <v>454585</v>
      </c>
    </row>
    <row r="40" spans="1:7" ht="27.6" customHeight="1" x14ac:dyDescent="0.3">
      <c r="A40" s="10" t="s">
        <v>87</v>
      </c>
      <c r="B40" s="49" t="s">
        <v>172</v>
      </c>
      <c r="C40" s="49"/>
      <c r="D40" s="49"/>
      <c r="E40" s="49"/>
      <c r="F40" s="49"/>
      <c r="G40" s="11">
        <v>298493</v>
      </c>
    </row>
    <row r="41" spans="1:7" ht="27.6" customHeight="1" x14ac:dyDescent="0.3">
      <c r="A41" s="10" t="s">
        <v>88</v>
      </c>
      <c r="B41" s="49" t="s">
        <v>173</v>
      </c>
      <c r="C41" s="49"/>
      <c r="D41" s="49"/>
      <c r="E41" s="49"/>
      <c r="F41" s="49"/>
      <c r="G41" s="11">
        <v>513167</v>
      </c>
    </row>
    <row r="42" spans="1:7" ht="27.6" customHeight="1" x14ac:dyDescent="0.3">
      <c r="A42" s="10" t="s">
        <v>89</v>
      </c>
      <c r="B42" s="49" t="s">
        <v>174</v>
      </c>
      <c r="C42" s="49"/>
      <c r="D42" s="49"/>
      <c r="E42" s="49"/>
      <c r="F42" s="49"/>
      <c r="G42" s="11">
        <v>596077</v>
      </c>
    </row>
    <row r="43" spans="1:7" ht="27.6" customHeight="1" x14ac:dyDescent="0.3">
      <c r="A43" s="10" t="s">
        <v>175</v>
      </c>
      <c r="B43" s="62" t="s">
        <v>176</v>
      </c>
      <c r="C43" s="63"/>
      <c r="D43" s="63"/>
      <c r="E43" s="63"/>
      <c r="F43" s="64"/>
      <c r="G43" s="11">
        <v>55896</v>
      </c>
    </row>
    <row r="44" spans="1:7" ht="27.6" customHeight="1" x14ac:dyDescent="0.3">
      <c r="A44" s="10"/>
      <c r="B44" s="58" t="s">
        <v>6</v>
      </c>
      <c r="C44" s="58"/>
      <c r="D44" s="58"/>
      <c r="E44" s="58"/>
      <c r="F44" s="58"/>
      <c r="G44" s="9">
        <f>SUM(G30:G43)</f>
        <v>14071212</v>
      </c>
    </row>
    <row r="45" spans="1:7" ht="27.6" customHeight="1" x14ac:dyDescent="0.3">
      <c r="A45" s="8" t="s">
        <v>90</v>
      </c>
      <c r="B45" s="65" t="s">
        <v>9</v>
      </c>
      <c r="C45" s="65"/>
      <c r="D45" s="65"/>
      <c r="E45" s="65"/>
      <c r="F45" s="65"/>
      <c r="G45" s="65"/>
    </row>
    <row r="46" spans="1:7" ht="27.6" customHeight="1" x14ac:dyDescent="0.3">
      <c r="A46" s="10" t="s">
        <v>91</v>
      </c>
      <c r="B46" s="49" t="s">
        <v>210</v>
      </c>
      <c r="C46" s="49"/>
      <c r="D46" s="49"/>
      <c r="E46" s="49"/>
      <c r="F46" s="49"/>
      <c r="G46" s="11">
        <f>252000-77099</f>
        <v>174901</v>
      </c>
    </row>
    <row r="47" spans="1:7" ht="27.6" customHeight="1" x14ac:dyDescent="0.3">
      <c r="A47" s="10" t="s">
        <v>92</v>
      </c>
      <c r="B47" s="49" t="s">
        <v>211</v>
      </c>
      <c r="C47" s="49"/>
      <c r="D47" s="49"/>
      <c r="E47" s="49"/>
      <c r="F47" s="49"/>
      <c r="G47" s="11">
        <f>642000-277461</f>
        <v>364539</v>
      </c>
    </row>
    <row r="48" spans="1:7" ht="27.6" customHeight="1" x14ac:dyDescent="0.3">
      <c r="A48" s="10" t="s">
        <v>93</v>
      </c>
      <c r="B48" s="49" t="s">
        <v>205</v>
      </c>
      <c r="C48" s="49"/>
      <c r="D48" s="49"/>
      <c r="E48" s="49"/>
      <c r="F48" s="49"/>
      <c r="G48" s="11">
        <f>2270829-31</f>
        <v>2270798</v>
      </c>
    </row>
    <row r="49" spans="1:7" ht="27.6" customHeight="1" x14ac:dyDescent="0.3">
      <c r="A49" s="10" t="s">
        <v>94</v>
      </c>
      <c r="B49" s="49" t="s">
        <v>177</v>
      </c>
      <c r="C49" s="49"/>
      <c r="D49" s="49"/>
      <c r="E49" s="49"/>
      <c r="F49" s="49"/>
      <c r="G49" s="11">
        <f>1768000-15</f>
        <v>1767985</v>
      </c>
    </row>
    <row r="50" spans="1:7" ht="27.6" customHeight="1" x14ac:dyDescent="0.3">
      <c r="A50" s="10" t="s">
        <v>95</v>
      </c>
      <c r="B50" s="49" t="s">
        <v>187</v>
      </c>
      <c r="C50" s="49"/>
      <c r="D50" s="49"/>
      <c r="E50" s="49"/>
      <c r="F50" s="49"/>
      <c r="G50" s="11">
        <v>1554150</v>
      </c>
    </row>
    <row r="51" spans="1:7" ht="27.6" customHeight="1" x14ac:dyDescent="0.3">
      <c r="A51" s="10" t="s">
        <v>212</v>
      </c>
      <c r="B51" s="49" t="s">
        <v>230</v>
      </c>
      <c r="C51" s="49"/>
      <c r="D51" s="49"/>
      <c r="E51" s="49"/>
      <c r="F51" s="49"/>
      <c r="G51" s="11">
        <v>354606</v>
      </c>
    </row>
    <row r="52" spans="1:7" ht="27.6" customHeight="1" x14ac:dyDescent="0.3">
      <c r="A52" s="8"/>
      <c r="B52" s="58" t="s">
        <v>6</v>
      </c>
      <c r="C52" s="58"/>
      <c r="D52" s="58"/>
      <c r="E52" s="58"/>
      <c r="F52" s="58"/>
      <c r="G52" s="9">
        <f>SUM(G46:G51)</f>
        <v>6486979</v>
      </c>
    </row>
    <row r="53" spans="1:7" ht="27.6" customHeight="1" x14ac:dyDescent="0.3">
      <c r="A53" s="8" t="s">
        <v>96</v>
      </c>
      <c r="B53" s="65" t="s">
        <v>60</v>
      </c>
      <c r="C53" s="65"/>
      <c r="D53" s="65"/>
      <c r="E53" s="65"/>
      <c r="F53" s="65"/>
      <c r="G53" s="65"/>
    </row>
    <row r="54" spans="1:7" s="14" customFormat="1" ht="34.799999999999997" customHeight="1" x14ac:dyDescent="0.3">
      <c r="A54" s="12" t="s">
        <v>97</v>
      </c>
      <c r="B54" s="72" t="s">
        <v>178</v>
      </c>
      <c r="C54" s="72"/>
      <c r="D54" s="72"/>
      <c r="E54" s="72"/>
      <c r="F54" s="72"/>
      <c r="G54" s="13">
        <v>500000</v>
      </c>
    </row>
    <row r="55" spans="1:7" s="14" customFormat="1" ht="33" customHeight="1" x14ac:dyDescent="0.3">
      <c r="A55" s="12" t="s">
        <v>98</v>
      </c>
      <c r="B55" s="72" t="s">
        <v>179</v>
      </c>
      <c r="C55" s="72"/>
      <c r="D55" s="72"/>
      <c r="E55" s="72"/>
      <c r="F55" s="72"/>
      <c r="G55" s="13">
        <v>840768</v>
      </c>
    </row>
    <row r="56" spans="1:7" s="14" customFormat="1" ht="27.6" customHeight="1" x14ac:dyDescent="0.3">
      <c r="A56" s="12" t="s">
        <v>99</v>
      </c>
      <c r="B56" s="72" t="s">
        <v>180</v>
      </c>
      <c r="C56" s="72"/>
      <c r="D56" s="72"/>
      <c r="E56" s="72"/>
      <c r="F56" s="72"/>
      <c r="G56" s="13">
        <v>300000</v>
      </c>
    </row>
    <row r="57" spans="1:7" s="14" customFormat="1" ht="27.6" customHeight="1" x14ac:dyDescent="0.3">
      <c r="A57" s="12" t="s">
        <v>100</v>
      </c>
      <c r="B57" s="72" t="s">
        <v>181</v>
      </c>
      <c r="C57" s="72"/>
      <c r="D57" s="72"/>
      <c r="E57" s="72"/>
      <c r="F57" s="72"/>
      <c r="G57" s="13">
        <v>300000</v>
      </c>
    </row>
    <row r="58" spans="1:7" s="14" customFormat="1" ht="37.799999999999997" customHeight="1" x14ac:dyDescent="0.3">
      <c r="A58" s="12" t="s">
        <v>101</v>
      </c>
      <c r="B58" s="73" t="s">
        <v>182</v>
      </c>
      <c r="C58" s="73"/>
      <c r="D58" s="73"/>
      <c r="E58" s="73"/>
      <c r="F58" s="73"/>
      <c r="G58" s="13">
        <v>1200000</v>
      </c>
    </row>
    <row r="59" spans="1:7" s="14" customFormat="1" ht="27.6" customHeight="1" x14ac:dyDescent="0.3">
      <c r="A59" s="12" t="s">
        <v>102</v>
      </c>
      <c r="B59" s="72" t="s">
        <v>183</v>
      </c>
      <c r="C59" s="72"/>
      <c r="D59" s="72"/>
      <c r="E59" s="72"/>
      <c r="F59" s="72"/>
      <c r="G59" s="13">
        <v>85192</v>
      </c>
    </row>
    <row r="60" spans="1:7" ht="27.6" customHeight="1" x14ac:dyDescent="0.3">
      <c r="A60" s="10" t="s">
        <v>103</v>
      </c>
      <c r="B60" s="49" t="s">
        <v>184</v>
      </c>
      <c r="C60" s="49"/>
      <c r="D60" s="49"/>
      <c r="E60" s="49"/>
      <c r="F60" s="49"/>
      <c r="G60" s="11">
        <v>153000</v>
      </c>
    </row>
    <row r="61" spans="1:7" ht="27.6" customHeight="1" x14ac:dyDescent="0.3">
      <c r="A61" s="10" t="s">
        <v>104</v>
      </c>
      <c r="B61" s="49" t="s">
        <v>185</v>
      </c>
      <c r="C61" s="49"/>
      <c r="D61" s="49"/>
      <c r="E61" s="49"/>
      <c r="F61" s="49"/>
      <c r="G61" s="11">
        <v>297000</v>
      </c>
    </row>
    <row r="62" spans="1:7" ht="27.6" customHeight="1" x14ac:dyDescent="0.3">
      <c r="A62" s="10" t="s">
        <v>105</v>
      </c>
      <c r="B62" s="49" t="s">
        <v>186</v>
      </c>
      <c r="C62" s="49"/>
      <c r="D62" s="49"/>
      <c r="E62" s="49"/>
      <c r="F62" s="49"/>
      <c r="G62" s="11">
        <v>274000</v>
      </c>
    </row>
    <row r="63" spans="1:7" ht="27.6" customHeight="1" x14ac:dyDescent="0.3">
      <c r="A63" s="10" t="s">
        <v>106</v>
      </c>
      <c r="B63" s="49" t="s">
        <v>231</v>
      </c>
      <c r="C63" s="49"/>
      <c r="D63" s="49"/>
      <c r="E63" s="49"/>
      <c r="F63" s="49"/>
      <c r="G63" s="11">
        <v>476000</v>
      </c>
    </row>
    <row r="64" spans="1:7" ht="27.6" customHeight="1" x14ac:dyDescent="0.3">
      <c r="A64" s="10"/>
      <c r="B64" s="58" t="s">
        <v>6</v>
      </c>
      <c r="C64" s="58"/>
      <c r="D64" s="58"/>
      <c r="E64" s="58"/>
      <c r="F64" s="58"/>
      <c r="G64" s="9">
        <f>SUM(G54:G63)</f>
        <v>4425960</v>
      </c>
    </row>
    <row r="65" spans="1:7" ht="27.6" customHeight="1" x14ac:dyDescent="0.3">
      <c r="A65" s="36" t="s">
        <v>107</v>
      </c>
      <c r="B65" s="47" t="s">
        <v>61</v>
      </c>
      <c r="C65" s="47"/>
      <c r="D65" s="47"/>
      <c r="E65" s="47"/>
      <c r="F65" s="47"/>
      <c r="G65" s="15"/>
    </row>
    <row r="66" spans="1:7" ht="27.6" customHeight="1" x14ac:dyDescent="0.3">
      <c r="A66" s="37" t="s">
        <v>108</v>
      </c>
      <c r="B66" s="49" t="s">
        <v>188</v>
      </c>
      <c r="C66" s="49"/>
      <c r="D66" s="49"/>
      <c r="E66" s="49"/>
      <c r="F66" s="49"/>
      <c r="G66" s="35">
        <v>265158</v>
      </c>
    </row>
    <row r="67" spans="1:7" ht="27.6" customHeight="1" x14ac:dyDescent="0.3">
      <c r="A67" s="37" t="s">
        <v>109</v>
      </c>
      <c r="B67" s="45" t="s">
        <v>232</v>
      </c>
      <c r="C67" s="45"/>
      <c r="D67" s="45"/>
      <c r="E67" s="45"/>
      <c r="F67" s="45"/>
      <c r="G67" s="35">
        <v>241566</v>
      </c>
    </row>
    <row r="68" spans="1:7" ht="27.6" customHeight="1" x14ac:dyDescent="0.3">
      <c r="A68" s="37" t="s">
        <v>110</v>
      </c>
      <c r="B68" s="45" t="s">
        <v>233</v>
      </c>
      <c r="C68" s="45"/>
      <c r="D68" s="45"/>
      <c r="E68" s="45"/>
      <c r="F68" s="45"/>
      <c r="G68" s="35">
        <v>449660</v>
      </c>
    </row>
    <row r="69" spans="1:7" ht="27.6" customHeight="1" x14ac:dyDescent="0.3">
      <c r="A69" s="37" t="s">
        <v>111</v>
      </c>
      <c r="B69" s="45" t="s">
        <v>189</v>
      </c>
      <c r="C69" s="45"/>
      <c r="D69" s="45"/>
      <c r="E69" s="45"/>
      <c r="F69" s="45"/>
      <c r="G69" s="35">
        <v>204263</v>
      </c>
    </row>
    <row r="70" spans="1:7" ht="27.6" customHeight="1" x14ac:dyDescent="0.3">
      <c r="A70" s="37" t="s">
        <v>112</v>
      </c>
      <c r="B70" s="45" t="s">
        <v>190</v>
      </c>
      <c r="C70" s="45"/>
      <c r="D70" s="45"/>
      <c r="E70" s="45"/>
      <c r="F70" s="45"/>
      <c r="G70" s="35">
        <v>336136</v>
      </c>
    </row>
    <row r="71" spans="1:7" ht="27.6" customHeight="1" x14ac:dyDescent="0.3">
      <c r="A71" s="37" t="s">
        <v>113</v>
      </c>
      <c r="B71" s="45" t="s">
        <v>234</v>
      </c>
      <c r="C71" s="45"/>
      <c r="D71" s="45"/>
      <c r="E71" s="45"/>
      <c r="F71" s="45"/>
      <c r="G71" s="35">
        <v>396225</v>
      </c>
    </row>
    <row r="72" spans="1:7" ht="33.6" customHeight="1" x14ac:dyDescent="0.3">
      <c r="A72" s="37" t="s">
        <v>114</v>
      </c>
      <c r="B72" s="45" t="s">
        <v>191</v>
      </c>
      <c r="C72" s="45"/>
      <c r="D72" s="45"/>
      <c r="E72" s="45"/>
      <c r="F72" s="45"/>
      <c r="G72" s="35">
        <v>1506463</v>
      </c>
    </row>
    <row r="73" spans="1:7" ht="27.6" customHeight="1" x14ac:dyDescent="0.3">
      <c r="A73" s="37" t="s">
        <v>115</v>
      </c>
      <c r="B73" s="45" t="s">
        <v>235</v>
      </c>
      <c r="C73" s="45"/>
      <c r="D73" s="45"/>
      <c r="E73" s="45"/>
      <c r="F73" s="45"/>
      <c r="G73" s="35">
        <v>295808</v>
      </c>
    </row>
    <row r="74" spans="1:7" ht="27.6" customHeight="1" x14ac:dyDescent="0.3">
      <c r="A74" s="37" t="s">
        <v>116</v>
      </c>
      <c r="B74" s="45" t="s">
        <v>192</v>
      </c>
      <c r="C74" s="45"/>
      <c r="D74" s="45"/>
      <c r="E74" s="45"/>
      <c r="F74" s="45"/>
      <c r="G74" s="35">
        <v>177444</v>
      </c>
    </row>
    <row r="75" spans="1:7" ht="27.6" customHeight="1" x14ac:dyDescent="0.3">
      <c r="A75" s="37" t="s">
        <v>117</v>
      </c>
      <c r="B75" s="45" t="s">
        <v>236</v>
      </c>
      <c r="C75" s="45"/>
      <c r="D75" s="45"/>
      <c r="E75" s="45"/>
      <c r="F75" s="45"/>
      <c r="G75" s="35">
        <v>253866</v>
      </c>
    </row>
    <row r="76" spans="1:7" ht="27.6" customHeight="1" x14ac:dyDescent="0.3">
      <c r="A76" s="37" t="s">
        <v>118</v>
      </c>
      <c r="B76" s="45" t="s">
        <v>193</v>
      </c>
      <c r="C76" s="45"/>
      <c r="D76" s="45"/>
      <c r="E76" s="45"/>
      <c r="F76" s="45"/>
      <c r="G76" s="35">
        <v>463775</v>
      </c>
    </row>
    <row r="77" spans="1:7" ht="27.6" customHeight="1" x14ac:dyDescent="0.3">
      <c r="A77" s="37" t="s">
        <v>119</v>
      </c>
      <c r="B77" s="45" t="s">
        <v>284</v>
      </c>
      <c r="C77" s="45"/>
      <c r="D77" s="45"/>
      <c r="E77" s="45"/>
      <c r="F77" s="45"/>
      <c r="G77" s="35">
        <v>482124</v>
      </c>
    </row>
    <row r="78" spans="1:7" ht="27.6" customHeight="1" x14ac:dyDescent="0.3">
      <c r="A78" s="37" t="s">
        <v>120</v>
      </c>
      <c r="B78" s="45" t="s">
        <v>194</v>
      </c>
      <c r="C78" s="45"/>
      <c r="D78" s="45"/>
      <c r="E78" s="45"/>
      <c r="F78" s="45"/>
      <c r="G78" s="35">
        <v>412357</v>
      </c>
    </row>
    <row r="79" spans="1:7" ht="34.200000000000003" customHeight="1" x14ac:dyDescent="0.3">
      <c r="A79" s="37" t="s">
        <v>121</v>
      </c>
      <c r="B79" s="45" t="s">
        <v>237</v>
      </c>
      <c r="C79" s="45"/>
      <c r="D79" s="45"/>
      <c r="E79" s="45"/>
      <c r="F79" s="45"/>
      <c r="G79" s="35">
        <v>747686</v>
      </c>
    </row>
    <row r="80" spans="1:7" ht="27.6" customHeight="1" x14ac:dyDescent="0.3">
      <c r="A80" s="37" t="s">
        <v>122</v>
      </c>
      <c r="B80" s="45" t="s">
        <v>195</v>
      </c>
      <c r="C80" s="45"/>
      <c r="D80" s="45"/>
      <c r="E80" s="45"/>
      <c r="F80" s="45"/>
      <c r="G80" s="35">
        <v>221805</v>
      </c>
    </row>
    <row r="81" spans="1:7" ht="27.6" customHeight="1" x14ac:dyDescent="0.3">
      <c r="A81" s="37" t="s">
        <v>123</v>
      </c>
      <c r="B81" s="45" t="s">
        <v>238</v>
      </c>
      <c r="C81" s="45"/>
      <c r="D81" s="45"/>
      <c r="E81" s="45"/>
      <c r="F81" s="45"/>
      <c r="G81" s="35">
        <v>279878</v>
      </c>
    </row>
    <row r="82" spans="1:7" ht="37.200000000000003" customHeight="1" x14ac:dyDescent="0.3">
      <c r="A82" s="37" t="s">
        <v>124</v>
      </c>
      <c r="B82" s="45" t="s">
        <v>239</v>
      </c>
      <c r="C82" s="45"/>
      <c r="D82" s="45"/>
      <c r="E82" s="45"/>
      <c r="F82" s="45"/>
      <c r="G82" s="35">
        <v>502692</v>
      </c>
    </row>
    <row r="83" spans="1:7" ht="27.6" customHeight="1" x14ac:dyDescent="0.3">
      <c r="A83" s="37" t="s">
        <v>125</v>
      </c>
      <c r="B83" s="49" t="s">
        <v>196</v>
      </c>
      <c r="C83" s="49"/>
      <c r="D83" s="49"/>
      <c r="E83" s="49"/>
      <c r="F83" s="49"/>
      <c r="G83" s="35">
        <v>185510</v>
      </c>
    </row>
    <row r="84" spans="1:7" ht="27.6" customHeight="1" x14ac:dyDescent="0.3">
      <c r="A84" s="37" t="s">
        <v>126</v>
      </c>
      <c r="B84" s="49" t="s">
        <v>197</v>
      </c>
      <c r="C84" s="49"/>
      <c r="D84" s="49"/>
      <c r="E84" s="49"/>
      <c r="F84" s="49"/>
      <c r="G84" s="35">
        <v>651302</v>
      </c>
    </row>
    <row r="85" spans="1:7" ht="27.6" customHeight="1" x14ac:dyDescent="0.3">
      <c r="A85" s="37" t="s">
        <v>127</v>
      </c>
      <c r="B85" s="49" t="s">
        <v>198</v>
      </c>
      <c r="C85" s="49"/>
      <c r="D85" s="49"/>
      <c r="E85" s="49"/>
      <c r="F85" s="49"/>
      <c r="G85" s="35">
        <v>755832</v>
      </c>
    </row>
    <row r="86" spans="1:7" ht="27.6" customHeight="1" x14ac:dyDescent="0.3">
      <c r="A86" s="37" t="s">
        <v>128</v>
      </c>
      <c r="B86" s="49" t="s">
        <v>199</v>
      </c>
      <c r="C86" s="49"/>
      <c r="D86" s="49"/>
      <c r="E86" s="49"/>
      <c r="F86" s="49"/>
      <c r="G86" s="35">
        <v>120985</v>
      </c>
    </row>
    <row r="87" spans="1:7" ht="27.6" customHeight="1" x14ac:dyDescent="0.3">
      <c r="A87" s="37" t="s">
        <v>129</v>
      </c>
      <c r="B87" s="49" t="s">
        <v>200</v>
      </c>
      <c r="C87" s="49"/>
      <c r="D87" s="49"/>
      <c r="E87" s="49"/>
      <c r="F87" s="49"/>
      <c r="G87" s="35">
        <v>143569</v>
      </c>
    </row>
    <row r="88" spans="1:7" ht="41.25" customHeight="1" x14ac:dyDescent="0.3">
      <c r="A88" s="37" t="s">
        <v>130</v>
      </c>
      <c r="B88" s="45" t="s">
        <v>240</v>
      </c>
      <c r="C88" s="45"/>
      <c r="D88" s="45"/>
      <c r="E88" s="45"/>
      <c r="F88" s="45"/>
      <c r="G88" s="35">
        <v>253465</v>
      </c>
    </row>
    <row r="89" spans="1:7" x14ac:dyDescent="0.3">
      <c r="A89" s="37"/>
      <c r="B89" s="58" t="s">
        <v>6</v>
      </c>
      <c r="C89" s="58"/>
      <c r="D89" s="58"/>
      <c r="E89" s="58"/>
      <c r="F89" s="58"/>
      <c r="G89" s="9">
        <f>SUM(G66:G88)</f>
        <v>9347569</v>
      </c>
    </row>
    <row r="90" spans="1:7" ht="15.75" customHeight="1" x14ac:dyDescent="0.3">
      <c r="A90" s="38" t="s">
        <v>247</v>
      </c>
      <c r="B90" s="47" t="s">
        <v>62</v>
      </c>
      <c r="C90" s="47"/>
      <c r="D90" s="47"/>
      <c r="E90" s="47"/>
      <c r="F90" s="47"/>
      <c r="G90" s="39"/>
    </row>
    <row r="91" spans="1:7" ht="24" customHeight="1" x14ac:dyDescent="0.35">
      <c r="A91" s="40" t="s">
        <v>248</v>
      </c>
      <c r="B91" s="52" t="s">
        <v>271</v>
      </c>
      <c r="C91" s="53"/>
      <c r="D91" s="53"/>
      <c r="E91" s="53"/>
      <c r="F91" s="54"/>
      <c r="G91" s="41">
        <v>340930</v>
      </c>
    </row>
    <row r="92" spans="1:7" ht="34.5" customHeight="1" x14ac:dyDescent="0.35">
      <c r="A92" s="40" t="s">
        <v>249</v>
      </c>
      <c r="B92" s="55" t="s">
        <v>272</v>
      </c>
      <c r="C92" s="56"/>
      <c r="D92" s="56"/>
      <c r="E92" s="56"/>
      <c r="F92" s="57"/>
      <c r="G92" s="42">
        <v>259000</v>
      </c>
    </row>
    <row r="93" spans="1:7" ht="25.2" customHeight="1" x14ac:dyDescent="0.35">
      <c r="A93" s="40" t="s">
        <v>250</v>
      </c>
      <c r="B93" s="55" t="s">
        <v>273</v>
      </c>
      <c r="C93" s="56"/>
      <c r="D93" s="56"/>
      <c r="E93" s="56"/>
      <c r="F93" s="57"/>
      <c r="G93" s="41">
        <v>106770</v>
      </c>
    </row>
    <row r="94" spans="1:7" ht="25.2" customHeight="1" x14ac:dyDescent="0.35">
      <c r="A94" s="40" t="s">
        <v>251</v>
      </c>
      <c r="B94" s="55" t="s">
        <v>274</v>
      </c>
      <c r="C94" s="56"/>
      <c r="D94" s="56"/>
      <c r="E94" s="56"/>
      <c r="F94" s="57"/>
      <c r="G94" s="41">
        <v>851860</v>
      </c>
    </row>
    <row r="95" spans="1:7" ht="25.2" customHeight="1" x14ac:dyDescent="0.35">
      <c r="A95" s="40" t="s">
        <v>252</v>
      </c>
      <c r="B95" s="52" t="s">
        <v>283</v>
      </c>
      <c r="C95" s="53"/>
      <c r="D95" s="53"/>
      <c r="E95" s="53"/>
      <c r="F95" s="54"/>
      <c r="G95" s="42">
        <v>422120</v>
      </c>
    </row>
    <row r="96" spans="1:7" ht="25.2" customHeight="1" x14ac:dyDescent="0.35">
      <c r="A96" s="40" t="s">
        <v>253</v>
      </c>
      <c r="B96" s="52" t="s">
        <v>275</v>
      </c>
      <c r="C96" s="53"/>
      <c r="D96" s="53"/>
      <c r="E96" s="53"/>
      <c r="F96" s="54"/>
      <c r="G96" s="41">
        <v>533370</v>
      </c>
    </row>
    <row r="97" spans="1:7" ht="25.2" customHeight="1" x14ac:dyDescent="0.35">
      <c r="A97" s="40" t="s">
        <v>254</v>
      </c>
      <c r="B97" s="52" t="s">
        <v>255</v>
      </c>
      <c r="C97" s="53"/>
      <c r="D97" s="53"/>
      <c r="E97" s="53"/>
      <c r="F97" s="54"/>
      <c r="G97" s="41">
        <v>530390</v>
      </c>
    </row>
    <row r="98" spans="1:7" ht="25.2" customHeight="1" x14ac:dyDescent="0.35">
      <c r="A98" s="40" t="s">
        <v>256</v>
      </c>
      <c r="B98" s="52" t="s">
        <v>276</v>
      </c>
      <c r="C98" s="53"/>
      <c r="D98" s="53"/>
      <c r="E98" s="53"/>
      <c r="F98" s="54"/>
      <c r="G98" s="41">
        <v>860090</v>
      </c>
    </row>
    <row r="99" spans="1:7" ht="25.2" customHeight="1" x14ac:dyDescent="0.35">
      <c r="A99" s="40" t="s">
        <v>257</v>
      </c>
      <c r="B99" s="52" t="s">
        <v>277</v>
      </c>
      <c r="C99" s="53"/>
      <c r="D99" s="53"/>
      <c r="E99" s="53"/>
      <c r="F99" s="54"/>
      <c r="G99" s="41">
        <v>499420</v>
      </c>
    </row>
    <row r="100" spans="1:7" ht="25.2" customHeight="1" x14ac:dyDescent="0.35">
      <c r="A100" s="40" t="s">
        <v>258</v>
      </c>
      <c r="B100" s="52" t="s">
        <v>278</v>
      </c>
      <c r="C100" s="53"/>
      <c r="D100" s="53"/>
      <c r="E100" s="53"/>
      <c r="F100" s="54"/>
      <c r="G100" s="41">
        <v>600000</v>
      </c>
    </row>
    <row r="101" spans="1:7" ht="25.2" customHeight="1" x14ac:dyDescent="0.35">
      <c r="A101" s="40" t="s">
        <v>259</v>
      </c>
      <c r="B101" s="52" t="s">
        <v>260</v>
      </c>
      <c r="C101" s="53"/>
      <c r="D101" s="53"/>
      <c r="E101" s="53"/>
      <c r="F101" s="54"/>
      <c r="G101" s="41">
        <v>313440</v>
      </c>
    </row>
    <row r="102" spans="1:7" ht="25.2" customHeight="1" x14ac:dyDescent="0.35">
      <c r="A102" s="40" t="s">
        <v>261</v>
      </c>
      <c r="B102" s="52" t="s">
        <v>279</v>
      </c>
      <c r="C102" s="53"/>
      <c r="D102" s="53"/>
      <c r="E102" s="53"/>
      <c r="F102" s="54"/>
      <c r="G102" s="41">
        <v>901740</v>
      </c>
    </row>
    <row r="103" spans="1:7" ht="25.2" customHeight="1" x14ac:dyDescent="0.35">
      <c r="A103" s="40" t="s">
        <v>262</v>
      </c>
      <c r="B103" s="52" t="s">
        <v>280</v>
      </c>
      <c r="C103" s="53"/>
      <c r="D103" s="53"/>
      <c r="E103" s="53"/>
      <c r="F103" s="54"/>
      <c r="G103" s="41">
        <v>818790</v>
      </c>
    </row>
    <row r="104" spans="1:7" ht="25.2" customHeight="1" x14ac:dyDescent="0.35">
      <c r="A104" s="40" t="s">
        <v>263</v>
      </c>
      <c r="B104" s="55" t="s">
        <v>270</v>
      </c>
      <c r="C104" s="56"/>
      <c r="D104" s="56"/>
      <c r="E104" s="56"/>
      <c r="F104" s="57"/>
      <c r="G104" s="41">
        <v>627750</v>
      </c>
    </row>
    <row r="105" spans="1:7" ht="25.2" customHeight="1" x14ac:dyDescent="0.35">
      <c r="A105" s="40" t="s">
        <v>264</v>
      </c>
      <c r="B105" s="52" t="s">
        <v>265</v>
      </c>
      <c r="C105" s="53"/>
      <c r="D105" s="53"/>
      <c r="E105" s="53"/>
      <c r="F105" s="54"/>
      <c r="G105" s="41">
        <v>485745</v>
      </c>
    </row>
    <row r="106" spans="1:7" ht="25.2" customHeight="1" x14ac:dyDescent="0.35">
      <c r="A106" s="40" t="s">
        <v>266</v>
      </c>
      <c r="B106" s="55" t="s">
        <v>281</v>
      </c>
      <c r="C106" s="56"/>
      <c r="D106" s="56"/>
      <c r="E106" s="56"/>
      <c r="F106" s="57"/>
      <c r="G106" s="41">
        <v>241160</v>
      </c>
    </row>
    <row r="107" spans="1:7" ht="25.2" customHeight="1" x14ac:dyDescent="0.35">
      <c r="A107" s="40" t="s">
        <v>267</v>
      </c>
      <c r="B107" s="55" t="s">
        <v>282</v>
      </c>
      <c r="C107" s="56"/>
      <c r="D107" s="56"/>
      <c r="E107" s="56"/>
      <c r="F107" s="57"/>
      <c r="G107" s="41">
        <v>500000</v>
      </c>
    </row>
    <row r="108" spans="1:7" ht="25.2" customHeight="1" x14ac:dyDescent="0.35">
      <c r="A108" s="43" t="s">
        <v>268</v>
      </c>
      <c r="B108" s="52" t="s">
        <v>269</v>
      </c>
      <c r="C108" s="53"/>
      <c r="D108" s="53"/>
      <c r="E108" s="53"/>
      <c r="F108" s="54"/>
      <c r="G108" s="41">
        <v>250000</v>
      </c>
    </row>
    <row r="109" spans="1:7" x14ac:dyDescent="0.3">
      <c r="A109" s="40"/>
      <c r="B109" s="62" t="s">
        <v>213</v>
      </c>
      <c r="C109" s="63"/>
      <c r="D109" s="63"/>
      <c r="E109" s="63"/>
      <c r="F109" s="64"/>
      <c r="G109" s="44">
        <v>9142575</v>
      </c>
    </row>
    <row r="110" spans="1:7" ht="15.75" customHeight="1" x14ac:dyDescent="0.3">
      <c r="A110" s="8" t="s">
        <v>131</v>
      </c>
      <c r="B110" s="65" t="s">
        <v>49</v>
      </c>
      <c r="C110" s="65"/>
      <c r="D110" s="65"/>
      <c r="E110" s="65"/>
      <c r="F110" s="65"/>
      <c r="G110" s="65"/>
    </row>
    <row r="111" spans="1:7" ht="15.75" customHeight="1" x14ac:dyDescent="0.3">
      <c r="A111" s="10" t="s">
        <v>132</v>
      </c>
      <c r="B111" s="49" t="s">
        <v>241</v>
      </c>
      <c r="C111" s="49"/>
      <c r="D111" s="49"/>
      <c r="E111" s="49"/>
      <c r="F111" s="49"/>
      <c r="G111" s="11">
        <v>558333</v>
      </c>
    </row>
    <row r="112" spans="1:7" x14ac:dyDescent="0.3">
      <c r="A112" s="10"/>
      <c r="B112" s="58" t="s">
        <v>6</v>
      </c>
      <c r="C112" s="58"/>
      <c r="D112" s="58"/>
      <c r="E112" s="58"/>
      <c r="F112" s="58"/>
      <c r="G112" s="9">
        <f>G111</f>
        <v>558333</v>
      </c>
    </row>
    <row r="113" spans="1:7" ht="15.75" customHeight="1" x14ac:dyDescent="0.3">
      <c r="A113" s="47" t="s">
        <v>8</v>
      </c>
      <c r="B113" s="47"/>
      <c r="C113" s="47"/>
      <c r="D113" s="47"/>
      <c r="E113" s="47"/>
      <c r="F113" s="47"/>
      <c r="G113" s="47"/>
    </row>
    <row r="114" spans="1:7" ht="44.25" customHeight="1" x14ac:dyDescent="0.3">
      <c r="A114" s="8" t="s">
        <v>133</v>
      </c>
      <c r="B114" s="67" t="s">
        <v>214</v>
      </c>
      <c r="C114" s="68"/>
      <c r="D114" s="68"/>
      <c r="E114" s="68"/>
      <c r="F114" s="69"/>
      <c r="G114" s="16">
        <f>G123+G143+G151+G155+G158</f>
        <v>11990837</v>
      </c>
    </row>
    <row r="115" spans="1:7" ht="15.75" customHeight="1" x14ac:dyDescent="0.3">
      <c r="A115" s="10"/>
      <c r="B115" s="66" t="s">
        <v>22</v>
      </c>
      <c r="C115" s="66"/>
      <c r="D115" s="66"/>
      <c r="E115" s="66"/>
      <c r="F115" s="66"/>
      <c r="G115" s="66"/>
    </row>
    <row r="116" spans="1:7" ht="72" x14ac:dyDescent="0.3">
      <c r="A116" s="10"/>
      <c r="B116" s="10" t="s">
        <v>30</v>
      </c>
      <c r="C116" s="10" t="s">
        <v>19</v>
      </c>
      <c r="D116" s="10" t="s">
        <v>20</v>
      </c>
      <c r="E116" s="10" t="s">
        <v>46</v>
      </c>
      <c r="F116" s="10" t="s">
        <v>35</v>
      </c>
      <c r="G116" s="17" t="s">
        <v>21</v>
      </c>
    </row>
    <row r="117" spans="1:7" ht="15.75" customHeight="1" x14ac:dyDescent="0.3">
      <c r="A117" s="8" t="s">
        <v>134</v>
      </c>
      <c r="B117" s="47" t="s">
        <v>14</v>
      </c>
      <c r="C117" s="47"/>
      <c r="D117" s="47"/>
      <c r="E117" s="47"/>
      <c r="F117" s="47"/>
      <c r="G117" s="47"/>
    </row>
    <row r="118" spans="1:7" ht="54" x14ac:dyDescent="0.3">
      <c r="A118" s="10" t="s">
        <v>135</v>
      </c>
      <c r="B118" s="18" t="s">
        <v>215</v>
      </c>
      <c r="C118" s="19" t="s">
        <v>50</v>
      </c>
      <c r="D118" s="18" t="s">
        <v>15</v>
      </c>
      <c r="E118" s="10" t="s">
        <v>39</v>
      </c>
      <c r="F118" s="20">
        <v>345887</v>
      </c>
      <c r="G118" s="11">
        <v>345887</v>
      </c>
    </row>
    <row r="119" spans="1:7" ht="34.200000000000003" customHeight="1" x14ac:dyDescent="0.3">
      <c r="A119" s="48" t="s">
        <v>136</v>
      </c>
      <c r="B119" s="49" t="s">
        <v>215</v>
      </c>
      <c r="C119" s="45" t="s">
        <v>201</v>
      </c>
      <c r="D119" s="18" t="s">
        <v>16</v>
      </c>
      <c r="E119" s="10"/>
      <c r="F119" s="20">
        <v>184547</v>
      </c>
      <c r="G119" s="46">
        <v>1230315</v>
      </c>
    </row>
    <row r="120" spans="1:7" ht="43.8" customHeight="1" x14ac:dyDescent="0.3">
      <c r="A120" s="48"/>
      <c r="B120" s="49"/>
      <c r="C120" s="45"/>
      <c r="D120" s="18" t="s">
        <v>17</v>
      </c>
      <c r="E120" s="10" t="s">
        <v>40</v>
      </c>
      <c r="F120" s="20">
        <v>1045768</v>
      </c>
      <c r="G120" s="46"/>
    </row>
    <row r="121" spans="1:7" ht="31.5" customHeight="1" x14ac:dyDescent="0.3">
      <c r="A121" s="48" t="s">
        <v>137</v>
      </c>
      <c r="B121" s="70" t="s">
        <v>216</v>
      </c>
      <c r="C121" s="71" t="s">
        <v>202</v>
      </c>
      <c r="D121" s="21" t="s">
        <v>16</v>
      </c>
      <c r="E121" s="22"/>
      <c r="F121" s="23">
        <v>135000</v>
      </c>
      <c r="G121" s="46">
        <v>900000</v>
      </c>
    </row>
    <row r="122" spans="1:7" ht="54" x14ac:dyDescent="0.3">
      <c r="A122" s="48"/>
      <c r="B122" s="70"/>
      <c r="C122" s="71"/>
      <c r="D122" s="21" t="s">
        <v>18</v>
      </c>
      <c r="E122" s="22" t="s">
        <v>41</v>
      </c>
      <c r="F122" s="23">
        <v>765000</v>
      </c>
      <c r="G122" s="46"/>
    </row>
    <row r="123" spans="1:7" x14ac:dyDescent="0.3">
      <c r="A123" s="10"/>
      <c r="B123" s="24" t="s">
        <v>6</v>
      </c>
      <c r="C123" s="24"/>
      <c r="D123" s="24"/>
      <c r="E123" s="8"/>
      <c r="F123" s="25"/>
      <c r="G123" s="9">
        <f>SUM(G118:G121)</f>
        <v>2476202</v>
      </c>
    </row>
    <row r="124" spans="1:7" ht="15.75" customHeight="1" x14ac:dyDescent="0.3">
      <c r="A124" s="8" t="s">
        <v>138</v>
      </c>
      <c r="B124" s="47" t="s">
        <v>10</v>
      </c>
      <c r="C124" s="47"/>
      <c r="D124" s="47"/>
      <c r="E124" s="47"/>
      <c r="F124" s="47"/>
      <c r="G124" s="47"/>
    </row>
    <row r="125" spans="1:7" ht="33.6" customHeight="1" x14ac:dyDescent="0.3">
      <c r="A125" s="48" t="s">
        <v>139</v>
      </c>
      <c r="B125" s="49" t="s">
        <v>217</v>
      </c>
      <c r="C125" s="45" t="s">
        <v>206</v>
      </c>
      <c r="D125" s="18" t="s">
        <v>16</v>
      </c>
      <c r="E125" s="10"/>
      <c r="F125" s="20">
        <v>45000</v>
      </c>
      <c r="G125" s="46">
        <v>300000</v>
      </c>
    </row>
    <row r="126" spans="1:7" ht="33.6" customHeight="1" x14ac:dyDescent="0.3">
      <c r="A126" s="48"/>
      <c r="B126" s="49"/>
      <c r="C126" s="45"/>
      <c r="D126" s="18" t="s">
        <v>23</v>
      </c>
      <c r="E126" s="10" t="s">
        <v>37</v>
      </c>
      <c r="F126" s="20">
        <v>255000</v>
      </c>
      <c r="G126" s="46"/>
    </row>
    <row r="127" spans="1:7" ht="33.6" customHeight="1" x14ac:dyDescent="0.3">
      <c r="A127" s="48" t="s">
        <v>140</v>
      </c>
      <c r="B127" s="49" t="s">
        <v>218</v>
      </c>
      <c r="C127" s="45" t="s">
        <v>31</v>
      </c>
      <c r="D127" s="18" t="s">
        <v>16</v>
      </c>
      <c r="E127" s="10"/>
      <c r="F127" s="20">
        <v>45000</v>
      </c>
      <c r="G127" s="46">
        <v>300000</v>
      </c>
    </row>
    <row r="128" spans="1:7" ht="33.6" customHeight="1" x14ac:dyDescent="0.3">
      <c r="A128" s="48"/>
      <c r="B128" s="49"/>
      <c r="C128" s="45"/>
      <c r="D128" s="18" t="s">
        <v>23</v>
      </c>
      <c r="E128" s="10" t="s">
        <v>37</v>
      </c>
      <c r="F128" s="20">
        <v>255000</v>
      </c>
      <c r="G128" s="46"/>
    </row>
    <row r="129" spans="1:7" ht="33.6" customHeight="1" x14ac:dyDescent="0.3">
      <c r="A129" s="48" t="s">
        <v>141</v>
      </c>
      <c r="B129" s="49" t="s">
        <v>218</v>
      </c>
      <c r="C129" s="45" t="s">
        <v>32</v>
      </c>
      <c r="D129" s="18" t="s">
        <v>16</v>
      </c>
      <c r="E129" s="10"/>
      <c r="F129" s="20">
        <v>45000</v>
      </c>
      <c r="G129" s="46">
        <v>300000</v>
      </c>
    </row>
    <row r="130" spans="1:7" ht="33.6" customHeight="1" x14ac:dyDescent="0.3">
      <c r="A130" s="48"/>
      <c r="B130" s="49"/>
      <c r="C130" s="45"/>
      <c r="D130" s="18" t="s">
        <v>23</v>
      </c>
      <c r="E130" s="10" t="s">
        <v>37</v>
      </c>
      <c r="F130" s="20">
        <v>255000</v>
      </c>
      <c r="G130" s="46"/>
    </row>
    <row r="131" spans="1:7" ht="33.6" customHeight="1" x14ac:dyDescent="0.3">
      <c r="A131" s="48" t="s">
        <v>142</v>
      </c>
      <c r="B131" s="49" t="s">
        <v>218</v>
      </c>
      <c r="C131" s="45" t="s">
        <v>51</v>
      </c>
      <c r="D131" s="18" t="s">
        <v>16</v>
      </c>
      <c r="E131" s="10"/>
      <c r="F131" s="20">
        <v>45000</v>
      </c>
      <c r="G131" s="46">
        <v>300000</v>
      </c>
    </row>
    <row r="132" spans="1:7" ht="33.6" customHeight="1" x14ac:dyDescent="0.3">
      <c r="A132" s="48"/>
      <c r="B132" s="49"/>
      <c r="C132" s="45"/>
      <c r="D132" s="18" t="s">
        <v>23</v>
      </c>
      <c r="E132" s="10" t="s">
        <v>37</v>
      </c>
      <c r="F132" s="20">
        <v>255000</v>
      </c>
      <c r="G132" s="46"/>
    </row>
    <row r="133" spans="1:7" ht="33.6" customHeight="1" x14ac:dyDescent="0.3">
      <c r="A133" s="48" t="s">
        <v>143</v>
      </c>
      <c r="B133" s="49" t="s">
        <v>218</v>
      </c>
      <c r="C133" s="45" t="s">
        <v>53</v>
      </c>
      <c r="D133" s="18" t="s">
        <v>16</v>
      </c>
      <c r="E133" s="10"/>
      <c r="F133" s="20">
        <v>45000</v>
      </c>
      <c r="G133" s="46">
        <v>300000</v>
      </c>
    </row>
    <row r="134" spans="1:7" ht="33.6" customHeight="1" x14ac:dyDescent="0.3">
      <c r="A134" s="48"/>
      <c r="B134" s="49"/>
      <c r="C134" s="45"/>
      <c r="D134" s="18" t="s">
        <v>23</v>
      </c>
      <c r="E134" s="10" t="s">
        <v>37</v>
      </c>
      <c r="F134" s="20">
        <v>255000</v>
      </c>
      <c r="G134" s="46"/>
    </row>
    <row r="135" spans="1:7" ht="36" customHeight="1" x14ac:dyDescent="0.3">
      <c r="A135" s="48" t="s">
        <v>144</v>
      </c>
      <c r="B135" s="49" t="s">
        <v>219</v>
      </c>
      <c r="C135" s="45" t="s">
        <v>24</v>
      </c>
      <c r="D135" s="18" t="s">
        <v>16</v>
      </c>
      <c r="E135" s="10"/>
      <c r="F135" s="20">
        <v>51000</v>
      </c>
      <c r="G135" s="46">
        <v>340000</v>
      </c>
    </row>
    <row r="136" spans="1:7" ht="36" x14ac:dyDescent="0.3">
      <c r="A136" s="48"/>
      <c r="B136" s="49"/>
      <c r="C136" s="45"/>
      <c r="D136" s="18" t="s">
        <v>25</v>
      </c>
      <c r="E136" s="10" t="s">
        <v>42</v>
      </c>
      <c r="F136" s="20">
        <v>289000</v>
      </c>
      <c r="G136" s="46"/>
    </row>
    <row r="137" spans="1:7" ht="34.200000000000003" customHeight="1" x14ac:dyDescent="0.3">
      <c r="A137" s="48" t="s">
        <v>145</v>
      </c>
      <c r="B137" s="49" t="s">
        <v>220</v>
      </c>
      <c r="C137" s="45" t="s">
        <v>207</v>
      </c>
      <c r="D137" s="18" t="s">
        <v>16</v>
      </c>
      <c r="E137" s="10"/>
      <c r="F137" s="20">
        <v>45000</v>
      </c>
      <c r="G137" s="46">
        <v>300000</v>
      </c>
    </row>
    <row r="138" spans="1:7" x14ac:dyDescent="0.3">
      <c r="A138" s="48"/>
      <c r="B138" s="49"/>
      <c r="C138" s="45"/>
      <c r="D138" s="18" t="s">
        <v>23</v>
      </c>
      <c r="E138" s="10" t="s">
        <v>37</v>
      </c>
      <c r="F138" s="20">
        <v>255000</v>
      </c>
      <c r="G138" s="46"/>
    </row>
    <row r="139" spans="1:7" ht="90" x14ac:dyDescent="0.3">
      <c r="A139" s="10" t="s">
        <v>146</v>
      </c>
      <c r="B139" s="18" t="s">
        <v>221</v>
      </c>
      <c r="C139" s="19" t="s">
        <v>33</v>
      </c>
      <c r="D139" s="18" t="s">
        <v>16</v>
      </c>
      <c r="E139" s="10"/>
      <c r="F139" s="20">
        <v>45135</v>
      </c>
      <c r="G139" s="11">
        <v>45135</v>
      </c>
    </row>
    <row r="140" spans="1:7" ht="54" x14ac:dyDescent="0.3">
      <c r="A140" s="10" t="s">
        <v>147</v>
      </c>
      <c r="B140" s="18" t="s">
        <v>222</v>
      </c>
      <c r="C140" s="19" t="s">
        <v>34</v>
      </c>
      <c r="D140" s="18" t="s">
        <v>16</v>
      </c>
      <c r="E140" s="10"/>
      <c r="F140" s="20">
        <v>127500</v>
      </c>
      <c r="G140" s="11">
        <v>127500</v>
      </c>
    </row>
    <row r="141" spans="1:7" ht="54" x14ac:dyDescent="0.3">
      <c r="A141" s="10" t="s">
        <v>148</v>
      </c>
      <c r="B141" s="18" t="s">
        <v>223</v>
      </c>
      <c r="C141" s="18" t="s">
        <v>54</v>
      </c>
      <c r="D141" s="18" t="s">
        <v>52</v>
      </c>
      <c r="E141" s="10"/>
      <c r="F141" s="20">
        <v>75000</v>
      </c>
      <c r="G141" s="11">
        <v>75000</v>
      </c>
    </row>
    <row r="142" spans="1:7" ht="54" x14ac:dyDescent="0.3">
      <c r="A142" s="10" t="s">
        <v>149</v>
      </c>
      <c r="B142" s="18" t="s">
        <v>224</v>
      </c>
      <c r="C142" s="18" t="s">
        <v>26</v>
      </c>
      <c r="D142" s="18" t="s">
        <v>16</v>
      </c>
      <c r="E142" s="10"/>
      <c r="F142" s="20">
        <v>60000</v>
      </c>
      <c r="G142" s="11">
        <v>60000</v>
      </c>
    </row>
    <row r="143" spans="1:7" x14ac:dyDescent="0.3">
      <c r="A143" s="10"/>
      <c r="B143" s="24" t="s">
        <v>6</v>
      </c>
      <c r="C143" s="24"/>
      <c r="D143" s="24"/>
      <c r="E143" s="8"/>
      <c r="F143" s="25"/>
      <c r="G143" s="9">
        <f>SUM(G125:G142)</f>
        <v>2447635</v>
      </c>
    </row>
    <row r="144" spans="1:7" ht="15.75" customHeight="1" x14ac:dyDescent="0.3">
      <c r="A144" s="8" t="s">
        <v>150</v>
      </c>
      <c r="B144" s="47" t="s">
        <v>11</v>
      </c>
      <c r="C144" s="47"/>
      <c r="D144" s="47"/>
      <c r="E144" s="47"/>
      <c r="F144" s="47"/>
      <c r="G144" s="47"/>
    </row>
    <row r="145" spans="1:7" ht="36" customHeight="1" x14ac:dyDescent="0.3">
      <c r="A145" s="48" t="s">
        <v>151</v>
      </c>
      <c r="B145" s="49" t="s">
        <v>225</v>
      </c>
      <c r="C145" s="49" t="s">
        <v>55</v>
      </c>
      <c r="D145" s="18" t="s">
        <v>16</v>
      </c>
      <c r="E145" s="10"/>
      <c r="F145" s="20">
        <v>24300</v>
      </c>
      <c r="G145" s="46">
        <v>162000</v>
      </c>
    </row>
    <row r="146" spans="1:7" ht="36" x14ac:dyDescent="0.3">
      <c r="A146" s="48"/>
      <c r="B146" s="49"/>
      <c r="C146" s="49"/>
      <c r="D146" s="18" t="s">
        <v>25</v>
      </c>
      <c r="E146" s="10" t="s">
        <v>43</v>
      </c>
      <c r="F146" s="20">
        <v>137700</v>
      </c>
      <c r="G146" s="46"/>
    </row>
    <row r="147" spans="1:7" ht="39.6" customHeight="1" x14ac:dyDescent="0.3">
      <c r="A147" s="48" t="s">
        <v>152</v>
      </c>
      <c r="B147" s="49" t="s">
        <v>226</v>
      </c>
      <c r="C147" s="45" t="s">
        <v>56</v>
      </c>
      <c r="D147" s="18" t="s">
        <v>16</v>
      </c>
      <c r="E147" s="10"/>
      <c r="F147" s="20">
        <v>45000</v>
      </c>
      <c r="G147" s="46">
        <v>300000</v>
      </c>
    </row>
    <row r="148" spans="1:7" ht="36" x14ac:dyDescent="0.3">
      <c r="A148" s="48"/>
      <c r="B148" s="49"/>
      <c r="C148" s="45"/>
      <c r="D148" s="18" t="s">
        <v>25</v>
      </c>
      <c r="E148" s="10" t="s">
        <v>44</v>
      </c>
      <c r="F148" s="20">
        <v>255000</v>
      </c>
      <c r="G148" s="46"/>
    </row>
    <row r="149" spans="1:7" ht="37.799999999999997" customHeight="1" x14ac:dyDescent="0.3">
      <c r="A149" s="48" t="s">
        <v>153</v>
      </c>
      <c r="B149" s="49" t="s">
        <v>227</v>
      </c>
      <c r="C149" s="45" t="s">
        <v>208</v>
      </c>
      <c r="D149" s="18" t="s">
        <v>16</v>
      </c>
      <c r="E149" s="10"/>
      <c r="F149" s="20">
        <v>15000</v>
      </c>
      <c r="G149" s="46">
        <v>315000</v>
      </c>
    </row>
    <row r="150" spans="1:7" ht="36" x14ac:dyDescent="0.3">
      <c r="A150" s="48"/>
      <c r="B150" s="49"/>
      <c r="C150" s="45"/>
      <c r="D150" s="18" t="s">
        <v>27</v>
      </c>
      <c r="E150" s="10" t="s">
        <v>38</v>
      </c>
      <c r="F150" s="20">
        <v>300000</v>
      </c>
      <c r="G150" s="46"/>
    </row>
    <row r="151" spans="1:7" x14ac:dyDescent="0.3">
      <c r="A151" s="10"/>
      <c r="B151" s="24" t="s">
        <v>6</v>
      </c>
      <c r="C151" s="24"/>
      <c r="D151" s="24"/>
      <c r="E151" s="8"/>
      <c r="F151" s="25"/>
      <c r="G151" s="9">
        <f>SUM(G145:G149)</f>
        <v>777000</v>
      </c>
    </row>
    <row r="152" spans="1:7" x14ac:dyDescent="0.3">
      <c r="A152" s="8" t="s">
        <v>154</v>
      </c>
      <c r="B152" s="47" t="s">
        <v>13</v>
      </c>
      <c r="C152" s="47"/>
      <c r="D152" s="47"/>
      <c r="E152" s="47"/>
      <c r="F152" s="47"/>
      <c r="G152" s="47"/>
    </row>
    <row r="153" spans="1:7" ht="90" x14ac:dyDescent="0.3">
      <c r="A153" s="10" t="s">
        <v>155</v>
      </c>
      <c r="B153" s="18" t="s">
        <v>242</v>
      </c>
      <c r="C153" s="19" t="s">
        <v>58</v>
      </c>
      <c r="D153" s="18" t="s">
        <v>57</v>
      </c>
      <c r="E153" s="10" t="s">
        <v>45</v>
      </c>
      <c r="F153" s="20">
        <v>6000000</v>
      </c>
      <c r="G153" s="11">
        <v>6000000</v>
      </c>
    </row>
    <row r="154" spans="1:7" ht="54" x14ac:dyDescent="0.3">
      <c r="A154" s="10" t="s">
        <v>156</v>
      </c>
      <c r="B154" s="18" t="s">
        <v>228</v>
      </c>
      <c r="C154" s="19" t="s">
        <v>28</v>
      </c>
      <c r="D154" s="18" t="s">
        <v>16</v>
      </c>
      <c r="E154" s="10"/>
      <c r="F154" s="20">
        <v>200000</v>
      </c>
      <c r="G154" s="11">
        <v>200000</v>
      </c>
    </row>
    <row r="155" spans="1:7" x14ac:dyDescent="0.3">
      <c r="A155" s="10"/>
      <c r="B155" s="24" t="s">
        <v>29</v>
      </c>
      <c r="C155" s="24"/>
      <c r="D155" s="24"/>
      <c r="E155" s="8"/>
      <c r="F155" s="25"/>
      <c r="G155" s="9">
        <f>SUM(G153:G154)</f>
        <v>6200000</v>
      </c>
    </row>
    <row r="156" spans="1:7" x14ac:dyDescent="0.3">
      <c r="A156" s="8" t="s">
        <v>157</v>
      </c>
      <c r="B156" s="47" t="s">
        <v>12</v>
      </c>
      <c r="C156" s="47"/>
      <c r="D156" s="47"/>
      <c r="E156" s="47"/>
      <c r="F156" s="47"/>
      <c r="G156" s="17"/>
    </row>
    <row r="157" spans="1:7" ht="126" x14ac:dyDescent="0.3">
      <c r="A157" s="10" t="s">
        <v>158</v>
      </c>
      <c r="B157" s="21" t="s">
        <v>12</v>
      </c>
      <c r="C157" s="19" t="s">
        <v>59</v>
      </c>
      <c r="D157" s="18" t="s">
        <v>16</v>
      </c>
      <c r="E157" s="10"/>
      <c r="F157" s="20">
        <v>90000</v>
      </c>
      <c r="G157" s="11">
        <v>90000</v>
      </c>
    </row>
    <row r="158" spans="1:7" x14ac:dyDescent="0.3">
      <c r="A158" s="26"/>
      <c r="B158" s="27" t="s">
        <v>6</v>
      </c>
      <c r="C158" s="27"/>
      <c r="D158" s="27"/>
      <c r="E158" s="25"/>
      <c r="F158" s="7"/>
      <c r="G158" s="9">
        <f>G157</f>
        <v>90000</v>
      </c>
    </row>
    <row r="159" spans="1:7" ht="15.75" customHeight="1" x14ac:dyDescent="0.3">
      <c r="A159" s="28"/>
      <c r="B159" s="28"/>
      <c r="C159" s="28"/>
      <c r="D159" s="28"/>
      <c r="E159" s="28"/>
      <c r="F159" s="29"/>
      <c r="G159" s="28"/>
    </row>
    <row r="160" spans="1:7" ht="15.75" customHeight="1" x14ac:dyDescent="0.3">
      <c r="A160" s="60" t="s">
        <v>243</v>
      </c>
      <c r="B160" s="60"/>
      <c r="C160" s="30"/>
      <c r="D160" s="30"/>
      <c r="E160" s="31"/>
      <c r="F160" s="32"/>
      <c r="G160" s="33"/>
    </row>
    <row r="161" spans="1:8" x14ac:dyDescent="0.3">
      <c r="A161" s="61"/>
      <c r="B161" s="61"/>
      <c r="C161" s="61"/>
      <c r="D161" s="61"/>
      <c r="E161" s="61"/>
      <c r="F161" s="61"/>
      <c r="G161" s="61"/>
    </row>
    <row r="162" spans="1:8" ht="91.2" customHeight="1" x14ac:dyDescent="0.3">
      <c r="A162" s="59" t="s">
        <v>244</v>
      </c>
      <c r="B162" s="59"/>
      <c r="C162" s="59"/>
      <c r="D162" s="59"/>
      <c r="E162" s="59"/>
      <c r="F162" s="59"/>
      <c r="G162" s="59"/>
    </row>
    <row r="163" spans="1:8" ht="138.6" customHeight="1" x14ac:dyDescent="0.3">
      <c r="A163" s="59" t="s">
        <v>245</v>
      </c>
      <c r="B163" s="59"/>
      <c r="C163" s="59"/>
      <c r="D163" s="59"/>
      <c r="E163" s="59"/>
      <c r="F163" s="59"/>
      <c r="G163" s="59"/>
      <c r="H163" s="34"/>
    </row>
    <row r="164" spans="1:8" x14ac:dyDescent="0.3">
      <c r="A164" s="30"/>
      <c r="B164" s="30"/>
      <c r="C164" s="30"/>
      <c r="D164" s="30"/>
      <c r="E164" s="30"/>
      <c r="F164" s="32"/>
      <c r="G164" s="30"/>
    </row>
  </sheetData>
  <mergeCells count="169">
    <mergeCell ref="B13:F13"/>
    <mergeCell ref="B14:F14"/>
    <mergeCell ref="B16:F16"/>
    <mergeCell ref="B17:F17"/>
    <mergeCell ref="B19:F19"/>
    <mergeCell ref="A20:G20"/>
    <mergeCell ref="B21:F21"/>
    <mergeCell ref="B22:F22"/>
    <mergeCell ref="B11:F11"/>
    <mergeCell ref="A15:G15"/>
    <mergeCell ref="A18:G18"/>
    <mergeCell ref="B23:F23"/>
    <mergeCell ref="B24:F24"/>
    <mergeCell ref="B25:F25"/>
    <mergeCell ref="B26:F26"/>
    <mergeCell ref="B27:F27"/>
    <mergeCell ref="B28:F28"/>
    <mergeCell ref="B29:G29"/>
    <mergeCell ref="B30:F30"/>
    <mergeCell ref="B31:F31"/>
    <mergeCell ref="B32:F32"/>
    <mergeCell ref="B33:F33"/>
    <mergeCell ref="B34:F34"/>
    <mergeCell ref="B35:F35"/>
    <mergeCell ref="B36:F36"/>
    <mergeCell ref="B37:F37"/>
    <mergeCell ref="B38:F38"/>
    <mergeCell ref="B39:F39"/>
    <mergeCell ref="B40:F40"/>
    <mergeCell ref="B41:F41"/>
    <mergeCell ref="B42:F42"/>
    <mergeCell ref="B44:F44"/>
    <mergeCell ref="B45:G45"/>
    <mergeCell ref="B46:F46"/>
    <mergeCell ref="B47:F47"/>
    <mergeCell ref="B48:F48"/>
    <mergeCell ref="B49:F49"/>
    <mergeCell ref="B51:F51"/>
    <mergeCell ref="B43:F43"/>
    <mergeCell ref="B50:F50"/>
    <mergeCell ref="B52:F52"/>
    <mergeCell ref="B53:G53"/>
    <mergeCell ref="B54:F54"/>
    <mergeCell ref="B55:F55"/>
    <mergeCell ref="B56:F56"/>
    <mergeCell ref="B57:F5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94:F94"/>
    <mergeCell ref="B95:F95"/>
    <mergeCell ref="B96:F96"/>
    <mergeCell ref="B97:F97"/>
    <mergeCell ref="B79:F79"/>
    <mergeCell ref="B80:F80"/>
    <mergeCell ref="B81:F81"/>
    <mergeCell ref="B82:F82"/>
    <mergeCell ref="B83:F83"/>
    <mergeCell ref="B84:F84"/>
    <mergeCell ref="B85:F85"/>
    <mergeCell ref="B86:F86"/>
    <mergeCell ref="B87:F87"/>
    <mergeCell ref="B108:F108"/>
    <mergeCell ref="B109:F109"/>
    <mergeCell ref="B110:G110"/>
    <mergeCell ref="B111:F111"/>
    <mergeCell ref="B112:F112"/>
    <mergeCell ref="A113:G113"/>
    <mergeCell ref="B115:G115"/>
    <mergeCell ref="B114:F114"/>
    <mergeCell ref="A127:A128"/>
    <mergeCell ref="B127:B128"/>
    <mergeCell ref="C127:C128"/>
    <mergeCell ref="G127:G128"/>
    <mergeCell ref="B117:G117"/>
    <mergeCell ref="A119:A120"/>
    <mergeCell ref="B119:B120"/>
    <mergeCell ref="C119:C120"/>
    <mergeCell ref="G119:G120"/>
    <mergeCell ref="A121:A122"/>
    <mergeCell ref="B121:B122"/>
    <mergeCell ref="A125:A126"/>
    <mergeCell ref="B125:B126"/>
    <mergeCell ref="C121:C122"/>
    <mergeCell ref="G121:G122"/>
    <mergeCell ref="C125:C126"/>
    <mergeCell ref="A163:G163"/>
    <mergeCell ref="B152:G152"/>
    <mergeCell ref="B156:F156"/>
    <mergeCell ref="B93:F93"/>
    <mergeCell ref="A160:B160"/>
    <mergeCell ref="A161:G161"/>
    <mergeCell ref="A145:A146"/>
    <mergeCell ref="B145:B146"/>
    <mergeCell ref="C145:C146"/>
    <mergeCell ref="G145:G146"/>
    <mergeCell ref="A147:A148"/>
    <mergeCell ref="B147:B148"/>
    <mergeCell ref="C147:C148"/>
    <mergeCell ref="G147:G148"/>
    <mergeCell ref="A149:A150"/>
    <mergeCell ref="B149:B150"/>
    <mergeCell ref="C149:C150"/>
    <mergeCell ref="G149:G150"/>
    <mergeCell ref="A135:A136"/>
    <mergeCell ref="B135:B136"/>
    <mergeCell ref="C135:C136"/>
    <mergeCell ref="G125:G126"/>
    <mergeCell ref="A162:G162"/>
    <mergeCell ref="B137:B138"/>
    <mergeCell ref="D1:G1"/>
    <mergeCell ref="D2:G2"/>
    <mergeCell ref="D3:G3"/>
    <mergeCell ref="D4:G4"/>
    <mergeCell ref="D5:G5"/>
    <mergeCell ref="D8:G8"/>
    <mergeCell ref="D9:G9"/>
    <mergeCell ref="E7:G7"/>
    <mergeCell ref="B124:G124"/>
    <mergeCell ref="B98:F98"/>
    <mergeCell ref="B99:F99"/>
    <mergeCell ref="B100:F100"/>
    <mergeCell ref="B101:F101"/>
    <mergeCell ref="B102:F102"/>
    <mergeCell ref="B103:F103"/>
    <mergeCell ref="B104:F104"/>
    <mergeCell ref="B105:F105"/>
    <mergeCell ref="B106:F106"/>
    <mergeCell ref="B88:F88"/>
    <mergeCell ref="B89:F89"/>
    <mergeCell ref="B90:F90"/>
    <mergeCell ref="B91:F91"/>
    <mergeCell ref="B92:F92"/>
    <mergeCell ref="B107:F107"/>
    <mergeCell ref="C137:C138"/>
    <mergeCell ref="G137:G138"/>
    <mergeCell ref="B144:G144"/>
    <mergeCell ref="A129:A130"/>
    <mergeCell ref="B129:B130"/>
    <mergeCell ref="C129:C130"/>
    <mergeCell ref="G129:G130"/>
    <mergeCell ref="A131:A132"/>
    <mergeCell ref="B131:B132"/>
    <mergeCell ref="C131:C132"/>
    <mergeCell ref="G131:G132"/>
    <mergeCell ref="A133:A134"/>
    <mergeCell ref="B133:B134"/>
    <mergeCell ref="C133:C134"/>
    <mergeCell ref="G135:G136"/>
    <mergeCell ref="A137:A138"/>
    <mergeCell ref="G133:G134"/>
  </mergeCells>
  <printOptions horizontalCentered="1"/>
  <pageMargins left="0.19685039370078741" right="0.19685039370078741" top="0.59055118110236227" bottom="0.19685039370078741" header="0.39370078740157483" footer="0"/>
  <pageSetup paperSize="9" scale="59" firstPageNumber="90" fitToHeight="18" orientation="portrait" useFirstPageNumber="1" r:id="rId1"/>
  <headerFooter>
    <oddHeader>&amp;C&amp;P</oddHeader>
  </headerFooter>
  <rowBreaks count="2" manualBreakCount="2">
    <brk id="64" max="6" man="1"/>
    <brk id="15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2.4 (1492)</vt:lpstr>
      <vt:lpstr>'Приложение № 2.4 (1492)'!Заголовки_для_печати</vt:lpstr>
      <vt:lpstr>'Приложение № 2.4 (1492)'!Область_печати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2024-12-11T14:18:42Z</dcterms:modified>
</cp:coreProperties>
</file>