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244" tabRatio="390"/>
  </bookViews>
  <sheets>
    <sheet name="Приложение № 2 (осн)" sheetId="1" r:id="rId1"/>
    <sheet name="рабочий лист" sheetId="2" r:id="rId2"/>
  </sheets>
  <definedNames>
    <definedName name="_xlnm.Print_Titles" localSheetId="0">'Приложение № 2 (осн)'!$A:$C,'Приложение № 2 (осн)'!$9:$9</definedName>
    <definedName name="_xlnm.Print_Area" localSheetId="0">'Приложение № 2 (осн)'!$A$1:$CU$294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L12" i="1" l="1"/>
  <c r="CL11" i="1" s="1"/>
  <c r="CL14" i="1"/>
  <c r="CL18" i="1"/>
  <c r="CL32" i="1"/>
  <c r="CL34" i="1"/>
  <c r="CL39" i="1"/>
  <c r="CL41" i="1"/>
  <c r="CL44" i="1"/>
  <c r="CL43" i="1" s="1"/>
  <c r="CL46" i="1"/>
  <c r="CL48" i="1"/>
  <c r="CL50" i="1"/>
  <c r="CL52" i="1"/>
  <c r="CL54" i="1"/>
  <c r="CL55" i="1"/>
  <c r="CL58" i="1"/>
  <c r="CL57" i="1" s="1"/>
  <c r="CL60" i="1"/>
  <c r="CL63" i="1"/>
  <c r="CL62" i="1" s="1"/>
  <c r="CL65" i="1"/>
  <c r="CL68" i="1"/>
  <c r="CL70" i="1"/>
  <c r="CL72" i="1"/>
  <c r="CL74" i="1"/>
  <c r="CL76" i="1"/>
  <c r="CL78" i="1"/>
  <c r="CL81" i="1"/>
  <c r="CL84" i="1"/>
  <c r="CL80" i="1" s="1"/>
  <c r="CL92" i="1"/>
  <c r="CL93" i="1"/>
  <c r="CL96" i="1"/>
  <c r="CL95" i="1" s="1"/>
  <c r="CL99" i="1"/>
  <c r="CL98" i="1" s="1"/>
  <c r="CL101" i="1"/>
  <c r="CL103" i="1"/>
  <c r="CL105" i="1"/>
  <c r="CL106" i="1"/>
  <c r="CL109" i="1"/>
  <c r="CL111" i="1"/>
  <c r="CL114" i="1"/>
  <c r="CL117" i="1"/>
  <c r="CL121" i="1"/>
  <c r="CL116" i="1" s="1"/>
  <c r="CL125" i="1"/>
  <c r="CL129" i="1"/>
  <c r="CL131" i="1"/>
  <c r="CL133" i="1"/>
  <c r="CL138" i="1"/>
  <c r="CL137" i="1" s="1"/>
  <c r="CL142" i="1"/>
  <c r="CL145" i="1"/>
  <c r="CL151" i="1"/>
  <c r="CL152" i="1"/>
  <c r="CL155" i="1"/>
  <c r="CL158" i="1"/>
  <c r="CL161" i="1"/>
  <c r="CL160" i="1" s="1"/>
  <c r="CL163" i="1"/>
  <c r="CL166" i="1"/>
  <c r="CL169" i="1"/>
  <c r="CL171" i="1"/>
  <c r="CL176" i="1"/>
  <c r="CL173" i="1" s="1"/>
  <c r="CL180" i="1"/>
  <c r="CL182" i="1"/>
  <c r="CL184" i="1"/>
  <c r="CL186" i="1"/>
  <c r="CL188" i="1"/>
  <c r="CL196" i="1"/>
  <c r="CL208" i="1"/>
  <c r="CL207" i="1" s="1"/>
  <c r="CL212" i="1"/>
  <c r="CL211" i="1" s="1"/>
  <c r="CL214" i="1"/>
  <c r="CL217" i="1"/>
  <c r="CL229" i="1"/>
  <c r="CL254" i="1"/>
  <c r="CL266" i="1"/>
  <c r="CL268" i="1"/>
  <c r="CL271" i="1"/>
  <c r="CL270" i="1" s="1"/>
  <c r="CL274" i="1"/>
  <c r="CL280" i="1"/>
  <c r="CL273" i="1" s="1"/>
  <c r="CL282" i="1"/>
  <c r="CL284" i="1"/>
  <c r="CL286" i="1"/>
  <c r="CL288" i="1"/>
  <c r="CL290" i="1"/>
  <c r="CL292" i="1"/>
  <c r="CO39" i="1"/>
  <c r="CO54" i="1"/>
  <c r="CO84" i="1"/>
  <c r="CO99" i="1"/>
  <c r="CO98" i="1" s="1"/>
  <c r="CO294" i="1" s="1"/>
  <c r="CO106" i="1"/>
  <c r="CO109" i="1"/>
  <c r="CO111" i="1"/>
  <c r="CO114" i="1"/>
  <c r="CO151" i="1"/>
  <c r="CO158" i="1"/>
  <c r="CO163" i="1"/>
  <c r="CO160" i="1" s="1"/>
  <c r="CO214" i="1"/>
  <c r="CO273" i="1"/>
  <c r="CO274" i="1"/>
  <c r="CO284" i="1"/>
  <c r="CT12" i="1"/>
  <c r="CU12" i="1"/>
  <c r="CS13" i="1"/>
  <c r="CS12" i="1" s="1"/>
  <c r="CT14" i="1"/>
  <c r="CU14" i="1"/>
  <c r="CS15" i="1"/>
  <c r="CS14" i="1" s="1"/>
  <c r="CS16" i="1"/>
  <c r="CR16" i="1" s="1"/>
  <c r="CS17" i="1"/>
  <c r="CR17" i="1" s="1"/>
  <c r="CT18" i="1"/>
  <c r="CU18" i="1"/>
  <c r="CS19" i="1"/>
  <c r="CR19" i="1" s="1"/>
  <c r="CS20" i="1"/>
  <c r="CR20" i="1" s="1"/>
  <c r="CS21" i="1"/>
  <c r="CR21" i="1" s="1"/>
  <c r="CS22" i="1"/>
  <c r="CR22" i="1" s="1"/>
  <c r="CS23" i="1"/>
  <c r="CR23" i="1" s="1"/>
  <c r="CS24" i="1"/>
  <c r="CR24" i="1" s="1"/>
  <c r="CS25" i="1"/>
  <c r="CR25" i="1" s="1"/>
  <c r="CS26" i="1"/>
  <c r="CR26" i="1" s="1"/>
  <c r="CS27" i="1"/>
  <c r="CR27" i="1" s="1"/>
  <c r="CS28" i="1"/>
  <c r="CR28" i="1" s="1"/>
  <c r="CS29" i="1"/>
  <c r="CR29" i="1" s="1"/>
  <c r="CS30" i="1"/>
  <c r="CR30" i="1" s="1"/>
  <c r="CS31" i="1"/>
  <c r="CR31" i="1" s="1"/>
  <c r="CT32" i="1"/>
  <c r="CU32" i="1"/>
  <c r="CS33" i="1"/>
  <c r="CS32" i="1" s="1"/>
  <c r="CT34" i="1"/>
  <c r="CU34" i="1"/>
  <c r="CS35" i="1"/>
  <c r="CR36" i="1"/>
  <c r="CS36" i="1"/>
  <c r="CS37" i="1"/>
  <c r="CR37" i="1" s="1"/>
  <c r="CS38" i="1"/>
  <c r="CR38" i="1" s="1"/>
  <c r="CT39" i="1"/>
  <c r="CU39" i="1"/>
  <c r="CS40" i="1"/>
  <c r="CS39" i="1" s="1"/>
  <c r="CT41" i="1"/>
  <c r="CU41" i="1"/>
  <c r="CS42" i="1"/>
  <c r="CS41" i="1" s="1"/>
  <c r="CT44" i="1"/>
  <c r="CU44" i="1"/>
  <c r="CS45" i="1"/>
  <c r="CR45" i="1" s="1"/>
  <c r="CR44" i="1" s="1"/>
  <c r="CT46" i="1"/>
  <c r="CU46" i="1"/>
  <c r="CS47" i="1"/>
  <c r="CS46" i="1" s="1"/>
  <c r="CT48" i="1"/>
  <c r="CU48" i="1"/>
  <c r="CS49" i="1"/>
  <c r="CS48" i="1" s="1"/>
  <c r="CT50" i="1"/>
  <c r="CU50" i="1"/>
  <c r="CS51" i="1"/>
  <c r="CR51" i="1" s="1"/>
  <c r="CR50" i="1" s="1"/>
  <c r="CT52" i="1"/>
  <c r="CU52" i="1"/>
  <c r="CS53" i="1"/>
  <c r="CR53" i="1" s="1"/>
  <c r="CR52" i="1" s="1"/>
  <c r="CT55" i="1"/>
  <c r="CT54" i="1" s="1"/>
  <c r="CU55" i="1"/>
  <c r="CU54" i="1" s="1"/>
  <c r="CS56" i="1"/>
  <c r="CR56" i="1" s="1"/>
  <c r="CR55" i="1" s="1"/>
  <c r="CR54" i="1" s="1"/>
  <c r="CT58" i="1"/>
  <c r="CT57" i="1" s="1"/>
  <c r="CU58" i="1"/>
  <c r="CS59" i="1"/>
  <c r="CS58" i="1" s="1"/>
  <c r="CT60" i="1"/>
  <c r="CU60" i="1"/>
  <c r="CS61" i="1"/>
  <c r="CR61" i="1" s="1"/>
  <c r="CR60" i="1" s="1"/>
  <c r="CT63" i="1"/>
  <c r="CU63" i="1"/>
  <c r="CS64" i="1"/>
  <c r="CS63" i="1" s="1"/>
  <c r="CT65" i="1"/>
  <c r="CT62" i="1" s="1"/>
  <c r="CU65" i="1"/>
  <c r="CS66" i="1"/>
  <c r="CR66" i="1" s="1"/>
  <c r="CS67" i="1"/>
  <c r="CR67" i="1" s="1"/>
  <c r="CT68" i="1"/>
  <c r="CU68" i="1"/>
  <c r="CS69" i="1"/>
  <c r="CR69" i="1" s="1"/>
  <c r="CR68" i="1" s="1"/>
  <c r="CT70" i="1"/>
  <c r="CU70" i="1"/>
  <c r="CS71" i="1"/>
  <c r="CR71" i="1" s="1"/>
  <c r="CR70" i="1" s="1"/>
  <c r="CT72" i="1"/>
  <c r="CU72" i="1"/>
  <c r="CR73" i="1"/>
  <c r="CR72" i="1" s="1"/>
  <c r="CS73" i="1"/>
  <c r="CS72" i="1" s="1"/>
  <c r="CT74" i="1"/>
  <c r="CU74" i="1"/>
  <c r="CS75" i="1"/>
  <c r="CS74" i="1" s="1"/>
  <c r="CT76" i="1"/>
  <c r="CU76" i="1"/>
  <c r="CS77" i="1"/>
  <c r="CR77" i="1" s="1"/>
  <c r="CR76" i="1" s="1"/>
  <c r="CT78" i="1"/>
  <c r="CU78" i="1"/>
  <c r="CS79" i="1"/>
  <c r="CR79" i="1" s="1"/>
  <c r="CR78" i="1" s="1"/>
  <c r="CT81" i="1"/>
  <c r="CU81" i="1"/>
  <c r="CS82" i="1"/>
  <c r="CR82" i="1" s="1"/>
  <c r="CR81" i="1" s="1"/>
  <c r="CS83" i="1"/>
  <c r="CR83" i="1" s="1"/>
  <c r="CT84" i="1"/>
  <c r="CU84" i="1"/>
  <c r="CS85" i="1"/>
  <c r="CR85" i="1" s="1"/>
  <c r="CS86" i="1"/>
  <c r="CR86" i="1" s="1"/>
  <c r="CS87" i="1"/>
  <c r="CR87" i="1" s="1"/>
  <c r="CS88" i="1"/>
  <c r="CR88" i="1" s="1"/>
  <c r="CS89" i="1"/>
  <c r="CR89" i="1" s="1"/>
  <c r="CS90" i="1"/>
  <c r="CR90" i="1" s="1"/>
  <c r="CS91" i="1"/>
  <c r="CR91" i="1" s="1"/>
  <c r="CT93" i="1"/>
  <c r="CT92" i="1" s="1"/>
  <c r="CU93" i="1"/>
  <c r="CU92" i="1" s="1"/>
  <c r="CS94" i="1"/>
  <c r="CR94" i="1" s="1"/>
  <c r="CR93" i="1" s="1"/>
  <c r="CR92" i="1" s="1"/>
  <c r="CT96" i="1"/>
  <c r="CT95" i="1" s="1"/>
  <c r="CU96" i="1"/>
  <c r="CU95" i="1" s="1"/>
  <c r="CS97" i="1"/>
  <c r="CR97" i="1" s="1"/>
  <c r="CR96" i="1" s="1"/>
  <c r="CR95" i="1" s="1"/>
  <c r="CT99" i="1"/>
  <c r="CT98" i="1" s="1"/>
  <c r="CU99" i="1"/>
  <c r="CS100" i="1"/>
  <c r="CS99" i="1" s="1"/>
  <c r="CT101" i="1"/>
  <c r="CU101" i="1"/>
  <c r="CS102" i="1"/>
  <c r="CR102" i="1" s="1"/>
  <c r="CR101" i="1" s="1"/>
  <c r="CT103" i="1"/>
  <c r="CU103" i="1"/>
  <c r="CS104" i="1"/>
  <c r="CR104" i="1" s="1"/>
  <c r="CR103" i="1" s="1"/>
  <c r="CT106" i="1"/>
  <c r="CU106" i="1"/>
  <c r="CS107" i="1"/>
  <c r="CR107" i="1" s="1"/>
  <c r="CS108" i="1"/>
  <c r="CR108" i="1" s="1"/>
  <c r="CT109" i="1"/>
  <c r="CU109" i="1"/>
  <c r="CS110" i="1"/>
  <c r="CR110" i="1" s="1"/>
  <c r="CR109" i="1" s="1"/>
  <c r="CT111" i="1"/>
  <c r="CU111" i="1"/>
  <c r="CS112" i="1"/>
  <c r="CR112" i="1" s="1"/>
  <c r="CR111" i="1" s="1"/>
  <c r="CS113" i="1"/>
  <c r="CR113" i="1" s="1"/>
  <c r="CT114" i="1"/>
  <c r="CU114" i="1"/>
  <c r="CS115" i="1"/>
  <c r="CR115" i="1" s="1"/>
  <c r="CR114" i="1" s="1"/>
  <c r="CT117" i="1"/>
  <c r="CU117" i="1"/>
  <c r="CS118" i="1"/>
  <c r="CR118" i="1" s="1"/>
  <c r="CS119" i="1"/>
  <c r="CR119" i="1" s="1"/>
  <c r="CS120" i="1"/>
  <c r="CR120" i="1" s="1"/>
  <c r="CT121" i="1"/>
  <c r="CU121" i="1"/>
  <c r="CS122" i="1"/>
  <c r="CS123" i="1"/>
  <c r="CR123" i="1" s="1"/>
  <c r="CS124" i="1"/>
  <c r="CR124" i="1" s="1"/>
  <c r="CT125" i="1"/>
  <c r="CU125" i="1"/>
  <c r="CS126" i="1"/>
  <c r="CS127" i="1"/>
  <c r="CR127" i="1" s="1"/>
  <c r="CS128" i="1"/>
  <c r="CR128" i="1" s="1"/>
  <c r="CT129" i="1"/>
  <c r="CU129" i="1"/>
  <c r="CS130" i="1"/>
  <c r="CR130" i="1" s="1"/>
  <c r="CR129" i="1" s="1"/>
  <c r="CT131" i="1"/>
  <c r="CU131" i="1"/>
  <c r="CS132" i="1"/>
  <c r="CS131" i="1" s="1"/>
  <c r="CT133" i="1"/>
  <c r="CU133" i="1"/>
  <c r="CS134" i="1"/>
  <c r="CS135" i="1"/>
  <c r="CR135" i="1" s="1"/>
  <c r="CS136" i="1"/>
  <c r="CR136" i="1" s="1"/>
  <c r="CT138" i="1"/>
  <c r="CU138" i="1"/>
  <c r="CS139" i="1"/>
  <c r="CR139" i="1" s="1"/>
  <c r="CS140" i="1"/>
  <c r="CR140" i="1" s="1"/>
  <c r="CS141" i="1"/>
  <c r="CR141" i="1" s="1"/>
  <c r="CT142" i="1"/>
  <c r="CU142" i="1"/>
  <c r="CS143" i="1"/>
  <c r="CS142" i="1" s="1"/>
  <c r="CS144" i="1"/>
  <c r="CR144" i="1" s="1"/>
  <c r="CT145" i="1"/>
  <c r="CU145" i="1"/>
  <c r="CS146" i="1"/>
  <c r="CS147" i="1"/>
  <c r="CR147" i="1" s="1"/>
  <c r="CS148" i="1"/>
  <c r="CR148" i="1" s="1"/>
  <c r="CS149" i="1"/>
  <c r="CR149" i="1" s="1"/>
  <c r="CS150" i="1"/>
  <c r="CR150" i="1" s="1"/>
  <c r="CT152" i="1"/>
  <c r="CU152" i="1"/>
  <c r="CR153" i="1"/>
  <c r="CS153" i="1"/>
  <c r="CS152" i="1" s="1"/>
  <c r="CS154" i="1"/>
  <c r="CR154" i="1" s="1"/>
  <c r="CT155" i="1"/>
  <c r="CU155" i="1"/>
  <c r="CS156" i="1"/>
  <c r="CS157" i="1"/>
  <c r="CR157" i="1" s="1"/>
  <c r="CT158" i="1"/>
  <c r="CU158" i="1"/>
  <c r="CS159" i="1"/>
  <c r="CS158" i="1" s="1"/>
  <c r="CT161" i="1"/>
  <c r="CU161" i="1"/>
  <c r="CS162" i="1"/>
  <c r="CR162" i="1" s="1"/>
  <c r="CR161" i="1" s="1"/>
  <c r="CT163" i="1"/>
  <c r="CU163" i="1"/>
  <c r="CS164" i="1"/>
  <c r="CS165" i="1"/>
  <c r="CR165" i="1" s="1"/>
  <c r="CT166" i="1"/>
  <c r="CU166" i="1"/>
  <c r="CS167" i="1"/>
  <c r="CS168" i="1"/>
  <c r="CR168" i="1" s="1"/>
  <c r="CT169" i="1"/>
  <c r="CU169" i="1"/>
  <c r="CS170" i="1"/>
  <c r="CS169" i="1" s="1"/>
  <c r="CT171" i="1"/>
  <c r="CU171" i="1"/>
  <c r="CS172" i="1"/>
  <c r="CS171" i="1" s="1"/>
  <c r="CS174" i="1"/>
  <c r="CR174" i="1" s="1"/>
  <c r="CS175" i="1"/>
  <c r="CR175" i="1" s="1"/>
  <c r="CT176" i="1"/>
  <c r="CU176" i="1"/>
  <c r="CS177" i="1"/>
  <c r="CR177" i="1" s="1"/>
  <c r="CS178" i="1"/>
  <c r="CR178" i="1" s="1"/>
  <c r="CS179" i="1"/>
  <c r="CR179" i="1" s="1"/>
  <c r="CT180" i="1"/>
  <c r="CU180" i="1"/>
  <c r="CS181" i="1"/>
  <c r="CS180" i="1" s="1"/>
  <c r="CT182" i="1"/>
  <c r="CU182" i="1"/>
  <c r="CS183" i="1"/>
  <c r="CR183" i="1" s="1"/>
  <c r="CR182" i="1" s="1"/>
  <c r="CT184" i="1"/>
  <c r="CU184" i="1"/>
  <c r="CS185" i="1"/>
  <c r="CR185" i="1" s="1"/>
  <c r="CR184" i="1" s="1"/>
  <c r="CT186" i="1"/>
  <c r="CU186" i="1"/>
  <c r="CS187" i="1"/>
  <c r="CS186" i="1" s="1"/>
  <c r="CT188" i="1"/>
  <c r="CU188" i="1"/>
  <c r="CS189" i="1"/>
  <c r="CS190" i="1"/>
  <c r="CR190" i="1" s="1"/>
  <c r="CS191" i="1"/>
  <c r="CR191" i="1" s="1"/>
  <c r="CS192" i="1"/>
  <c r="CR192" i="1" s="1"/>
  <c r="CS193" i="1"/>
  <c r="CR193" i="1" s="1"/>
  <c r="CS194" i="1"/>
  <c r="CR194" i="1" s="1"/>
  <c r="CS195" i="1"/>
  <c r="CR195" i="1" s="1"/>
  <c r="CT196" i="1"/>
  <c r="CU196" i="1"/>
  <c r="CS197" i="1"/>
  <c r="CS198" i="1"/>
  <c r="CR198" i="1" s="1"/>
  <c r="CS199" i="1"/>
  <c r="CR199" i="1" s="1"/>
  <c r="CS200" i="1"/>
  <c r="CR200" i="1" s="1"/>
  <c r="CS201" i="1"/>
  <c r="CR201" i="1" s="1"/>
  <c r="CS202" i="1"/>
  <c r="CR202" i="1" s="1"/>
  <c r="CS203" i="1"/>
  <c r="CR203" i="1" s="1"/>
  <c r="CS204" i="1"/>
  <c r="CR204" i="1" s="1"/>
  <c r="CS205" i="1"/>
  <c r="CR205" i="1" s="1"/>
  <c r="CS206" i="1"/>
  <c r="CR206" i="1" s="1"/>
  <c r="CT208" i="1"/>
  <c r="CT207" i="1" s="1"/>
  <c r="CU208" i="1"/>
  <c r="CU207" i="1" s="1"/>
  <c r="CS209" i="1"/>
  <c r="CR209" i="1" s="1"/>
  <c r="CS210" i="1"/>
  <c r="CR210" i="1" s="1"/>
  <c r="CT212" i="1"/>
  <c r="CT211" i="1" s="1"/>
  <c r="CU212" i="1"/>
  <c r="CS213" i="1"/>
  <c r="CS212" i="1" s="1"/>
  <c r="CT214" i="1"/>
  <c r="CU214" i="1"/>
  <c r="CS216" i="1"/>
  <c r="CS214" i="1" s="1"/>
  <c r="CS218" i="1"/>
  <c r="CR218" i="1" s="1"/>
  <c r="CS219" i="1"/>
  <c r="CR219" i="1" s="1"/>
  <c r="CS220" i="1"/>
  <c r="CR220" i="1" s="1"/>
  <c r="CS221" i="1"/>
  <c r="CR221" i="1" s="1"/>
  <c r="CS222" i="1"/>
  <c r="CR222" i="1" s="1"/>
  <c r="CS223" i="1"/>
  <c r="CR223" i="1" s="1"/>
  <c r="CS224" i="1"/>
  <c r="CR224" i="1" s="1"/>
  <c r="CS225" i="1"/>
  <c r="CR225" i="1" s="1"/>
  <c r="CS226" i="1"/>
  <c r="CR226" i="1" s="1"/>
  <c r="CS227" i="1"/>
  <c r="CR227" i="1" s="1"/>
  <c r="CR228" i="1"/>
  <c r="CS228" i="1"/>
  <c r="CT229" i="1"/>
  <c r="CT217" i="1" s="1"/>
  <c r="CU229" i="1"/>
  <c r="CU217" i="1" s="1"/>
  <c r="CS230" i="1"/>
  <c r="CS231" i="1"/>
  <c r="CR231" i="1" s="1"/>
  <c r="CS232" i="1"/>
  <c r="CR232" i="1" s="1"/>
  <c r="CS233" i="1"/>
  <c r="CR233" i="1" s="1"/>
  <c r="CS234" i="1"/>
  <c r="CR234" i="1" s="1"/>
  <c r="CS235" i="1"/>
  <c r="CR235" i="1" s="1"/>
  <c r="CS236" i="1"/>
  <c r="CR236" i="1" s="1"/>
  <c r="CS237" i="1"/>
  <c r="CR237" i="1" s="1"/>
  <c r="CS238" i="1"/>
  <c r="CR238" i="1" s="1"/>
  <c r="CS239" i="1"/>
  <c r="CR239" i="1" s="1"/>
  <c r="CS240" i="1"/>
  <c r="CR240" i="1" s="1"/>
  <c r="CS241" i="1"/>
  <c r="CR241" i="1" s="1"/>
  <c r="CS242" i="1"/>
  <c r="CR242" i="1" s="1"/>
  <c r="CS243" i="1"/>
  <c r="CR243" i="1" s="1"/>
  <c r="CS244" i="1"/>
  <c r="CR244" i="1" s="1"/>
  <c r="CS245" i="1"/>
  <c r="CR245" i="1" s="1"/>
  <c r="CS246" i="1"/>
  <c r="CR246" i="1" s="1"/>
  <c r="CS247" i="1"/>
  <c r="CR247" i="1" s="1"/>
  <c r="CS248" i="1"/>
  <c r="CR248" i="1" s="1"/>
  <c r="CS249" i="1"/>
  <c r="CR249" i="1" s="1"/>
  <c r="CS250" i="1"/>
  <c r="CR250" i="1" s="1"/>
  <c r="CS251" i="1"/>
  <c r="CR251" i="1" s="1"/>
  <c r="CS252" i="1"/>
  <c r="CR252" i="1" s="1"/>
  <c r="CS253" i="1"/>
  <c r="CR253" i="1" s="1"/>
  <c r="CT254" i="1"/>
  <c r="CU254" i="1"/>
  <c r="CS255" i="1"/>
  <c r="CR255" i="1" s="1"/>
  <c r="CS256" i="1"/>
  <c r="CR256" i="1" s="1"/>
  <c r="CS257" i="1"/>
  <c r="CR257" i="1" s="1"/>
  <c r="CS258" i="1"/>
  <c r="CR258" i="1" s="1"/>
  <c r="CS259" i="1"/>
  <c r="CR259" i="1" s="1"/>
  <c r="CS260" i="1"/>
  <c r="CR260" i="1" s="1"/>
  <c r="CS261" i="1"/>
  <c r="CR261" i="1" s="1"/>
  <c r="CS262" i="1"/>
  <c r="CR262" i="1" s="1"/>
  <c r="CS263" i="1"/>
  <c r="CR263" i="1" s="1"/>
  <c r="CS264" i="1"/>
  <c r="CR264" i="1" s="1"/>
  <c r="CS265" i="1"/>
  <c r="CR265" i="1" s="1"/>
  <c r="CT266" i="1"/>
  <c r="CU266" i="1"/>
  <c r="CS267" i="1"/>
  <c r="CR267" i="1" s="1"/>
  <c r="CR266" i="1" s="1"/>
  <c r="CT268" i="1"/>
  <c r="CU268" i="1"/>
  <c r="CS269" i="1"/>
  <c r="CR269" i="1" s="1"/>
  <c r="CR268" i="1" s="1"/>
  <c r="CT271" i="1"/>
  <c r="CT270" i="1" s="1"/>
  <c r="CU271" i="1"/>
  <c r="CU270" i="1" s="1"/>
  <c r="CS272" i="1"/>
  <c r="CR272" i="1" s="1"/>
  <c r="CR271" i="1" s="1"/>
  <c r="CR270" i="1" s="1"/>
  <c r="CT274" i="1"/>
  <c r="CU274" i="1"/>
  <c r="CS275" i="1"/>
  <c r="CS276" i="1"/>
  <c r="CR276" i="1" s="1"/>
  <c r="CS277" i="1"/>
  <c r="CR277" i="1" s="1"/>
  <c r="CS278" i="1"/>
  <c r="CR278" i="1" s="1"/>
  <c r="CS279" i="1"/>
  <c r="CR279" i="1" s="1"/>
  <c r="CT280" i="1"/>
  <c r="CU280" i="1"/>
  <c r="CS281" i="1"/>
  <c r="CR281" i="1" s="1"/>
  <c r="CR280" i="1" s="1"/>
  <c r="CT282" i="1"/>
  <c r="CU282" i="1"/>
  <c r="CS283" i="1"/>
  <c r="CR283" i="1" s="1"/>
  <c r="CR282" i="1" s="1"/>
  <c r="CT284" i="1"/>
  <c r="CU284" i="1"/>
  <c r="CS285" i="1"/>
  <c r="CS284" i="1" s="1"/>
  <c r="CT286" i="1"/>
  <c r="CU286" i="1"/>
  <c r="CS287" i="1"/>
  <c r="CS286" i="1" s="1"/>
  <c r="CT288" i="1"/>
  <c r="CU288" i="1"/>
  <c r="CS289" i="1"/>
  <c r="CR289" i="1" s="1"/>
  <c r="CR288" i="1" s="1"/>
  <c r="CT290" i="1"/>
  <c r="CU290" i="1"/>
  <c r="CS291" i="1"/>
  <c r="CR291" i="1" s="1"/>
  <c r="CR290" i="1" s="1"/>
  <c r="CT292" i="1"/>
  <c r="CU292" i="1"/>
  <c r="CS293" i="1"/>
  <c r="CS292" i="1" s="1"/>
  <c r="CL294" i="1" l="1"/>
  <c r="CR293" i="1"/>
  <c r="CR292" i="1" s="1"/>
  <c r="CU173" i="1"/>
  <c r="CU137" i="1"/>
  <c r="CR40" i="1"/>
  <c r="CR39" i="1" s="1"/>
  <c r="CR187" i="1"/>
  <c r="CR186" i="1" s="1"/>
  <c r="CS155" i="1"/>
  <c r="CS151" i="1" s="1"/>
  <c r="CT137" i="1"/>
  <c r="CT105" i="1"/>
  <c r="CU273" i="1"/>
  <c r="CT116" i="1"/>
  <c r="CT273" i="1"/>
  <c r="CS196" i="1"/>
  <c r="CS121" i="1"/>
  <c r="CS274" i="1"/>
  <c r="CU160" i="1"/>
  <c r="CR156" i="1"/>
  <c r="CU116" i="1"/>
  <c r="CR285" i="1"/>
  <c r="CR284" i="1" s="1"/>
  <c r="CR197" i="1"/>
  <c r="CT173" i="1"/>
  <c r="CR170" i="1"/>
  <c r="CR169" i="1" s="1"/>
  <c r="CR132" i="1"/>
  <c r="CR131" i="1" s="1"/>
  <c r="CS125" i="1"/>
  <c r="CU43" i="1"/>
  <c r="CS34" i="1"/>
  <c r="CT160" i="1"/>
  <c r="CS163" i="1"/>
  <c r="CR159" i="1"/>
  <c r="CR158" i="1" s="1"/>
  <c r="CR126" i="1"/>
  <c r="CT43" i="1"/>
  <c r="CR35" i="1"/>
  <c r="CR34" i="1" s="1"/>
  <c r="CR13" i="1"/>
  <c r="CR12" i="1" s="1"/>
  <c r="CS266" i="1"/>
  <c r="CR164" i="1"/>
  <c r="CU11" i="1"/>
  <c r="CS188" i="1"/>
  <c r="CS145" i="1"/>
  <c r="CU80" i="1"/>
  <c r="CR42" i="1"/>
  <c r="CR41" i="1" s="1"/>
  <c r="CT11" i="1"/>
  <c r="CS229" i="1"/>
  <c r="CS166" i="1"/>
  <c r="CU151" i="1"/>
  <c r="CS133" i="1"/>
  <c r="CU105" i="1"/>
  <c r="CT80" i="1"/>
  <c r="CU57" i="1"/>
  <c r="CR47" i="1"/>
  <c r="CR46" i="1" s="1"/>
  <c r="CR213" i="1"/>
  <c r="CR212" i="1" s="1"/>
  <c r="CR167" i="1"/>
  <c r="CR166" i="1" s="1"/>
  <c r="CT151" i="1"/>
  <c r="CR117" i="1"/>
  <c r="CU98" i="1"/>
  <c r="CU62" i="1"/>
  <c r="CR33" i="1"/>
  <c r="CR32" i="1" s="1"/>
  <c r="CS18" i="1"/>
  <c r="CS11" i="1" s="1"/>
  <c r="CR15" i="1"/>
  <c r="CR14" i="1" s="1"/>
  <c r="CU211" i="1"/>
  <c r="CR176" i="1"/>
  <c r="CR155" i="1"/>
  <c r="CR138" i="1"/>
  <c r="CR84" i="1"/>
  <c r="CR80" i="1" s="1"/>
  <c r="CR18" i="1"/>
  <c r="CR11" i="1" s="1"/>
  <c r="CR254" i="1"/>
  <c r="CR196" i="1"/>
  <c r="CR208" i="1"/>
  <c r="CR207" i="1" s="1"/>
  <c r="CR125" i="1"/>
  <c r="CR65" i="1"/>
  <c r="CR163" i="1"/>
  <c r="CR152" i="1"/>
  <c r="CR106" i="1"/>
  <c r="CR105" i="1" s="1"/>
  <c r="CS288" i="1"/>
  <c r="CS280" i="1"/>
  <c r="CS271" i="1"/>
  <c r="CS270" i="1" s="1"/>
  <c r="CS217" i="1"/>
  <c r="CS208" i="1"/>
  <c r="CS207" i="1" s="1"/>
  <c r="CS182" i="1"/>
  <c r="CS176" i="1"/>
  <c r="CS138" i="1"/>
  <c r="CS117" i="1"/>
  <c r="CS109" i="1"/>
  <c r="CS106" i="1"/>
  <c r="CS101" i="1"/>
  <c r="CS96" i="1"/>
  <c r="CS95" i="1" s="1"/>
  <c r="CS84" i="1"/>
  <c r="CS81" i="1"/>
  <c r="CS76" i="1"/>
  <c r="CS68" i="1"/>
  <c r="CS65" i="1"/>
  <c r="CS60" i="1"/>
  <c r="CS57" i="1" s="1"/>
  <c r="CS55" i="1"/>
  <c r="CS54" i="1" s="1"/>
  <c r="CS50" i="1"/>
  <c r="CS290" i="1"/>
  <c r="CS282" i="1"/>
  <c r="CS268" i="1"/>
  <c r="CS254" i="1"/>
  <c r="CS184" i="1"/>
  <c r="CS161" i="1"/>
  <c r="CS160" i="1" s="1"/>
  <c r="CS129" i="1"/>
  <c r="CS114" i="1"/>
  <c r="CS111" i="1"/>
  <c r="CS103" i="1"/>
  <c r="CS93" i="1"/>
  <c r="CS92" i="1" s="1"/>
  <c r="CS78" i="1"/>
  <c r="CS70" i="1"/>
  <c r="CS52" i="1"/>
  <c r="CS44" i="1"/>
  <c r="CR287" i="1"/>
  <c r="CR286" i="1" s="1"/>
  <c r="CR275" i="1"/>
  <c r="CR274" i="1" s="1"/>
  <c r="CR230" i="1"/>
  <c r="CR229" i="1" s="1"/>
  <c r="CR217" i="1" s="1"/>
  <c r="CR211" i="1" s="1"/>
  <c r="CR216" i="1"/>
  <c r="CR214" i="1" s="1"/>
  <c r="CR189" i="1"/>
  <c r="CR188" i="1" s="1"/>
  <c r="CR181" i="1"/>
  <c r="CR180" i="1" s="1"/>
  <c r="CR172" i="1"/>
  <c r="CR171" i="1" s="1"/>
  <c r="CR146" i="1"/>
  <c r="CR145" i="1" s="1"/>
  <c r="CR143" i="1"/>
  <c r="CR142" i="1" s="1"/>
  <c r="CR134" i="1"/>
  <c r="CR133" i="1" s="1"/>
  <c r="CR122" i="1"/>
  <c r="CR121" i="1" s="1"/>
  <c r="CR100" i="1"/>
  <c r="CR99" i="1" s="1"/>
  <c r="CR98" i="1" s="1"/>
  <c r="CR75" i="1"/>
  <c r="CR74" i="1" s="1"/>
  <c r="CR64" i="1"/>
  <c r="CR63" i="1" s="1"/>
  <c r="CR59" i="1"/>
  <c r="CR58" i="1" s="1"/>
  <c r="CR57" i="1" s="1"/>
  <c r="CR49" i="1"/>
  <c r="CR48" i="1" s="1"/>
  <c r="CR43" i="1" s="1"/>
  <c r="D305" i="2"/>
  <c r="CV302" i="2"/>
  <c r="CS297" i="2"/>
  <c r="CS296" i="2" s="1"/>
  <c r="CK297" i="2"/>
  <c r="CE297" i="2"/>
  <c r="CE296" i="2" s="1"/>
  <c r="CB297" i="2"/>
  <c r="CB296" i="2" s="1"/>
  <c r="BN297" i="2"/>
  <c r="BN296" i="2" s="1"/>
  <c r="BK297" i="2"/>
  <c r="BF297" i="2"/>
  <c r="BB297" i="2"/>
  <c r="BA297" i="2" s="1"/>
  <c r="BA296" i="2" s="1"/>
  <c r="AZ297" i="2"/>
  <c r="AE297" i="2" s="1"/>
  <c r="AE296" i="2" s="1"/>
  <c r="U297" i="2"/>
  <c r="P297" i="2"/>
  <c r="I297" i="2"/>
  <c r="F297" i="2" s="1"/>
  <c r="F296" i="2" s="1"/>
  <c r="CU296" i="2"/>
  <c r="CT296" i="2"/>
  <c r="CQ296" i="2"/>
  <c r="CN296" i="2"/>
  <c r="CM296" i="2"/>
  <c r="CL296" i="2"/>
  <c r="CK296" i="2"/>
  <c r="CJ296" i="2"/>
  <c r="CI296" i="2"/>
  <c r="CH296" i="2"/>
  <c r="CG296" i="2"/>
  <c r="CF296" i="2"/>
  <c r="CD296" i="2"/>
  <c r="CC296" i="2"/>
  <c r="BY296" i="2"/>
  <c r="BX296" i="2"/>
  <c r="BW296" i="2"/>
  <c r="BV296" i="2"/>
  <c r="BU296" i="2"/>
  <c r="BT296" i="2"/>
  <c r="BS296" i="2"/>
  <c r="BR296" i="2"/>
  <c r="BQ296" i="2"/>
  <c r="BP296" i="2"/>
  <c r="BO296" i="2"/>
  <c r="BM296" i="2"/>
  <c r="BL296" i="2"/>
  <c r="BK296" i="2"/>
  <c r="BJ296" i="2"/>
  <c r="BI296" i="2"/>
  <c r="BH296" i="2"/>
  <c r="BG296" i="2"/>
  <c r="BF296" i="2"/>
  <c r="BE296" i="2"/>
  <c r="BD296" i="2"/>
  <c r="BC296" i="2"/>
  <c r="BB296" i="2"/>
  <c r="AZ296" i="2"/>
  <c r="AX296" i="2"/>
  <c r="AW296" i="2"/>
  <c r="AV296" i="2"/>
  <c r="AU296" i="2"/>
  <c r="AT296" i="2"/>
  <c r="AS296" i="2"/>
  <c r="AR296" i="2"/>
  <c r="AQ296" i="2"/>
  <c r="AP296" i="2"/>
  <c r="AO296" i="2"/>
  <c r="AN296" i="2"/>
  <c r="AM296" i="2"/>
  <c r="AL296" i="2"/>
  <c r="AK296" i="2"/>
  <c r="AJ296" i="2"/>
  <c r="AI296" i="2"/>
  <c r="AH296" i="2"/>
  <c r="AG296" i="2"/>
  <c r="AF296" i="2"/>
  <c r="AD296" i="2"/>
  <c r="AC296" i="2"/>
  <c r="AB296" i="2"/>
  <c r="AA296" i="2"/>
  <c r="Z296" i="2"/>
  <c r="Y296" i="2"/>
  <c r="X296" i="2"/>
  <c r="W296" i="2"/>
  <c r="V296" i="2"/>
  <c r="U296" i="2"/>
  <c r="T296" i="2"/>
  <c r="S296" i="2"/>
  <c r="R296" i="2"/>
  <c r="Q296" i="2"/>
  <c r="P296" i="2"/>
  <c r="O296" i="2"/>
  <c r="N296" i="2"/>
  <c r="M296" i="2"/>
  <c r="L296" i="2"/>
  <c r="K296" i="2"/>
  <c r="J296" i="2"/>
  <c r="I296" i="2"/>
  <c r="H296" i="2"/>
  <c r="G296" i="2"/>
  <c r="CS295" i="2"/>
  <c r="CR295" i="2" s="1"/>
  <c r="CK295" i="2"/>
  <c r="CE295" i="2"/>
  <c r="CB295" i="2"/>
  <c r="CA295" i="2"/>
  <c r="CA294" i="2" s="1"/>
  <c r="BZ294" i="2" s="1"/>
  <c r="BN295" i="2"/>
  <c r="BN294" i="2" s="1"/>
  <c r="BK295" i="2"/>
  <c r="BK294" i="2" s="1"/>
  <c r="BF295" i="2"/>
  <c r="BB295" i="2"/>
  <c r="BB294" i="2" s="1"/>
  <c r="BA295" i="2"/>
  <c r="BA294" i="2" s="1"/>
  <c r="AE295" i="2"/>
  <c r="AE294" i="2" s="1"/>
  <c r="U295" i="2"/>
  <c r="P295" i="2"/>
  <c r="I295" i="2"/>
  <c r="F295" i="2" s="1"/>
  <c r="CU294" i="2"/>
  <c r="CT294" i="2"/>
  <c r="CR294" i="2"/>
  <c r="CQ294" i="2"/>
  <c r="CN294" i="2"/>
  <c r="CM294" i="2"/>
  <c r="CL294" i="2"/>
  <c r="CK294" i="2"/>
  <c r="CJ294" i="2"/>
  <c r="CI294" i="2"/>
  <c r="CH294" i="2"/>
  <c r="CG294" i="2"/>
  <c r="CF294" i="2"/>
  <c r="CE294" i="2"/>
  <c r="CD294" i="2"/>
  <c r="CC294" i="2"/>
  <c r="CC277" i="2" s="1"/>
  <c r="CB294" i="2"/>
  <c r="BY294" i="2"/>
  <c r="BX294" i="2"/>
  <c r="BW294" i="2"/>
  <c r="BV294" i="2"/>
  <c r="BU294" i="2"/>
  <c r="BT294" i="2"/>
  <c r="BS294" i="2"/>
  <c r="BR294" i="2"/>
  <c r="BQ294" i="2"/>
  <c r="BQ277" i="2" s="1"/>
  <c r="BP294" i="2"/>
  <c r="BO294" i="2"/>
  <c r="BM294" i="2"/>
  <c r="BL294" i="2"/>
  <c r="BJ294" i="2"/>
  <c r="BI294" i="2"/>
  <c r="BH294" i="2"/>
  <c r="BG294" i="2"/>
  <c r="BF294" i="2"/>
  <c r="BE294" i="2"/>
  <c r="BE277" i="2" s="1"/>
  <c r="BD294" i="2"/>
  <c r="BC294" i="2"/>
  <c r="AZ294" i="2"/>
  <c r="AZ277" i="2" s="1"/>
  <c r="AX294" i="2"/>
  <c r="AW294" i="2"/>
  <c r="AV294" i="2"/>
  <c r="AU294" i="2"/>
  <c r="AT294" i="2"/>
  <c r="AS294" i="2"/>
  <c r="AR294" i="2"/>
  <c r="AQ294" i="2"/>
  <c r="AP294" i="2"/>
  <c r="AO294" i="2"/>
  <c r="AN294" i="2"/>
  <c r="AM294" i="2"/>
  <c r="AM277" i="2" s="1"/>
  <c r="AL294" i="2"/>
  <c r="AK294" i="2"/>
  <c r="AJ294" i="2"/>
  <c r="AI294" i="2"/>
  <c r="AH294" i="2"/>
  <c r="AG294" i="2"/>
  <c r="AF294" i="2"/>
  <c r="AD294" i="2"/>
  <c r="AC294" i="2"/>
  <c r="AB294" i="2"/>
  <c r="AA294" i="2"/>
  <c r="AA277" i="2" s="1"/>
  <c r="Z294" i="2"/>
  <c r="Y294" i="2"/>
  <c r="X294" i="2"/>
  <c r="W294" i="2"/>
  <c r="V294" i="2"/>
  <c r="U294" i="2"/>
  <c r="T294" i="2"/>
  <c r="S294" i="2"/>
  <c r="R294" i="2"/>
  <c r="Q294" i="2"/>
  <c r="P294" i="2"/>
  <c r="O294" i="2"/>
  <c r="O277" i="2" s="1"/>
  <c r="N294" i="2"/>
  <c r="M294" i="2"/>
  <c r="L294" i="2"/>
  <c r="K294" i="2"/>
  <c r="J294" i="2"/>
  <c r="I294" i="2"/>
  <c r="H294" i="2"/>
  <c r="G294" i="2"/>
  <c r="CS293" i="2"/>
  <c r="CS292" i="2" s="1"/>
  <c r="CR293" i="2"/>
  <c r="CK293" i="2"/>
  <c r="CE293" i="2"/>
  <c r="CE292" i="2" s="1"/>
  <c r="CB293" i="2"/>
  <c r="CB292" i="2" s="1"/>
  <c r="CA293" i="2"/>
  <c r="BN293" i="2"/>
  <c r="BK293" i="2"/>
  <c r="BF293" i="2"/>
  <c r="BB293" i="2"/>
  <c r="BA293" i="2"/>
  <c r="BA292" i="2" s="1"/>
  <c r="AE293" i="2"/>
  <c r="U293" i="2"/>
  <c r="P293" i="2"/>
  <c r="I293" i="2"/>
  <c r="F293" i="2" s="1"/>
  <c r="F292" i="2" s="1"/>
  <c r="E293" i="2"/>
  <c r="CU292" i="2"/>
  <c r="CT292" i="2"/>
  <c r="CR292" i="2"/>
  <c r="CQ292" i="2"/>
  <c r="CN292" i="2"/>
  <c r="CM292" i="2"/>
  <c r="CL292" i="2"/>
  <c r="CK292" i="2"/>
  <c r="CJ292" i="2"/>
  <c r="CI292" i="2"/>
  <c r="CI277" i="2" s="1"/>
  <c r="CH292" i="2"/>
  <c r="CG292" i="2"/>
  <c r="CF292" i="2"/>
  <c r="CD292" i="2"/>
  <c r="CC292" i="2"/>
  <c r="BY292" i="2"/>
  <c r="BX292" i="2"/>
  <c r="BW292" i="2"/>
  <c r="BW277" i="2" s="1"/>
  <c r="BV292" i="2"/>
  <c r="BU292" i="2"/>
  <c r="BT292" i="2"/>
  <c r="BS292" i="2"/>
  <c r="BR292" i="2"/>
  <c r="BQ292" i="2"/>
  <c r="BP292" i="2"/>
  <c r="BO292" i="2"/>
  <c r="BN292" i="2"/>
  <c r="BM292" i="2"/>
  <c r="BL292" i="2"/>
  <c r="BK292" i="2"/>
  <c r="BJ292" i="2"/>
  <c r="BI292" i="2"/>
  <c r="BH292" i="2"/>
  <c r="BG292" i="2"/>
  <c r="BF292" i="2"/>
  <c r="BE292" i="2"/>
  <c r="BD292" i="2"/>
  <c r="BC292" i="2"/>
  <c r="BB292" i="2"/>
  <c r="AZ292" i="2"/>
  <c r="AX292" i="2"/>
  <c r="AX277" i="2" s="1"/>
  <c r="AW292" i="2"/>
  <c r="AV292" i="2"/>
  <c r="AU292" i="2"/>
  <c r="AT292" i="2"/>
  <c r="AS292" i="2"/>
  <c r="AR292" i="2"/>
  <c r="AQ292" i="2"/>
  <c r="AP292" i="2"/>
  <c r="AO292" i="2"/>
  <c r="AN292" i="2"/>
  <c r="AM292" i="2"/>
  <c r="AL292" i="2"/>
  <c r="AL277" i="2" s="1"/>
  <c r="AK292" i="2"/>
  <c r="AJ292" i="2"/>
  <c r="AI292" i="2"/>
  <c r="AH292" i="2"/>
  <c r="AG292" i="2"/>
  <c r="AF292" i="2"/>
  <c r="AE292" i="2"/>
  <c r="AD292" i="2"/>
  <c r="AC292" i="2"/>
  <c r="AB292" i="2"/>
  <c r="AA292" i="2"/>
  <c r="Z292" i="2"/>
  <c r="Z277" i="2" s="1"/>
  <c r="Y292" i="2"/>
  <c r="X292" i="2"/>
  <c r="W292" i="2"/>
  <c r="V292" i="2"/>
  <c r="U292" i="2"/>
  <c r="T292" i="2"/>
  <c r="S292" i="2"/>
  <c r="R292" i="2"/>
  <c r="Q292" i="2"/>
  <c r="P292" i="2"/>
  <c r="O292" i="2"/>
  <c r="N292" i="2"/>
  <c r="N277" i="2" s="1"/>
  <c r="M292" i="2"/>
  <c r="L292" i="2"/>
  <c r="K292" i="2"/>
  <c r="J292" i="2"/>
  <c r="I292" i="2"/>
  <c r="H292" i="2"/>
  <c r="G292" i="2"/>
  <c r="CS291" i="2"/>
  <c r="CR291" i="2" s="1"/>
  <c r="CR290" i="2" s="1"/>
  <c r="CK291" i="2"/>
  <c r="CE291" i="2"/>
  <c r="CB291" i="2"/>
  <c r="CA291" i="2"/>
  <c r="CA290" i="2" s="1"/>
  <c r="BZ290" i="2" s="1"/>
  <c r="BN291" i="2"/>
  <c r="BN290" i="2" s="1"/>
  <c r="BK291" i="2"/>
  <c r="BK290" i="2" s="1"/>
  <c r="BF291" i="2"/>
  <c r="BB291" i="2"/>
  <c r="BB290" i="2" s="1"/>
  <c r="BA291" i="2"/>
  <c r="BA290" i="2" s="1"/>
  <c r="AE291" i="2"/>
  <c r="AE290" i="2" s="1"/>
  <c r="U291" i="2"/>
  <c r="P291" i="2"/>
  <c r="I291" i="2"/>
  <c r="F291" i="2" s="1"/>
  <c r="CU290" i="2"/>
  <c r="CT290" i="2"/>
  <c r="CQ290" i="2"/>
  <c r="CN290" i="2"/>
  <c r="CM290" i="2"/>
  <c r="CL290" i="2"/>
  <c r="CK290" i="2"/>
  <c r="CJ290" i="2"/>
  <c r="CI290" i="2"/>
  <c r="CH290" i="2"/>
  <c r="CG290" i="2"/>
  <c r="CF290" i="2"/>
  <c r="CE290" i="2"/>
  <c r="CD290" i="2"/>
  <c r="CC290" i="2"/>
  <c r="CB290" i="2"/>
  <c r="BY290" i="2"/>
  <c r="BX290" i="2"/>
  <c r="BW290" i="2"/>
  <c r="BV290" i="2"/>
  <c r="BU290" i="2"/>
  <c r="BT290" i="2"/>
  <c r="BS290" i="2"/>
  <c r="BR290" i="2"/>
  <c r="BQ290" i="2"/>
  <c r="BP290" i="2"/>
  <c r="BO290" i="2"/>
  <c r="BM290" i="2"/>
  <c r="BL290" i="2"/>
  <c r="BJ290" i="2"/>
  <c r="BI290" i="2"/>
  <c r="BH290" i="2"/>
  <c r="BG290" i="2"/>
  <c r="BF290" i="2"/>
  <c r="BE290" i="2"/>
  <c r="BD290" i="2"/>
  <c r="BC290" i="2"/>
  <c r="AZ290" i="2"/>
  <c r="AX290" i="2"/>
  <c r="AW290" i="2"/>
  <c r="AV290" i="2"/>
  <c r="AU290" i="2"/>
  <c r="AT290" i="2"/>
  <c r="AS290" i="2"/>
  <c r="AR290" i="2"/>
  <c r="AQ290" i="2"/>
  <c r="AP290" i="2"/>
  <c r="AO290" i="2"/>
  <c r="AN290" i="2"/>
  <c r="AM290" i="2"/>
  <c r="AL290" i="2"/>
  <c r="AK290" i="2"/>
  <c r="AJ290" i="2"/>
  <c r="AI290" i="2"/>
  <c r="AH290" i="2"/>
  <c r="AG290" i="2"/>
  <c r="AF290" i="2"/>
  <c r="AD290" i="2"/>
  <c r="AC290" i="2"/>
  <c r="AB290" i="2"/>
  <c r="AA290" i="2"/>
  <c r="Z290" i="2"/>
  <c r="Y290" i="2"/>
  <c r="X290" i="2"/>
  <c r="W290" i="2"/>
  <c r="V290" i="2"/>
  <c r="U290" i="2"/>
  <c r="T290" i="2"/>
  <c r="S290" i="2"/>
  <c r="R290" i="2"/>
  <c r="Q290" i="2"/>
  <c r="P290" i="2"/>
  <c r="O290" i="2"/>
  <c r="N290" i="2"/>
  <c r="M290" i="2"/>
  <c r="L290" i="2"/>
  <c r="K290" i="2"/>
  <c r="J290" i="2"/>
  <c r="I290" i="2"/>
  <c r="H290" i="2"/>
  <c r="G290" i="2"/>
  <c r="CS289" i="2"/>
  <c r="CR289" i="2"/>
  <c r="CK289" i="2"/>
  <c r="CE289" i="2"/>
  <c r="CE288" i="2" s="1"/>
  <c r="CB289" i="2"/>
  <c r="CA289" i="2"/>
  <c r="CA288" i="2" s="1"/>
  <c r="BZ288" i="2" s="1"/>
  <c r="BZ289" i="2"/>
  <c r="BN289" i="2"/>
  <c r="BK289" i="2"/>
  <c r="BF289" i="2"/>
  <c r="BB289" i="2"/>
  <c r="BA289" i="2"/>
  <c r="BA288" i="2" s="1"/>
  <c r="AE289" i="2"/>
  <c r="U289" i="2"/>
  <c r="P289" i="2"/>
  <c r="J289" i="2"/>
  <c r="J288" i="2" s="1"/>
  <c r="CU288" i="2"/>
  <c r="CT288" i="2"/>
  <c r="CS288" i="2"/>
  <c r="CR288" i="2"/>
  <c r="CQ288" i="2"/>
  <c r="CP288" i="2"/>
  <c r="CO288" i="2"/>
  <c r="CN288" i="2"/>
  <c r="CM288" i="2"/>
  <c r="CL288" i="2"/>
  <c r="CK288" i="2"/>
  <c r="CJ288" i="2"/>
  <c r="CI288" i="2"/>
  <c r="CH288" i="2"/>
  <c r="CG288" i="2"/>
  <c r="CF288" i="2"/>
  <c r="CD288" i="2"/>
  <c r="CC288" i="2"/>
  <c r="CB288" i="2"/>
  <c r="BY288" i="2"/>
  <c r="BX288" i="2"/>
  <c r="BW288" i="2"/>
  <c r="BV288" i="2"/>
  <c r="BU288" i="2"/>
  <c r="BT288" i="2"/>
  <c r="BS288" i="2"/>
  <c r="BR288" i="2"/>
  <c r="BQ288" i="2"/>
  <c r="BP288" i="2"/>
  <c r="BO288" i="2"/>
  <c r="BN288" i="2"/>
  <c r="BM288" i="2"/>
  <c r="BL288" i="2"/>
  <c r="BK288" i="2"/>
  <c r="BJ288" i="2"/>
  <c r="BI288" i="2"/>
  <c r="BH288" i="2"/>
  <c r="BG288" i="2"/>
  <c r="BF288" i="2"/>
  <c r="BE288" i="2"/>
  <c r="BD288" i="2"/>
  <c r="BC288" i="2"/>
  <c r="BB288" i="2"/>
  <c r="AZ288" i="2"/>
  <c r="AX288" i="2"/>
  <c r="AW288" i="2"/>
  <c r="AV288" i="2"/>
  <c r="AU288" i="2"/>
  <c r="AT288" i="2"/>
  <c r="AS288" i="2"/>
  <c r="AR288" i="2"/>
  <c r="AQ288" i="2"/>
  <c r="AP288" i="2"/>
  <c r="AO288" i="2"/>
  <c r="AN288" i="2"/>
  <c r="AM288" i="2"/>
  <c r="AL288" i="2"/>
  <c r="AK288" i="2"/>
  <c r="AJ288" i="2"/>
  <c r="AI288" i="2"/>
  <c r="AH288" i="2"/>
  <c r="AG288" i="2"/>
  <c r="AF288" i="2"/>
  <c r="AE288" i="2"/>
  <c r="AD288" i="2"/>
  <c r="AC288" i="2"/>
  <c r="AB288" i="2"/>
  <c r="AA288" i="2"/>
  <c r="Z288" i="2"/>
  <c r="Y288" i="2"/>
  <c r="X288" i="2"/>
  <c r="W288" i="2"/>
  <c r="V288" i="2"/>
  <c r="U288" i="2"/>
  <c r="T288" i="2"/>
  <c r="S288" i="2"/>
  <c r="R288" i="2"/>
  <c r="Q288" i="2"/>
  <c r="P288" i="2"/>
  <c r="O288" i="2"/>
  <c r="N288" i="2"/>
  <c r="M288" i="2"/>
  <c r="L288" i="2"/>
  <c r="K288" i="2"/>
  <c r="H288" i="2"/>
  <c r="G288" i="2"/>
  <c r="CS287" i="2"/>
  <c r="CR287" i="2" s="1"/>
  <c r="CR286" i="2" s="1"/>
  <c r="CK287" i="2"/>
  <c r="CK286" i="2" s="1"/>
  <c r="CE287" i="2"/>
  <c r="CE286" i="2" s="1"/>
  <c r="CB287" i="2"/>
  <c r="CB286" i="2" s="1"/>
  <c r="BN287" i="2"/>
  <c r="BN286" i="2" s="1"/>
  <c r="BK287" i="2"/>
  <c r="BK286" i="2" s="1"/>
  <c r="BF287" i="2"/>
  <c r="BF286" i="2" s="1"/>
  <c r="BB287" i="2"/>
  <c r="BA287" i="2" s="1"/>
  <c r="BA286" i="2" s="1"/>
  <c r="AE287" i="2"/>
  <c r="U287" i="2"/>
  <c r="P287" i="2"/>
  <c r="P286" i="2" s="1"/>
  <c r="I287" i="2"/>
  <c r="I286" i="2" s="1"/>
  <c r="CU286" i="2"/>
  <c r="CT286" i="2"/>
  <c r="CT277" i="2" s="1"/>
  <c r="CS286" i="2"/>
  <c r="CQ286" i="2"/>
  <c r="CN286" i="2"/>
  <c r="CM286" i="2"/>
  <c r="CL286" i="2"/>
  <c r="CJ286" i="2"/>
  <c r="CI286" i="2"/>
  <c r="CH286" i="2"/>
  <c r="CG286" i="2"/>
  <c r="CF286" i="2"/>
  <c r="CF277" i="2" s="1"/>
  <c r="CD286" i="2"/>
  <c r="CC286" i="2"/>
  <c r="BY286" i="2"/>
  <c r="BX286" i="2"/>
  <c r="BW286" i="2"/>
  <c r="BV286" i="2"/>
  <c r="BU286" i="2"/>
  <c r="BT286" i="2"/>
  <c r="BT277" i="2" s="1"/>
  <c r="BS286" i="2"/>
  <c r="BR286" i="2"/>
  <c r="BQ286" i="2"/>
  <c r="BP286" i="2"/>
  <c r="BO286" i="2"/>
  <c r="BM286" i="2"/>
  <c r="BL286" i="2"/>
  <c r="BJ286" i="2"/>
  <c r="BI286" i="2"/>
  <c r="BH286" i="2"/>
  <c r="BG286" i="2"/>
  <c r="BE286" i="2"/>
  <c r="BD286" i="2"/>
  <c r="BC286" i="2"/>
  <c r="BB286" i="2"/>
  <c r="AZ286" i="2"/>
  <c r="AX286" i="2"/>
  <c r="AW286" i="2"/>
  <c r="AV286" i="2"/>
  <c r="AU286" i="2"/>
  <c r="AT286" i="2"/>
  <c r="AS286" i="2"/>
  <c r="AR286" i="2"/>
  <c r="AQ286" i="2"/>
  <c r="AP286" i="2"/>
  <c r="AO286" i="2"/>
  <c r="AN286" i="2"/>
  <c r="AM286" i="2"/>
  <c r="AL286" i="2"/>
  <c r="AK286" i="2"/>
  <c r="AJ286" i="2"/>
  <c r="AI286" i="2"/>
  <c r="AH286" i="2"/>
  <c r="AG286" i="2"/>
  <c r="AF286" i="2"/>
  <c r="AE286" i="2"/>
  <c r="AD286" i="2"/>
  <c r="AC286" i="2"/>
  <c r="AB286" i="2"/>
  <c r="AA286" i="2"/>
  <c r="Z286" i="2"/>
  <c r="Y286" i="2"/>
  <c r="X286" i="2"/>
  <c r="W286" i="2"/>
  <c r="V286" i="2"/>
  <c r="U286" i="2"/>
  <c r="T286" i="2"/>
  <c r="S286" i="2"/>
  <c r="R286" i="2"/>
  <c r="Q286" i="2"/>
  <c r="O286" i="2"/>
  <c r="N286" i="2"/>
  <c r="M286" i="2"/>
  <c r="L286" i="2"/>
  <c r="K286" i="2"/>
  <c r="J286" i="2"/>
  <c r="H286" i="2"/>
  <c r="G286" i="2"/>
  <c r="CS285" i="2"/>
  <c r="CS284" i="2" s="1"/>
  <c r="CR285" i="2"/>
  <c r="CR284" i="2" s="1"/>
  <c r="CK285" i="2"/>
  <c r="CK284" i="2" s="1"/>
  <c r="CE285" i="2"/>
  <c r="CE284" i="2" s="1"/>
  <c r="CE277" i="2" s="1"/>
  <c r="CB285" i="2"/>
  <c r="BN285" i="2"/>
  <c r="BK285" i="2"/>
  <c r="BK284" i="2" s="1"/>
  <c r="BF285" i="2"/>
  <c r="BB285" i="2"/>
  <c r="AE285" i="2"/>
  <c r="U285" i="2"/>
  <c r="U284" i="2" s="1"/>
  <c r="P285" i="2"/>
  <c r="P284" i="2" s="1"/>
  <c r="I285" i="2"/>
  <c r="CU284" i="2"/>
  <c r="CU277" i="2" s="1"/>
  <c r="CT284" i="2"/>
  <c r="CQ284" i="2"/>
  <c r="CN284" i="2"/>
  <c r="CM284" i="2"/>
  <c r="CL284" i="2"/>
  <c r="CJ284" i="2"/>
  <c r="CI284" i="2"/>
  <c r="CH284" i="2"/>
  <c r="CG284" i="2"/>
  <c r="CF284" i="2"/>
  <c r="CD284" i="2"/>
  <c r="CC284" i="2"/>
  <c r="CB284" i="2"/>
  <c r="BY284" i="2"/>
  <c r="BX284" i="2"/>
  <c r="BW284" i="2"/>
  <c r="BV284" i="2"/>
  <c r="BU284" i="2"/>
  <c r="BT284" i="2"/>
  <c r="BS284" i="2"/>
  <c r="BR284" i="2"/>
  <c r="BQ284" i="2"/>
  <c r="BP284" i="2"/>
  <c r="BO284" i="2"/>
  <c r="BO277" i="2" s="1"/>
  <c r="BN284" i="2"/>
  <c r="BM284" i="2"/>
  <c r="BL284" i="2"/>
  <c r="BJ284" i="2"/>
  <c r="BI284" i="2"/>
  <c r="BI277" i="2" s="1"/>
  <c r="BH284" i="2"/>
  <c r="BG284" i="2"/>
  <c r="BF284" i="2" s="1"/>
  <c r="BE284" i="2"/>
  <c r="BD284" i="2"/>
  <c r="BC284" i="2"/>
  <c r="BB284" i="2"/>
  <c r="AZ284" i="2"/>
  <c r="AX284" i="2"/>
  <c r="AW284" i="2"/>
  <c r="AV284" i="2"/>
  <c r="AV277" i="2" s="1"/>
  <c r="AU284" i="2"/>
  <c r="AT284" i="2"/>
  <c r="AS284" i="2"/>
  <c r="AR284" i="2"/>
  <c r="AQ284" i="2"/>
  <c r="AP284" i="2"/>
  <c r="AP277" i="2" s="1"/>
  <c r="AO284" i="2"/>
  <c r="AO277" i="2" s="1"/>
  <c r="AN284" i="2"/>
  <c r="AM284" i="2"/>
  <c r="AL284" i="2"/>
  <c r="AK284" i="2"/>
  <c r="AJ284" i="2"/>
  <c r="AJ277" i="2" s="1"/>
  <c r="AI284" i="2"/>
  <c r="AH284" i="2"/>
  <c r="AG284" i="2"/>
  <c r="AF284" i="2"/>
  <c r="AE284" i="2"/>
  <c r="AD284" i="2"/>
  <c r="AD277" i="2" s="1"/>
  <c r="AC284" i="2"/>
  <c r="AB284" i="2"/>
  <c r="AA284" i="2"/>
  <c r="Z284" i="2"/>
  <c r="Y284" i="2"/>
  <c r="X284" i="2"/>
  <c r="X277" i="2" s="1"/>
  <c r="W284" i="2"/>
  <c r="V284" i="2"/>
  <c r="T284" i="2"/>
  <c r="S284" i="2"/>
  <c r="R284" i="2"/>
  <c r="R277" i="2" s="1"/>
  <c r="Q284" i="2"/>
  <c r="Q277" i="2" s="1"/>
  <c r="O284" i="2"/>
  <c r="N284" i="2"/>
  <c r="M284" i="2"/>
  <c r="L284" i="2"/>
  <c r="K284" i="2"/>
  <c r="J284" i="2"/>
  <c r="H284" i="2"/>
  <c r="G284" i="2"/>
  <c r="CS283" i="2"/>
  <c r="CR283" i="2" s="1"/>
  <c r="CK283" i="2"/>
  <c r="CE283" i="2"/>
  <c r="CB283" i="2"/>
  <c r="CA283" i="2" s="1"/>
  <c r="BZ283" i="2" s="1"/>
  <c r="BN283" i="2"/>
  <c r="BK283" i="2"/>
  <c r="BF283" i="2"/>
  <c r="BB283" i="2"/>
  <c r="BA283" i="2" s="1"/>
  <c r="AE283" i="2"/>
  <c r="U283" i="2"/>
  <c r="P283" i="2"/>
  <c r="I283" i="2"/>
  <c r="F283" i="2" s="1"/>
  <c r="CS282" i="2"/>
  <c r="CR282" i="2"/>
  <c r="CK282" i="2"/>
  <c r="CE282" i="2"/>
  <c r="CB282" i="2"/>
  <c r="CA282" i="2" s="1"/>
  <c r="BZ282" i="2" s="1"/>
  <c r="BN282" i="2"/>
  <c r="BK282" i="2"/>
  <c r="BF282" i="2"/>
  <c r="BB282" i="2"/>
  <c r="BA282" i="2" s="1"/>
  <c r="AE282" i="2"/>
  <c r="U282" i="2"/>
  <c r="F282" i="2" s="1"/>
  <c r="E282" i="2" s="1"/>
  <c r="D282" i="2" s="1"/>
  <c r="CY282" i="2" s="1"/>
  <c r="P282" i="2"/>
  <c r="I282" i="2"/>
  <c r="CS281" i="2"/>
  <c r="CR281" i="2" s="1"/>
  <c r="CK281" i="2"/>
  <c r="CE281" i="2"/>
  <c r="CB281" i="2"/>
  <c r="CA281" i="2"/>
  <c r="BZ281" i="2" s="1"/>
  <c r="BN281" i="2"/>
  <c r="BK281" i="2"/>
  <c r="BF281" i="2"/>
  <c r="BB281" i="2"/>
  <c r="BA281" i="2" s="1"/>
  <c r="AE281" i="2"/>
  <c r="U281" i="2"/>
  <c r="P281" i="2"/>
  <c r="I281" i="2"/>
  <c r="F281" i="2"/>
  <c r="E281" i="2" s="1"/>
  <c r="D281" i="2" s="1"/>
  <c r="CY281" i="2" s="1"/>
  <c r="CS280" i="2"/>
  <c r="CR280" i="2" s="1"/>
  <c r="CK280" i="2"/>
  <c r="CK278" i="2" s="1"/>
  <c r="CE280" i="2"/>
  <c r="CB280" i="2"/>
  <c r="BN280" i="2"/>
  <c r="BK280" i="2"/>
  <c r="BK278" i="2" s="1"/>
  <c r="BF280" i="2"/>
  <c r="BB280" i="2"/>
  <c r="AE280" i="2"/>
  <c r="U280" i="2"/>
  <c r="P280" i="2"/>
  <c r="I280" i="2"/>
  <c r="I278" i="2" s="1"/>
  <c r="CS279" i="2"/>
  <c r="CR279" i="2"/>
  <c r="CK279" i="2"/>
  <c r="CE279" i="2"/>
  <c r="CB279" i="2"/>
  <c r="CB278" i="2" s="1"/>
  <c r="BN279" i="2"/>
  <c r="BN278" i="2" s="1"/>
  <c r="BK279" i="2"/>
  <c r="BF279" i="2"/>
  <c r="BB279" i="2"/>
  <c r="BB278" i="2" s="1"/>
  <c r="BB277" i="2" s="1"/>
  <c r="AE279" i="2"/>
  <c r="AE278" i="2" s="1"/>
  <c r="U279" i="2"/>
  <c r="P279" i="2"/>
  <c r="I279" i="2"/>
  <c r="CU278" i="2"/>
  <c r="CT278" i="2"/>
  <c r="CQ278" i="2"/>
  <c r="CQ277" i="2" s="1"/>
  <c r="CP278" i="2"/>
  <c r="CP277" i="2" s="1"/>
  <c r="CO278" i="2"/>
  <c r="CN278" i="2"/>
  <c r="CM278" i="2"/>
  <c r="CL278" i="2"/>
  <c r="CJ278" i="2"/>
  <c r="CI278" i="2"/>
  <c r="CH278" i="2"/>
  <c r="CG278" i="2"/>
  <c r="CF278" i="2"/>
  <c r="CE278" i="2"/>
  <c r="CD278" i="2"/>
  <c r="CC278" i="2"/>
  <c r="BY278" i="2"/>
  <c r="BY277" i="2" s="1"/>
  <c r="BX278" i="2"/>
  <c r="BW278" i="2"/>
  <c r="BV278" i="2"/>
  <c r="BU278" i="2"/>
  <c r="BT278" i="2"/>
  <c r="BS278" i="2"/>
  <c r="BS277" i="2" s="1"/>
  <c r="BR278" i="2"/>
  <c r="BQ278" i="2"/>
  <c r="BP278" i="2"/>
  <c r="BO278" i="2"/>
  <c r="BM278" i="2"/>
  <c r="BM277" i="2" s="1"/>
  <c r="BL278" i="2"/>
  <c r="BJ278" i="2"/>
  <c r="BI278" i="2"/>
  <c r="BH278" i="2"/>
  <c r="BG278" i="2"/>
  <c r="BF278" i="2"/>
  <c r="BE278" i="2"/>
  <c r="BD278" i="2"/>
  <c r="BC278" i="2"/>
  <c r="AZ278" i="2"/>
  <c r="AY278" i="2"/>
  <c r="AX278" i="2"/>
  <c r="AW278" i="2"/>
  <c r="AV278" i="2"/>
  <c r="AU278" i="2"/>
  <c r="AT278" i="2"/>
  <c r="AS278" i="2"/>
  <c r="AR278" i="2"/>
  <c r="AQ278" i="2"/>
  <c r="AP278" i="2"/>
  <c r="AO278" i="2"/>
  <c r="AN278" i="2"/>
  <c r="AM278" i="2"/>
  <c r="AL278" i="2"/>
  <c r="AK278" i="2"/>
  <c r="AJ278" i="2"/>
  <c r="AI278" i="2"/>
  <c r="AH278" i="2"/>
  <c r="AG278" i="2"/>
  <c r="AF278" i="2"/>
  <c r="AD278" i="2"/>
  <c r="AC278" i="2"/>
  <c r="AB278" i="2"/>
  <c r="AA278" i="2"/>
  <c r="Z278" i="2"/>
  <c r="Y278" i="2"/>
  <c r="X278" i="2"/>
  <c r="W278" i="2"/>
  <c r="W277" i="2" s="1"/>
  <c r="V278" i="2"/>
  <c r="T278" i="2"/>
  <c r="S278" i="2"/>
  <c r="R278" i="2"/>
  <c r="Q278" i="2"/>
  <c r="O278" i="2"/>
  <c r="N278" i="2"/>
  <c r="M278" i="2"/>
  <c r="L278" i="2"/>
  <c r="K278" i="2"/>
  <c r="J278" i="2"/>
  <c r="J277" i="2" s="1"/>
  <c r="H278" i="2"/>
  <c r="G278" i="2"/>
  <c r="CO277" i="2"/>
  <c r="CN277" i="2"/>
  <c r="CL277" i="2"/>
  <c r="CH277" i="2"/>
  <c r="BV277" i="2"/>
  <c r="BP277" i="2"/>
  <c r="BJ277" i="2"/>
  <c r="BH277" i="2"/>
  <c r="BG277" i="2"/>
  <c r="BD277" i="2"/>
  <c r="AW277" i="2"/>
  <c r="AU277" i="2"/>
  <c r="AT277" i="2"/>
  <c r="AQ277" i="2"/>
  <c r="AN277" i="2"/>
  <c r="AK277" i="2"/>
  <c r="AI277" i="2"/>
  <c r="AH277" i="2"/>
  <c r="AC277" i="2"/>
  <c r="AB277" i="2"/>
  <c r="Y277" i="2"/>
  <c r="V277" i="2"/>
  <c r="S277" i="2"/>
  <c r="M277" i="2"/>
  <c r="K277" i="2"/>
  <c r="G277" i="2"/>
  <c r="CS276" i="2"/>
  <c r="CR276" i="2"/>
  <c r="CR275" i="2" s="1"/>
  <c r="CK276" i="2"/>
  <c r="CE276" i="2"/>
  <c r="CE275" i="2" s="1"/>
  <c r="CE274" i="2" s="1"/>
  <c r="CB276" i="2"/>
  <c r="BN276" i="2"/>
  <c r="BK276" i="2"/>
  <c r="BF276" i="2"/>
  <c r="BF275" i="2" s="1"/>
  <c r="BB276" i="2"/>
  <c r="BA276" i="2" s="1"/>
  <c r="AE276" i="2"/>
  <c r="U276" i="2"/>
  <c r="U275" i="2" s="1"/>
  <c r="P276" i="2"/>
  <c r="I276" i="2"/>
  <c r="I275" i="2" s="1"/>
  <c r="I274" i="2" s="1"/>
  <c r="CU275" i="2"/>
  <c r="CT275" i="2"/>
  <c r="CT274" i="2" s="1"/>
  <c r="CS275" i="2"/>
  <c r="CS274" i="2" s="1"/>
  <c r="CQ275" i="2"/>
  <c r="CN275" i="2"/>
  <c r="CN274" i="2" s="1"/>
  <c r="CM275" i="2"/>
  <c r="CM274" i="2" s="1"/>
  <c r="CL275" i="2"/>
  <c r="CL274" i="2" s="1"/>
  <c r="CK275" i="2"/>
  <c r="CK274" i="2" s="1"/>
  <c r="CJ275" i="2"/>
  <c r="CI275" i="2"/>
  <c r="CH275" i="2"/>
  <c r="CH274" i="2" s="1"/>
  <c r="CG275" i="2"/>
  <c r="CF275" i="2"/>
  <c r="CF274" i="2" s="1"/>
  <c r="CD275" i="2"/>
  <c r="CC275" i="2"/>
  <c r="BY275" i="2"/>
  <c r="BY274" i="2" s="1"/>
  <c r="BX275" i="2"/>
  <c r="BW275" i="2"/>
  <c r="BV275" i="2"/>
  <c r="BV274" i="2" s="1"/>
  <c r="BU275" i="2"/>
  <c r="BT275" i="2"/>
  <c r="BT274" i="2" s="1"/>
  <c r="BS275" i="2"/>
  <c r="BS274" i="2" s="1"/>
  <c r="BR275" i="2"/>
  <c r="BQ275" i="2"/>
  <c r="BP275" i="2"/>
  <c r="BP274" i="2" s="1"/>
  <c r="BO275" i="2"/>
  <c r="BO274" i="2" s="1"/>
  <c r="BN275" i="2"/>
  <c r="BN274" i="2" s="1"/>
  <c r="BM275" i="2"/>
  <c r="BM274" i="2" s="1"/>
  <c r="BL275" i="2"/>
  <c r="BK275" i="2"/>
  <c r="BJ275" i="2"/>
  <c r="BJ274" i="2" s="1"/>
  <c r="BI275" i="2"/>
  <c r="BH275" i="2"/>
  <c r="BH274" i="2" s="1"/>
  <c r="BG275" i="2"/>
  <c r="BG274" i="2" s="1"/>
  <c r="BE275" i="2"/>
  <c r="BD275" i="2"/>
  <c r="BD274" i="2" s="1"/>
  <c r="BC275" i="2"/>
  <c r="BC274" i="2" s="1"/>
  <c r="BB275" i="2"/>
  <c r="BB274" i="2" s="1"/>
  <c r="BA275" i="2"/>
  <c r="BA274" i="2" s="1"/>
  <c r="AZ275" i="2"/>
  <c r="AX275" i="2"/>
  <c r="AW275" i="2"/>
  <c r="AW274" i="2" s="1"/>
  <c r="AV275" i="2"/>
  <c r="AU275" i="2"/>
  <c r="AU274" i="2" s="1"/>
  <c r="AT275" i="2"/>
  <c r="AT274" i="2" s="1"/>
  <c r="AS275" i="2"/>
  <c r="AR275" i="2"/>
  <c r="AQ275" i="2"/>
  <c r="AQ274" i="2" s="1"/>
  <c r="AP275" i="2"/>
  <c r="AP274" i="2" s="1"/>
  <c r="AO275" i="2"/>
  <c r="AO274" i="2" s="1"/>
  <c r="AN275" i="2"/>
  <c r="AN274" i="2" s="1"/>
  <c r="AM275" i="2"/>
  <c r="AL275" i="2"/>
  <c r="AK275" i="2"/>
  <c r="AK274" i="2" s="1"/>
  <c r="AJ275" i="2"/>
  <c r="AI275" i="2"/>
  <c r="AI274" i="2" s="1"/>
  <c r="AH275" i="2"/>
  <c r="AH274" i="2" s="1"/>
  <c r="AG275" i="2"/>
  <c r="AF275" i="2"/>
  <c r="AE275" i="2"/>
  <c r="AE274" i="2" s="1"/>
  <c r="AD275" i="2"/>
  <c r="AD274" i="2" s="1"/>
  <c r="AC275" i="2"/>
  <c r="AC274" i="2" s="1"/>
  <c r="AB275" i="2"/>
  <c r="AB274" i="2" s="1"/>
  <c r="AA275" i="2"/>
  <c r="Z275" i="2"/>
  <c r="Y275" i="2"/>
  <c r="Y274" i="2" s="1"/>
  <c r="X275" i="2"/>
  <c r="W275" i="2"/>
  <c r="W274" i="2" s="1"/>
  <c r="V275" i="2"/>
  <c r="V274" i="2" s="1"/>
  <c r="T275" i="2"/>
  <c r="S275" i="2"/>
  <c r="S274" i="2" s="1"/>
  <c r="R275" i="2"/>
  <c r="R274" i="2" s="1"/>
  <c r="Q275" i="2"/>
  <c r="Q274" i="2" s="1"/>
  <c r="P275" i="2"/>
  <c r="P274" i="2" s="1"/>
  <c r="O275" i="2"/>
  <c r="N275" i="2"/>
  <c r="M275" i="2"/>
  <c r="M274" i="2" s="1"/>
  <c r="L275" i="2"/>
  <c r="K275" i="2"/>
  <c r="K274" i="2" s="1"/>
  <c r="J275" i="2"/>
  <c r="J274" i="2" s="1"/>
  <c r="H275" i="2"/>
  <c r="G275" i="2"/>
  <c r="G274" i="2" s="1"/>
  <c r="CU274" i="2"/>
  <c r="CR274" i="2"/>
  <c r="CQ274" i="2"/>
  <c r="CJ274" i="2"/>
  <c r="CI274" i="2"/>
  <c r="CG274" i="2"/>
  <c r="CD274" i="2"/>
  <c r="CC274" i="2"/>
  <c r="BX274" i="2"/>
  <c r="BW274" i="2"/>
  <c r="BU274" i="2"/>
  <c r="BR274" i="2"/>
  <c r="BQ274" i="2"/>
  <c r="BL274" i="2"/>
  <c r="BK274" i="2"/>
  <c r="BI274" i="2"/>
  <c r="BF274" i="2"/>
  <c r="BE274" i="2"/>
  <c r="AZ274" i="2"/>
  <c r="AX274" i="2"/>
  <c r="AV274" i="2"/>
  <c r="AS274" i="2"/>
  <c r="AR274" i="2"/>
  <c r="AM274" i="2"/>
  <c r="AL274" i="2"/>
  <c r="AJ274" i="2"/>
  <c r="AG274" i="2"/>
  <c r="AF274" i="2"/>
  <c r="AA274" i="2"/>
  <c r="Z274" i="2"/>
  <c r="X274" i="2"/>
  <c r="U274" i="2"/>
  <c r="T274" i="2"/>
  <c r="O274" i="2"/>
  <c r="N274" i="2"/>
  <c r="L274" i="2"/>
  <c r="H274" i="2"/>
  <c r="CS273" i="2"/>
  <c r="CK273" i="2"/>
  <c r="CK272" i="2" s="1"/>
  <c r="CE273" i="2"/>
  <c r="CB273" i="2"/>
  <c r="CA273" i="2"/>
  <c r="BN273" i="2"/>
  <c r="BK273" i="2"/>
  <c r="BF273" i="2"/>
  <c r="BB273" i="2"/>
  <c r="BB272" i="2" s="1"/>
  <c r="BA273" i="2"/>
  <c r="BA272" i="2" s="1"/>
  <c r="AE273" i="2"/>
  <c r="AE272" i="2" s="1"/>
  <c r="U273" i="2"/>
  <c r="P273" i="2"/>
  <c r="I273" i="2"/>
  <c r="CU272" i="2"/>
  <c r="CT272" i="2"/>
  <c r="CQ272" i="2"/>
  <c r="CN272" i="2"/>
  <c r="CM272" i="2"/>
  <c r="CL272" i="2"/>
  <c r="CJ272" i="2"/>
  <c r="CI272" i="2"/>
  <c r="CH272" i="2"/>
  <c r="CG272" i="2"/>
  <c r="CF272" i="2"/>
  <c r="CE272" i="2"/>
  <c r="CD272" i="2"/>
  <c r="CC272" i="2"/>
  <c r="CB272" i="2"/>
  <c r="BY272" i="2"/>
  <c r="BX272" i="2"/>
  <c r="BW272" i="2"/>
  <c r="BV272" i="2"/>
  <c r="BU272" i="2"/>
  <c r="BT272" i="2"/>
  <c r="BS272" i="2"/>
  <c r="BR272" i="2"/>
  <c r="BQ272" i="2"/>
  <c r="BP272" i="2"/>
  <c r="BO272" i="2"/>
  <c r="BN272" i="2"/>
  <c r="BM272" i="2"/>
  <c r="BL272" i="2"/>
  <c r="BK272" i="2"/>
  <c r="BJ272" i="2"/>
  <c r="BI272" i="2"/>
  <c r="BH272" i="2"/>
  <c r="BG272" i="2"/>
  <c r="BF272" i="2"/>
  <c r="BE272" i="2"/>
  <c r="BD272" i="2"/>
  <c r="BC272" i="2"/>
  <c r="AZ272" i="2"/>
  <c r="AX272" i="2"/>
  <c r="AW272" i="2"/>
  <c r="AV272" i="2"/>
  <c r="AU272" i="2"/>
  <c r="AT272" i="2"/>
  <c r="AS272" i="2"/>
  <c r="AR272" i="2"/>
  <c r="AQ272" i="2"/>
  <c r="AP272" i="2"/>
  <c r="AO272" i="2"/>
  <c r="AN272" i="2"/>
  <c r="AM272" i="2"/>
  <c r="AL272" i="2"/>
  <c r="AK272" i="2"/>
  <c r="AJ272" i="2"/>
  <c r="AI272" i="2"/>
  <c r="AH272" i="2"/>
  <c r="AG272" i="2"/>
  <c r="AF272" i="2"/>
  <c r="AD272" i="2"/>
  <c r="AC272" i="2"/>
  <c r="AB272" i="2"/>
  <c r="AA272" i="2"/>
  <c r="Z272" i="2"/>
  <c r="Y272" i="2"/>
  <c r="X272" i="2"/>
  <c r="W272" i="2"/>
  <c r="V272" i="2"/>
  <c r="U272" i="2"/>
  <c r="T272" i="2"/>
  <c r="S272" i="2"/>
  <c r="R272" i="2"/>
  <c r="Q272" i="2"/>
  <c r="P272" i="2"/>
  <c r="O272" i="2"/>
  <c r="N272" i="2"/>
  <c r="M272" i="2"/>
  <c r="L272" i="2"/>
  <c r="K272" i="2"/>
  <c r="J272" i="2"/>
  <c r="I272" i="2"/>
  <c r="H272" i="2"/>
  <c r="G272" i="2"/>
  <c r="CS271" i="2"/>
  <c r="CS270" i="2" s="1"/>
  <c r="CK271" i="2"/>
  <c r="CE271" i="2"/>
  <c r="CE270" i="2" s="1"/>
  <c r="CB271" i="2"/>
  <c r="CB270" i="2" s="1"/>
  <c r="CA271" i="2"/>
  <c r="CA270" i="2" s="1"/>
  <c r="BZ271" i="2"/>
  <c r="BZ270" i="2" s="1"/>
  <c r="BN271" i="2"/>
  <c r="BK271" i="2"/>
  <c r="BF271" i="2"/>
  <c r="BB271" i="2"/>
  <c r="BA271" i="2"/>
  <c r="BA270" i="2" s="1"/>
  <c r="AE271" i="2"/>
  <c r="AE270" i="2" s="1"/>
  <c r="U271" i="2"/>
  <c r="P271" i="2"/>
  <c r="I271" i="2"/>
  <c r="F271" i="2" s="1"/>
  <c r="F270" i="2" s="1"/>
  <c r="E271" i="2"/>
  <c r="E270" i="2" s="1"/>
  <c r="CU270" i="2"/>
  <c r="CT270" i="2"/>
  <c r="CQ270" i="2"/>
  <c r="CN270" i="2"/>
  <c r="CM270" i="2"/>
  <c r="CL270" i="2"/>
  <c r="CK270" i="2"/>
  <c r="CJ270" i="2"/>
  <c r="CI270" i="2"/>
  <c r="CH270" i="2"/>
  <c r="CG270" i="2"/>
  <c r="CF270" i="2"/>
  <c r="CD270" i="2"/>
  <c r="CC270" i="2"/>
  <c r="BY270" i="2"/>
  <c r="BX270" i="2"/>
  <c r="BW270" i="2"/>
  <c r="BV270" i="2"/>
  <c r="BU270" i="2"/>
  <c r="BT270" i="2"/>
  <c r="BS270" i="2"/>
  <c r="BR270" i="2"/>
  <c r="BQ270" i="2"/>
  <c r="BP270" i="2"/>
  <c r="BO270" i="2"/>
  <c r="BN270" i="2"/>
  <c r="BM270" i="2"/>
  <c r="BL270" i="2"/>
  <c r="BK270" i="2"/>
  <c r="BJ270" i="2"/>
  <c r="BI270" i="2"/>
  <c r="BH270" i="2"/>
  <c r="BG270" i="2"/>
  <c r="BF270" i="2"/>
  <c r="BE270" i="2"/>
  <c r="BD270" i="2"/>
  <c r="BC270" i="2"/>
  <c r="BB270" i="2"/>
  <c r="AZ270" i="2"/>
  <c r="AX270" i="2"/>
  <c r="AW270" i="2"/>
  <c r="AV270" i="2"/>
  <c r="AU270" i="2"/>
  <c r="AT270" i="2"/>
  <c r="AS270" i="2"/>
  <c r="AR270" i="2"/>
  <c r="AQ270" i="2"/>
  <c r="AP270" i="2"/>
  <c r="AO270" i="2"/>
  <c r="AN270" i="2"/>
  <c r="AM270" i="2"/>
  <c r="AL270" i="2"/>
  <c r="AK270" i="2"/>
  <c r="AJ270" i="2"/>
  <c r="AI270" i="2"/>
  <c r="AH270" i="2"/>
  <c r="AG270" i="2"/>
  <c r="AF270" i="2"/>
  <c r="AD270" i="2"/>
  <c r="AC270" i="2"/>
  <c r="AB270" i="2"/>
  <c r="AA270" i="2"/>
  <c r="Z270" i="2"/>
  <c r="Y270" i="2"/>
  <c r="X270" i="2"/>
  <c r="W270" i="2"/>
  <c r="V270" i="2"/>
  <c r="U270" i="2"/>
  <c r="T270" i="2"/>
  <c r="S270" i="2"/>
  <c r="R270" i="2"/>
  <c r="Q270" i="2"/>
  <c r="P270" i="2"/>
  <c r="O270" i="2"/>
  <c r="N270" i="2"/>
  <c r="M270" i="2"/>
  <c r="L270" i="2"/>
  <c r="K270" i="2"/>
  <c r="J270" i="2"/>
  <c r="I270" i="2"/>
  <c r="H270" i="2"/>
  <c r="G270" i="2"/>
  <c r="CS269" i="2"/>
  <c r="CR269" i="2" s="1"/>
  <c r="CK269" i="2"/>
  <c r="CE269" i="2"/>
  <c r="CB269" i="2"/>
  <c r="CA269" i="2"/>
  <c r="BZ269" i="2" s="1"/>
  <c r="BN269" i="2"/>
  <c r="BK269" i="2"/>
  <c r="BF269" i="2"/>
  <c r="BB269" i="2"/>
  <c r="BA269" i="2"/>
  <c r="AE269" i="2"/>
  <c r="U269" i="2"/>
  <c r="P269" i="2"/>
  <c r="I269" i="2"/>
  <c r="CS268" i="2"/>
  <c r="CR268" i="2"/>
  <c r="CK268" i="2"/>
  <c r="CE268" i="2"/>
  <c r="CB268" i="2"/>
  <c r="BN268" i="2"/>
  <c r="BK268" i="2"/>
  <c r="BF268" i="2"/>
  <c r="BB268" i="2"/>
  <c r="AE268" i="2"/>
  <c r="U268" i="2"/>
  <c r="P268" i="2"/>
  <c r="I268" i="2"/>
  <c r="F268" i="2" s="1"/>
  <c r="CS267" i="2"/>
  <c r="CR267" i="2"/>
  <c r="CK267" i="2"/>
  <c r="CE267" i="2"/>
  <c r="CD267" i="2"/>
  <c r="CB267" i="2"/>
  <c r="CA267" i="2" s="1"/>
  <c r="BZ267" i="2" s="1"/>
  <c r="BN267" i="2"/>
  <c r="BK267" i="2"/>
  <c r="BF267" i="2"/>
  <c r="BB267" i="2"/>
  <c r="BA267" i="2" s="1"/>
  <c r="AE267" i="2"/>
  <c r="F267" i="2" s="1"/>
  <c r="U267" i="2"/>
  <c r="P267" i="2"/>
  <c r="I267" i="2"/>
  <c r="CS266" i="2"/>
  <c r="CR266" i="2"/>
  <c r="CK266" i="2"/>
  <c r="CE266" i="2"/>
  <c r="CB266" i="2"/>
  <c r="CA266" i="2" s="1"/>
  <c r="BZ266" i="2" s="1"/>
  <c r="BN266" i="2"/>
  <c r="BK266" i="2"/>
  <c r="BF266" i="2"/>
  <c r="BB266" i="2"/>
  <c r="BA266" i="2" s="1"/>
  <c r="AE266" i="2"/>
  <c r="U266" i="2"/>
  <c r="P266" i="2"/>
  <c r="I266" i="2"/>
  <c r="F266" i="2"/>
  <c r="CS265" i="2"/>
  <c r="CR265" i="2" s="1"/>
  <c r="CK265" i="2"/>
  <c r="CE265" i="2"/>
  <c r="CA265" i="2" s="1"/>
  <c r="BZ265" i="2" s="1"/>
  <c r="CB265" i="2"/>
  <c r="BN265" i="2"/>
  <c r="BK265" i="2"/>
  <c r="BF265" i="2"/>
  <c r="BB265" i="2"/>
  <c r="AE265" i="2"/>
  <c r="U265" i="2"/>
  <c r="P265" i="2"/>
  <c r="I265" i="2"/>
  <c r="F265" i="2" s="1"/>
  <c r="CS264" i="2"/>
  <c r="CR264" i="2" s="1"/>
  <c r="CK264" i="2"/>
  <c r="CE264" i="2"/>
  <c r="CB264" i="2"/>
  <c r="CA264" i="2" s="1"/>
  <c r="BZ264" i="2" s="1"/>
  <c r="BN264" i="2"/>
  <c r="BK264" i="2"/>
  <c r="BF264" i="2"/>
  <c r="BB264" i="2"/>
  <c r="AE264" i="2"/>
  <c r="F264" i="2" s="1"/>
  <c r="U264" i="2"/>
  <c r="P264" i="2"/>
  <c r="I264" i="2"/>
  <c r="CS263" i="2"/>
  <c r="CR263" i="2"/>
  <c r="CK263" i="2"/>
  <c r="CE263" i="2"/>
  <c r="CB263" i="2"/>
  <c r="CA263" i="2" s="1"/>
  <c r="BZ263" i="2" s="1"/>
  <c r="BN263" i="2"/>
  <c r="BK263" i="2"/>
  <c r="BF263" i="2"/>
  <c r="BB263" i="2"/>
  <c r="BA263" i="2"/>
  <c r="AE263" i="2"/>
  <c r="U263" i="2"/>
  <c r="P263" i="2"/>
  <c r="I263" i="2"/>
  <c r="F263" i="2"/>
  <c r="CS262" i="2"/>
  <c r="CR262" i="2" s="1"/>
  <c r="CK262" i="2"/>
  <c r="CE262" i="2"/>
  <c r="CA262" i="2" s="1"/>
  <c r="BZ262" i="2" s="1"/>
  <c r="CB262" i="2"/>
  <c r="BN262" i="2"/>
  <c r="BK262" i="2"/>
  <c r="BF262" i="2"/>
  <c r="BB262" i="2"/>
  <c r="BA262" i="2" s="1"/>
  <c r="AE262" i="2"/>
  <c r="U262" i="2"/>
  <c r="P262" i="2"/>
  <c r="I262" i="2"/>
  <c r="F262" i="2" s="1"/>
  <c r="CS261" i="2"/>
  <c r="CR261" i="2" s="1"/>
  <c r="CK261" i="2"/>
  <c r="CE261" i="2"/>
  <c r="CB261" i="2"/>
  <c r="CA261" i="2" s="1"/>
  <c r="BZ261" i="2" s="1"/>
  <c r="BN261" i="2"/>
  <c r="BK261" i="2"/>
  <c r="BF261" i="2"/>
  <c r="BB261" i="2"/>
  <c r="BA261" i="2" s="1"/>
  <c r="AE261" i="2"/>
  <c r="F261" i="2" s="1"/>
  <c r="U261" i="2"/>
  <c r="P261" i="2"/>
  <c r="I261" i="2"/>
  <c r="CS260" i="2"/>
  <c r="CR260" i="2"/>
  <c r="CK260" i="2"/>
  <c r="CE260" i="2"/>
  <c r="CB260" i="2"/>
  <c r="BN260" i="2"/>
  <c r="BK260" i="2"/>
  <c r="BF260" i="2"/>
  <c r="BB260" i="2"/>
  <c r="BA260" i="2" s="1"/>
  <c r="AE260" i="2"/>
  <c r="U260" i="2"/>
  <c r="P260" i="2"/>
  <c r="I260" i="2"/>
  <c r="F260" i="2"/>
  <c r="CS259" i="2"/>
  <c r="CS258" i="2" s="1"/>
  <c r="CK259" i="2"/>
  <c r="CK258" i="2" s="1"/>
  <c r="CE259" i="2"/>
  <c r="CB259" i="2"/>
  <c r="BN259" i="2"/>
  <c r="BK259" i="2"/>
  <c r="BK258" i="2" s="1"/>
  <c r="BF259" i="2"/>
  <c r="BB259" i="2"/>
  <c r="AE259" i="2"/>
  <c r="U259" i="2"/>
  <c r="P259" i="2"/>
  <c r="I259" i="2"/>
  <c r="CU258" i="2"/>
  <c r="CT258" i="2"/>
  <c r="CQ258" i="2"/>
  <c r="CN258" i="2"/>
  <c r="CM258" i="2"/>
  <c r="CL258" i="2"/>
  <c r="CJ258" i="2"/>
  <c r="CI258" i="2"/>
  <c r="CH258" i="2"/>
  <c r="CG258" i="2"/>
  <c r="CF258" i="2"/>
  <c r="CD258" i="2"/>
  <c r="CC258" i="2"/>
  <c r="BY258" i="2"/>
  <c r="BX258" i="2"/>
  <c r="BW258" i="2"/>
  <c r="BV258" i="2"/>
  <c r="BU258" i="2"/>
  <c r="BT258" i="2"/>
  <c r="BS258" i="2"/>
  <c r="BR258" i="2"/>
  <c r="BQ258" i="2"/>
  <c r="BP258" i="2"/>
  <c r="BO258" i="2"/>
  <c r="BN258" i="2"/>
  <c r="BM258" i="2"/>
  <c r="BL258" i="2"/>
  <c r="BJ258" i="2"/>
  <c r="BI258" i="2"/>
  <c r="BH258" i="2"/>
  <c r="BG258" i="2"/>
  <c r="BE258" i="2"/>
  <c r="BD258" i="2"/>
  <c r="BC258" i="2"/>
  <c r="BB258" i="2"/>
  <c r="AZ258" i="2"/>
  <c r="AX258" i="2"/>
  <c r="AW258" i="2"/>
  <c r="AV258" i="2"/>
  <c r="AU258" i="2"/>
  <c r="AT258" i="2"/>
  <c r="AS258" i="2"/>
  <c r="AR258" i="2"/>
  <c r="AQ258" i="2"/>
  <c r="AP258" i="2"/>
  <c r="AO258" i="2"/>
  <c r="AN258" i="2"/>
  <c r="AM258" i="2"/>
  <c r="AL258" i="2"/>
  <c r="AK258" i="2"/>
  <c r="AJ258" i="2"/>
  <c r="AI258" i="2"/>
  <c r="AH258" i="2"/>
  <c r="AG258" i="2"/>
  <c r="AF258" i="2"/>
  <c r="AC258" i="2"/>
  <c r="AB258" i="2"/>
  <c r="AA258" i="2"/>
  <c r="Z258" i="2"/>
  <c r="Y258" i="2"/>
  <c r="X258" i="2"/>
  <c r="W258" i="2"/>
  <c r="V258" i="2"/>
  <c r="U258" i="2"/>
  <c r="T258" i="2"/>
  <c r="S258" i="2"/>
  <c r="R258" i="2"/>
  <c r="Q258" i="2"/>
  <c r="P258" i="2"/>
  <c r="O258" i="2"/>
  <c r="N258" i="2"/>
  <c r="M258" i="2"/>
  <c r="L258" i="2"/>
  <c r="K258" i="2"/>
  <c r="J258" i="2"/>
  <c r="H258" i="2"/>
  <c r="G258" i="2"/>
  <c r="CS257" i="2"/>
  <c r="CR257" i="2"/>
  <c r="CK257" i="2"/>
  <c r="CE257" i="2"/>
  <c r="CB257" i="2"/>
  <c r="CA257" i="2" s="1"/>
  <c r="BZ257" i="2" s="1"/>
  <c r="BN257" i="2"/>
  <c r="BK257" i="2"/>
  <c r="BF257" i="2"/>
  <c r="BB257" i="2"/>
  <c r="BA257" i="2" s="1"/>
  <c r="AE257" i="2"/>
  <c r="U257" i="2"/>
  <c r="P257" i="2"/>
  <c r="I257" i="2"/>
  <c r="F257" i="2" s="1"/>
  <c r="E257" i="2" s="1"/>
  <c r="D257" i="2" s="1"/>
  <c r="CY257" i="2" s="1"/>
  <c r="CS256" i="2"/>
  <c r="CR256" i="2"/>
  <c r="CK256" i="2"/>
  <c r="CE256" i="2"/>
  <c r="CB256" i="2"/>
  <c r="CA256" i="2" s="1"/>
  <c r="BZ256" i="2" s="1"/>
  <c r="BN256" i="2"/>
  <c r="BA256" i="2" s="1"/>
  <c r="BK256" i="2"/>
  <c r="BF256" i="2"/>
  <c r="BB256" i="2"/>
  <c r="AE256" i="2"/>
  <c r="U256" i="2"/>
  <c r="P256" i="2"/>
  <c r="F256" i="2" s="1"/>
  <c r="E256" i="2" s="1"/>
  <c r="I256" i="2"/>
  <c r="CS255" i="2"/>
  <c r="CR255" i="2" s="1"/>
  <c r="CK255" i="2"/>
  <c r="CE255" i="2"/>
  <c r="CB255" i="2"/>
  <c r="CA255" i="2"/>
  <c r="BZ255" i="2"/>
  <c r="BN255" i="2"/>
  <c r="BK255" i="2"/>
  <c r="BF255" i="2"/>
  <c r="BB255" i="2"/>
  <c r="BA255" i="2"/>
  <c r="AE255" i="2"/>
  <c r="U255" i="2"/>
  <c r="P255" i="2"/>
  <c r="I255" i="2"/>
  <c r="F255" i="2" s="1"/>
  <c r="E255" i="2" s="1"/>
  <c r="D255" i="2" s="1"/>
  <c r="CY255" i="2" s="1"/>
  <c r="CS254" i="2"/>
  <c r="CR254" i="2" s="1"/>
  <c r="CK254" i="2"/>
  <c r="CE254" i="2"/>
  <c r="CB254" i="2"/>
  <c r="CA254" i="2" s="1"/>
  <c r="BZ254" i="2" s="1"/>
  <c r="BN254" i="2"/>
  <c r="BK254" i="2"/>
  <c r="BF254" i="2"/>
  <c r="BB254" i="2"/>
  <c r="BA254" i="2" s="1"/>
  <c r="AE254" i="2"/>
  <c r="U254" i="2"/>
  <c r="P254" i="2"/>
  <c r="I254" i="2"/>
  <c r="F254" i="2" s="1"/>
  <c r="CS253" i="2"/>
  <c r="CR253" i="2"/>
  <c r="CK253" i="2"/>
  <c r="CE253" i="2"/>
  <c r="CB253" i="2"/>
  <c r="CA253" i="2" s="1"/>
  <c r="BZ253" i="2" s="1"/>
  <c r="BN253" i="2"/>
  <c r="BA253" i="2" s="1"/>
  <c r="BK253" i="2"/>
  <c r="BF253" i="2"/>
  <c r="BB253" i="2"/>
  <c r="AE253" i="2"/>
  <c r="U253" i="2"/>
  <c r="P253" i="2"/>
  <c r="I253" i="2"/>
  <c r="CS252" i="2"/>
  <c r="CR252" i="2" s="1"/>
  <c r="CK252" i="2"/>
  <c r="CE252" i="2"/>
  <c r="CB252" i="2"/>
  <c r="CA252" i="2"/>
  <c r="BZ252" i="2"/>
  <c r="BN252" i="2"/>
  <c r="BK252" i="2"/>
  <c r="BF252" i="2"/>
  <c r="BB252" i="2"/>
  <c r="BA252" i="2"/>
  <c r="AE252" i="2"/>
  <c r="U252" i="2"/>
  <c r="P252" i="2"/>
  <c r="I252" i="2"/>
  <c r="F252" i="2" s="1"/>
  <c r="E252" i="2" s="1"/>
  <c r="D252" i="2" s="1"/>
  <c r="CY252" i="2" s="1"/>
  <c r="CS251" i="2"/>
  <c r="CR251" i="2" s="1"/>
  <c r="CK251" i="2"/>
  <c r="CE251" i="2"/>
  <c r="CB251" i="2"/>
  <c r="BN251" i="2"/>
  <c r="BK251" i="2"/>
  <c r="BF251" i="2"/>
  <c r="BB251" i="2"/>
  <c r="BA251" i="2" s="1"/>
  <c r="AE251" i="2"/>
  <c r="U251" i="2"/>
  <c r="P251" i="2"/>
  <c r="I251" i="2"/>
  <c r="F251" i="2" s="1"/>
  <c r="E251" i="2" s="1"/>
  <c r="CS250" i="2"/>
  <c r="CR250" i="2"/>
  <c r="CK250" i="2"/>
  <c r="CE250" i="2"/>
  <c r="CB250" i="2"/>
  <c r="CA250" i="2" s="1"/>
  <c r="BZ250" i="2" s="1"/>
  <c r="BN250" i="2"/>
  <c r="BK250" i="2"/>
  <c r="BF250" i="2"/>
  <c r="BB250" i="2"/>
  <c r="BA250" i="2"/>
  <c r="AE250" i="2"/>
  <c r="U250" i="2"/>
  <c r="P250" i="2"/>
  <c r="F250" i="2" s="1"/>
  <c r="E250" i="2" s="1"/>
  <c r="I250" i="2"/>
  <c r="CS249" i="2"/>
  <c r="CR249" i="2" s="1"/>
  <c r="CK249" i="2"/>
  <c r="CE249" i="2"/>
  <c r="CB249" i="2"/>
  <c r="CA249" i="2"/>
  <c r="BZ249" i="2"/>
  <c r="BN249" i="2"/>
  <c r="BK249" i="2"/>
  <c r="BF249" i="2"/>
  <c r="BB249" i="2"/>
  <c r="BA249" i="2"/>
  <c r="E249" i="2" s="1"/>
  <c r="D249" i="2" s="1"/>
  <c r="CY249" i="2" s="1"/>
  <c r="AE249" i="2"/>
  <c r="U249" i="2"/>
  <c r="P249" i="2"/>
  <c r="I249" i="2"/>
  <c r="F249" i="2" s="1"/>
  <c r="CS248" i="2"/>
  <c r="CR248" i="2" s="1"/>
  <c r="CK248" i="2"/>
  <c r="CE248" i="2"/>
  <c r="CB248" i="2"/>
  <c r="CA248" i="2" s="1"/>
  <c r="BZ248" i="2" s="1"/>
  <c r="BN248" i="2"/>
  <c r="BK248" i="2"/>
  <c r="BF248" i="2"/>
  <c r="BB248" i="2"/>
  <c r="AE248" i="2"/>
  <c r="U248" i="2"/>
  <c r="P248" i="2"/>
  <c r="I248" i="2"/>
  <c r="F248" i="2" s="1"/>
  <c r="CS247" i="2"/>
  <c r="CR247" i="2"/>
  <c r="CK247" i="2"/>
  <c r="CE247" i="2"/>
  <c r="CB247" i="2"/>
  <c r="CA247" i="2" s="1"/>
  <c r="BZ247" i="2" s="1"/>
  <c r="BN247" i="2"/>
  <c r="BK247" i="2"/>
  <c r="BF247" i="2"/>
  <c r="BB247" i="2"/>
  <c r="BA247" i="2"/>
  <c r="AE247" i="2"/>
  <c r="U247" i="2"/>
  <c r="P247" i="2"/>
  <c r="I247" i="2"/>
  <c r="CS246" i="2"/>
  <c r="CR246" i="2" s="1"/>
  <c r="CK246" i="2"/>
  <c r="CE246" i="2"/>
  <c r="CB246" i="2"/>
  <c r="CA246" i="2"/>
  <c r="BZ246" i="2" s="1"/>
  <c r="BN246" i="2"/>
  <c r="BK246" i="2"/>
  <c r="BF246" i="2"/>
  <c r="BB246" i="2"/>
  <c r="BA246" i="2"/>
  <c r="AE246" i="2"/>
  <c r="U246" i="2"/>
  <c r="P246" i="2"/>
  <c r="I246" i="2"/>
  <c r="F246" i="2" s="1"/>
  <c r="E246" i="2" s="1"/>
  <c r="D246" i="2" s="1"/>
  <c r="CY246" i="2" s="1"/>
  <c r="CS245" i="2"/>
  <c r="CR245" i="2" s="1"/>
  <c r="CK245" i="2"/>
  <c r="CE245" i="2"/>
  <c r="CB245" i="2"/>
  <c r="BN245" i="2"/>
  <c r="BK245" i="2"/>
  <c r="BF245" i="2"/>
  <c r="BB245" i="2"/>
  <c r="AE245" i="2"/>
  <c r="U245" i="2"/>
  <c r="P245" i="2"/>
  <c r="I245" i="2"/>
  <c r="F245" i="2"/>
  <c r="CS244" i="2"/>
  <c r="CR244" i="2" s="1"/>
  <c r="CK244" i="2"/>
  <c r="CE244" i="2"/>
  <c r="CB244" i="2"/>
  <c r="CA244" i="2" s="1"/>
  <c r="BZ244" i="2" s="1"/>
  <c r="BN244" i="2"/>
  <c r="BK244" i="2"/>
  <c r="BF244" i="2"/>
  <c r="BB244" i="2"/>
  <c r="AE244" i="2"/>
  <c r="U244" i="2"/>
  <c r="P244" i="2"/>
  <c r="F244" i="2" s="1"/>
  <c r="I244" i="2"/>
  <c r="CS243" i="2"/>
  <c r="CR243" i="2" s="1"/>
  <c r="CK243" i="2"/>
  <c r="CE243" i="2"/>
  <c r="CB243" i="2"/>
  <c r="CA243" i="2"/>
  <c r="BZ243" i="2" s="1"/>
  <c r="BN243" i="2"/>
  <c r="BK243" i="2"/>
  <c r="BF243" i="2"/>
  <c r="BB243" i="2"/>
  <c r="BA243" i="2"/>
  <c r="AE243" i="2"/>
  <c r="U243" i="2"/>
  <c r="U233" i="2" s="1"/>
  <c r="P243" i="2"/>
  <c r="I243" i="2"/>
  <c r="F243" i="2" s="1"/>
  <c r="E243" i="2" s="1"/>
  <c r="D243" i="2" s="1"/>
  <c r="CY243" i="2" s="1"/>
  <c r="CS242" i="2"/>
  <c r="CR242" i="2"/>
  <c r="CK242" i="2"/>
  <c r="CE242" i="2"/>
  <c r="CB242" i="2"/>
  <c r="CA242" i="2"/>
  <c r="BZ242" i="2" s="1"/>
  <c r="BN242" i="2"/>
  <c r="BN233" i="2" s="1"/>
  <c r="BK242" i="2"/>
  <c r="BF242" i="2"/>
  <c r="BB242" i="2"/>
  <c r="BA242" i="2" s="1"/>
  <c r="AE242" i="2"/>
  <c r="U242" i="2"/>
  <c r="P242" i="2"/>
  <c r="F242" i="2" s="1"/>
  <c r="E242" i="2" s="1"/>
  <c r="D242" i="2" s="1"/>
  <c r="CY242" i="2" s="1"/>
  <c r="I242" i="2"/>
  <c r="CS241" i="2"/>
  <c r="CR241" i="2" s="1"/>
  <c r="CK241" i="2"/>
  <c r="CE241" i="2"/>
  <c r="CA241" i="2" s="1"/>
  <c r="BZ241" i="2" s="1"/>
  <c r="CB241" i="2"/>
  <c r="BN241" i="2"/>
  <c r="BA241" i="2" s="1"/>
  <c r="BK241" i="2"/>
  <c r="BF241" i="2"/>
  <c r="BB241" i="2"/>
  <c r="AE241" i="2"/>
  <c r="U241" i="2"/>
  <c r="P241" i="2"/>
  <c r="I241" i="2"/>
  <c r="CS240" i="2"/>
  <c r="CR240" i="2"/>
  <c r="CK240" i="2"/>
  <c r="CE240" i="2"/>
  <c r="CB240" i="2"/>
  <c r="CA240" i="2" s="1"/>
  <c r="BZ240" i="2" s="1"/>
  <c r="BN240" i="2"/>
  <c r="BK240" i="2"/>
  <c r="BF240" i="2"/>
  <c r="BB240" i="2"/>
  <c r="BA240" i="2"/>
  <c r="AE240" i="2"/>
  <c r="U240" i="2"/>
  <c r="P240" i="2"/>
  <c r="I240" i="2"/>
  <c r="F240" i="2"/>
  <c r="E240" i="2" s="1"/>
  <c r="CS239" i="2"/>
  <c r="CR239" i="2"/>
  <c r="CK239" i="2"/>
  <c r="CE239" i="2"/>
  <c r="CA239" i="2" s="1"/>
  <c r="BZ239" i="2" s="1"/>
  <c r="CB239" i="2"/>
  <c r="BN239" i="2"/>
  <c r="BK239" i="2"/>
  <c r="BA239" i="2" s="1"/>
  <c r="BF239" i="2"/>
  <c r="BB239" i="2"/>
  <c r="AE239" i="2"/>
  <c r="U239" i="2"/>
  <c r="P239" i="2"/>
  <c r="I239" i="2"/>
  <c r="F239" i="2" s="1"/>
  <c r="CS238" i="2"/>
  <c r="CR238" i="2" s="1"/>
  <c r="CK238" i="2"/>
  <c r="CE238" i="2"/>
  <c r="CA238" i="2" s="1"/>
  <c r="BZ238" i="2" s="1"/>
  <c r="CB238" i="2"/>
  <c r="BN238" i="2"/>
  <c r="BA238" i="2" s="1"/>
  <c r="BK238" i="2"/>
  <c r="BF238" i="2"/>
  <c r="BB238" i="2"/>
  <c r="AE238" i="2"/>
  <c r="U238" i="2"/>
  <c r="P238" i="2"/>
  <c r="I238" i="2"/>
  <c r="F238" i="2" s="1"/>
  <c r="CS237" i="2"/>
  <c r="CR237" i="2"/>
  <c r="CK237" i="2"/>
  <c r="CE237" i="2"/>
  <c r="CB237" i="2"/>
  <c r="CA237" i="2" s="1"/>
  <c r="BZ237" i="2" s="1"/>
  <c r="BN237" i="2"/>
  <c r="BK237" i="2"/>
  <c r="BF237" i="2"/>
  <c r="BB237" i="2"/>
  <c r="BA237" i="2"/>
  <c r="AE237" i="2"/>
  <c r="U237" i="2"/>
  <c r="P237" i="2"/>
  <c r="I237" i="2"/>
  <c r="F237" i="2"/>
  <c r="E237" i="2" s="1"/>
  <c r="D237" i="2" s="1"/>
  <c r="CY237" i="2" s="1"/>
  <c r="CS236" i="2"/>
  <c r="CR236" i="2"/>
  <c r="CK236" i="2"/>
  <c r="CE236" i="2"/>
  <c r="CA236" i="2" s="1"/>
  <c r="BZ236" i="2" s="1"/>
  <c r="CB236" i="2"/>
  <c r="BN236" i="2"/>
  <c r="BK236" i="2"/>
  <c r="BA236" i="2" s="1"/>
  <c r="BF236" i="2"/>
  <c r="BB236" i="2"/>
  <c r="AE236" i="2"/>
  <c r="U236" i="2"/>
  <c r="P236" i="2"/>
  <c r="I236" i="2"/>
  <c r="F236" i="2" s="1"/>
  <c r="E236" i="2" s="1"/>
  <c r="CS235" i="2"/>
  <c r="CK235" i="2"/>
  <c r="CE235" i="2"/>
  <c r="CA235" i="2" s="1"/>
  <c r="BZ235" i="2" s="1"/>
  <c r="CB235" i="2"/>
  <c r="BN235" i="2"/>
  <c r="BA235" i="2" s="1"/>
  <c r="BK235" i="2"/>
  <c r="BF235" i="2"/>
  <c r="BB235" i="2"/>
  <c r="AE235" i="2"/>
  <c r="U235" i="2"/>
  <c r="P235" i="2"/>
  <c r="I235" i="2"/>
  <c r="F235" i="2" s="1"/>
  <c r="E235" i="2" s="1"/>
  <c r="CS234" i="2"/>
  <c r="CR234" i="2"/>
  <c r="CK234" i="2"/>
  <c r="CE234" i="2"/>
  <c r="CE233" i="2" s="1"/>
  <c r="CB234" i="2"/>
  <c r="BN234" i="2"/>
  <c r="BK234" i="2"/>
  <c r="BF234" i="2"/>
  <c r="BB234" i="2"/>
  <c r="BA234" i="2"/>
  <c r="AE234" i="2"/>
  <c r="U234" i="2"/>
  <c r="P234" i="2"/>
  <c r="P233" i="2" s="1"/>
  <c r="I234" i="2"/>
  <c r="I233" i="2" s="1"/>
  <c r="F234" i="2"/>
  <c r="CU233" i="2"/>
  <c r="CT233" i="2"/>
  <c r="CQ233" i="2"/>
  <c r="CN233" i="2"/>
  <c r="CM233" i="2"/>
  <c r="CM221" i="2" s="1"/>
  <c r="CL233" i="2"/>
  <c r="CL221" i="2" s="1"/>
  <c r="CL215" i="2" s="1"/>
  <c r="CK233" i="2"/>
  <c r="CJ233" i="2"/>
  <c r="CI233" i="2"/>
  <c r="CH233" i="2"/>
  <c r="CG233" i="2"/>
  <c r="CF233" i="2"/>
  <c r="CD233" i="2"/>
  <c r="CD221" i="2" s="1"/>
  <c r="CD215" i="2" s="1"/>
  <c r="CC233" i="2"/>
  <c r="BY233" i="2"/>
  <c r="BY221" i="2" s="1"/>
  <c r="BX233" i="2"/>
  <c r="BW233" i="2"/>
  <c r="BV233" i="2"/>
  <c r="BU233" i="2"/>
  <c r="BT233" i="2"/>
  <c r="BS233" i="2"/>
  <c r="BR233" i="2"/>
  <c r="BR221" i="2" s="1"/>
  <c r="BR215" i="2" s="1"/>
  <c r="BQ233" i="2"/>
  <c r="BP233" i="2"/>
  <c r="BO233" i="2"/>
  <c r="BO221" i="2" s="1"/>
  <c r="BM233" i="2"/>
  <c r="BM221" i="2" s="1"/>
  <c r="BL233" i="2"/>
  <c r="BJ233" i="2"/>
  <c r="BI233" i="2"/>
  <c r="BH233" i="2"/>
  <c r="BG233" i="2"/>
  <c r="BF233" i="2"/>
  <c r="BE233" i="2"/>
  <c r="BD233" i="2"/>
  <c r="BC233" i="2"/>
  <c r="BC221" i="2" s="1"/>
  <c r="AZ233" i="2"/>
  <c r="AY233" i="2"/>
  <c r="AX233" i="2"/>
  <c r="AW233" i="2"/>
  <c r="AV233" i="2"/>
  <c r="AU233" i="2"/>
  <c r="AT233" i="2"/>
  <c r="AT221" i="2" s="1"/>
  <c r="AT215" i="2" s="1"/>
  <c r="AS233" i="2"/>
  <c r="AR233" i="2"/>
  <c r="AQ233" i="2"/>
  <c r="AQ221" i="2" s="1"/>
  <c r="AP233" i="2"/>
  <c r="AP221" i="2" s="1"/>
  <c r="AO233" i="2"/>
  <c r="AO221" i="2" s="1"/>
  <c r="AO215" i="2" s="1"/>
  <c r="AN233" i="2"/>
  <c r="AM233" i="2"/>
  <c r="AL233" i="2"/>
  <c r="AK233" i="2"/>
  <c r="AJ233" i="2"/>
  <c r="AI233" i="2"/>
  <c r="AH233" i="2"/>
  <c r="AH221" i="2" s="1"/>
  <c r="AH215" i="2" s="1"/>
  <c r="AG233" i="2"/>
  <c r="AF233" i="2"/>
  <c r="AD233" i="2"/>
  <c r="AD221" i="2" s="1"/>
  <c r="AC233" i="2"/>
  <c r="AC221" i="2" s="1"/>
  <c r="AB233" i="2"/>
  <c r="AA233" i="2"/>
  <c r="Z233" i="2"/>
  <c r="Y233" i="2"/>
  <c r="X233" i="2"/>
  <c r="W233" i="2"/>
  <c r="V233" i="2"/>
  <c r="V221" i="2" s="1"/>
  <c r="V215" i="2" s="1"/>
  <c r="T233" i="2"/>
  <c r="S233" i="2"/>
  <c r="S221" i="2" s="1"/>
  <c r="R233" i="2"/>
  <c r="R221" i="2" s="1"/>
  <c r="Q233" i="2"/>
  <c r="Q221" i="2" s="1"/>
  <c r="O233" i="2"/>
  <c r="N233" i="2"/>
  <c r="M233" i="2"/>
  <c r="L233" i="2"/>
  <c r="K233" i="2"/>
  <c r="J233" i="2"/>
  <c r="J221" i="2" s="1"/>
  <c r="J215" i="2" s="1"/>
  <c r="H233" i="2"/>
  <c r="G233" i="2"/>
  <c r="G221" i="2" s="1"/>
  <c r="CS232" i="2"/>
  <c r="CR232" i="2" s="1"/>
  <c r="CK232" i="2"/>
  <c r="CE232" i="2"/>
  <c r="CB232" i="2"/>
  <c r="CA232" i="2" s="1"/>
  <c r="BZ232" i="2" s="1"/>
  <c r="BN232" i="2"/>
  <c r="BK232" i="2"/>
  <c r="BF232" i="2"/>
  <c r="BA232" i="2" s="1"/>
  <c r="BB232" i="2"/>
  <c r="AE232" i="2"/>
  <c r="U232" i="2"/>
  <c r="P232" i="2"/>
  <c r="I232" i="2"/>
  <c r="F232" i="2"/>
  <c r="E232" i="2" s="1"/>
  <c r="D232" i="2" s="1"/>
  <c r="CY232" i="2" s="1"/>
  <c r="CS231" i="2"/>
  <c r="CR231" i="2"/>
  <c r="CK231" i="2"/>
  <c r="CE231" i="2"/>
  <c r="CB231" i="2"/>
  <c r="CA231" i="2" s="1"/>
  <c r="BZ231" i="2" s="1"/>
  <c r="BN231" i="2"/>
  <c r="BK231" i="2"/>
  <c r="BA231" i="2" s="1"/>
  <c r="BF231" i="2"/>
  <c r="BB231" i="2"/>
  <c r="AE231" i="2"/>
  <c r="U231" i="2"/>
  <c r="F231" i="2" s="1"/>
  <c r="E231" i="2" s="1"/>
  <c r="P231" i="2"/>
  <c r="I231" i="2"/>
  <c r="CS230" i="2"/>
  <c r="CR230" i="2" s="1"/>
  <c r="CK230" i="2"/>
  <c r="CE230" i="2"/>
  <c r="CB230" i="2"/>
  <c r="CA230" i="2"/>
  <c r="BZ230" i="2" s="1"/>
  <c r="BN230" i="2"/>
  <c r="BK230" i="2"/>
  <c r="BI230" i="2"/>
  <c r="BF230" i="2"/>
  <c r="BB230" i="2"/>
  <c r="BA230" i="2"/>
  <c r="AE230" i="2"/>
  <c r="U230" i="2"/>
  <c r="P230" i="2"/>
  <c r="O230" i="2"/>
  <c r="O221" i="2" s="1"/>
  <c r="I230" i="2"/>
  <c r="F230" i="2" s="1"/>
  <c r="E230" i="2" s="1"/>
  <c r="CS229" i="2"/>
  <c r="CR229" i="2"/>
  <c r="CK229" i="2"/>
  <c r="CA229" i="2" s="1"/>
  <c r="BZ229" i="2" s="1"/>
  <c r="CE229" i="2"/>
  <c r="CB229" i="2"/>
  <c r="BN229" i="2"/>
  <c r="BK229" i="2"/>
  <c r="BF229" i="2"/>
  <c r="BB229" i="2"/>
  <c r="BA229" i="2" s="1"/>
  <c r="AE229" i="2"/>
  <c r="U229" i="2"/>
  <c r="P229" i="2"/>
  <c r="F229" i="2" s="1"/>
  <c r="I229" i="2"/>
  <c r="CS228" i="2"/>
  <c r="CR228" i="2"/>
  <c r="CK228" i="2"/>
  <c r="CA228" i="2" s="1"/>
  <c r="BZ228" i="2" s="1"/>
  <c r="CE228" i="2"/>
  <c r="CB228" i="2"/>
  <c r="BN228" i="2"/>
  <c r="BK228" i="2"/>
  <c r="BF228" i="2"/>
  <c r="BB228" i="2"/>
  <c r="BA228" i="2"/>
  <c r="AE228" i="2"/>
  <c r="U228" i="2"/>
  <c r="P228" i="2"/>
  <c r="F228" i="2" s="1"/>
  <c r="I228" i="2"/>
  <c r="CS227" i="2"/>
  <c r="CR227" i="2"/>
  <c r="CK227" i="2"/>
  <c r="CE227" i="2"/>
  <c r="CA227" i="2" s="1"/>
  <c r="BZ227" i="2" s="1"/>
  <c r="CB227" i="2"/>
  <c r="BN227" i="2"/>
  <c r="BK227" i="2"/>
  <c r="BF227" i="2"/>
  <c r="BB227" i="2"/>
  <c r="BA227" i="2" s="1"/>
  <c r="AE227" i="2"/>
  <c r="U227" i="2"/>
  <c r="P227" i="2"/>
  <c r="I227" i="2"/>
  <c r="F227" i="2" s="1"/>
  <c r="E227" i="2" s="1"/>
  <c r="CS226" i="2"/>
  <c r="CR226" i="2"/>
  <c r="CK226" i="2"/>
  <c r="CA226" i="2" s="1"/>
  <c r="BZ226" i="2" s="1"/>
  <c r="CE226" i="2"/>
  <c r="CB226" i="2"/>
  <c r="BN226" i="2"/>
  <c r="BK226" i="2"/>
  <c r="BF226" i="2"/>
  <c r="BB226" i="2"/>
  <c r="AZ226" i="2"/>
  <c r="AE226" i="2"/>
  <c r="U226" i="2"/>
  <c r="F226" i="2" s="1"/>
  <c r="P226" i="2"/>
  <c r="I226" i="2"/>
  <c r="CS225" i="2"/>
  <c r="CR225" i="2"/>
  <c r="CK225" i="2"/>
  <c r="CE225" i="2"/>
  <c r="CB225" i="2"/>
  <c r="CA225" i="2"/>
  <c r="BZ225" i="2" s="1"/>
  <c r="BN225" i="2"/>
  <c r="BK225" i="2"/>
  <c r="BF225" i="2"/>
  <c r="BB225" i="2"/>
  <c r="BA225" i="2" s="1"/>
  <c r="AE225" i="2"/>
  <c r="U225" i="2"/>
  <c r="F225" i="2" s="1"/>
  <c r="P225" i="2"/>
  <c r="I225" i="2"/>
  <c r="CS224" i="2"/>
  <c r="CR224" i="2"/>
  <c r="CK224" i="2"/>
  <c r="CE224" i="2"/>
  <c r="CB224" i="2"/>
  <c r="BN224" i="2"/>
  <c r="BK224" i="2"/>
  <c r="BF224" i="2"/>
  <c r="BA224" i="2" s="1"/>
  <c r="BB224" i="2"/>
  <c r="AE224" i="2"/>
  <c r="U224" i="2"/>
  <c r="P224" i="2"/>
  <c r="I224" i="2"/>
  <c r="CS223" i="2"/>
  <c r="CR223" i="2"/>
  <c r="CK223" i="2"/>
  <c r="CE223" i="2"/>
  <c r="CB223" i="2"/>
  <c r="CA223" i="2"/>
  <c r="BZ223" i="2"/>
  <c r="BN223" i="2"/>
  <c r="BK223" i="2"/>
  <c r="BF223" i="2"/>
  <c r="BB223" i="2"/>
  <c r="AE223" i="2"/>
  <c r="U223" i="2"/>
  <c r="P223" i="2"/>
  <c r="F223" i="2" s="1"/>
  <c r="E223" i="2" s="1"/>
  <c r="D223" i="2" s="1"/>
  <c r="CY223" i="2" s="1"/>
  <c r="O223" i="2"/>
  <c r="I223" i="2"/>
  <c r="CS222" i="2"/>
  <c r="CR222" i="2"/>
  <c r="CK222" i="2"/>
  <c r="CE222" i="2"/>
  <c r="CB222" i="2"/>
  <c r="CA222" i="2"/>
  <c r="BN222" i="2"/>
  <c r="BN221" i="2" s="1"/>
  <c r="BK222" i="2"/>
  <c r="BF222" i="2"/>
  <c r="BF221" i="2" s="1"/>
  <c r="BB222" i="2"/>
  <c r="AE222" i="2"/>
  <c r="U222" i="2"/>
  <c r="P222" i="2"/>
  <c r="I222" i="2"/>
  <c r="F222" i="2"/>
  <c r="CU221" i="2"/>
  <c r="CT221" i="2"/>
  <c r="CQ221" i="2"/>
  <c r="CN221" i="2"/>
  <c r="CJ221" i="2"/>
  <c r="CI221" i="2"/>
  <c r="CH221" i="2"/>
  <c r="CG221" i="2"/>
  <c r="CF221" i="2"/>
  <c r="CE221" i="2"/>
  <c r="CC221" i="2"/>
  <c r="BX221" i="2"/>
  <c r="BW221" i="2"/>
  <c r="BV221" i="2"/>
  <c r="BU221" i="2"/>
  <c r="BT221" i="2"/>
  <c r="BS221" i="2"/>
  <c r="BS215" i="2" s="1"/>
  <c r="BQ221" i="2"/>
  <c r="BP221" i="2"/>
  <c r="BL221" i="2"/>
  <c r="BJ221" i="2"/>
  <c r="BI221" i="2"/>
  <c r="BH221" i="2"/>
  <c r="BG221" i="2"/>
  <c r="BG215" i="2" s="1"/>
  <c r="BE221" i="2"/>
  <c r="BD221" i="2"/>
  <c r="AZ221" i="2"/>
  <c r="AY221" i="2"/>
  <c r="AX221" i="2"/>
  <c r="AW221" i="2"/>
  <c r="AV221" i="2"/>
  <c r="AV215" i="2" s="1"/>
  <c r="AU221" i="2"/>
  <c r="AU215" i="2" s="1"/>
  <c r="AS221" i="2"/>
  <c r="AR221" i="2"/>
  <c r="AN221" i="2"/>
  <c r="AM221" i="2"/>
  <c r="AL221" i="2"/>
  <c r="AK221" i="2"/>
  <c r="AJ221" i="2"/>
  <c r="AI221" i="2"/>
  <c r="AG221" i="2"/>
  <c r="AF221" i="2"/>
  <c r="AB221" i="2"/>
  <c r="AA221" i="2"/>
  <c r="Z221" i="2"/>
  <c r="Y221" i="2"/>
  <c r="X221" i="2"/>
  <c r="W221" i="2"/>
  <c r="T221" i="2"/>
  <c r="N221" i="2"/>
  <c r="M221" i="2"/>
  <c r="L221" i="2"/>
  <c r="K221" i="2"/>
  <c r="H221" i="2"/>
  <c r="CS220" i="2"/>
  <c r="CS218" i="2" s="1"/>
  <c r="CR220" i="2"/>
  <c r="CR218" i="2" s="1"/>
  <c r="CK220" i="2"/>
  <c r="CK218" i="2" s="1"/>
  <c r="CE220" i="2"/>
  <c r="CB220" i="2"/>
  <c r="BN220" i="2"/>
  <c r="BK220" i="2"/>
  <c r="BF220" i="2"/>
  <c r="BF218" i="2" s="1"/>
  <c r="BB220" i="2"/>
  <c r="BA220" i="2" s="1"/>
  <c r="BA218" i="2" s="1"/>
  <c r="AE220" i="2"/>
  <c r="U220" i="2"/>
  <c r="U218" i="2" s="1"/>
  <c r="P220" i="2"/>
  <c r="P218" i="2" s="1"/>
  <c r="I220" i="2"/>
  <c r="F220" i="2" s="1"/>
  <c r="AE219" i="2"/>
  <c r="I219" i="2"/>
  <c r="I218" i="2" s="1"/>
  <c r="F219" i="2"/>
  <c r="E219" i="2" s="1"/>
  <c r="CU218" i="2"/>
  <c r="CU215" i="2" s="1"/>
  <c r="CT218" i="2"/>
  <c r="CQ218" i="2"/>
  <c r="CP218" i="2"/>
  <c r="CO218" i="2"/>
  <c r="CN218" i="2"/>
  <c r="CM218" i="2"/>
  <c r="CM215" i="2" s="1"/>
  <c r="CL218" i="2"/>
  <c r="CJ218" i="2"/>
  <c r="CJ215" i="2" s="1"/>
  <c r="CI218" i="2"/>
  <c r="CH218" i="2"/>
  <c r="CG218" i="2"/>
  <c r="CF218" i="2"/>
  <c r="CD218" i="2"/>
  <c r="CC218" i="2"/>
  <c r="CB218" i="2"/>
  <c r="BY218" i="2"/>
  <c r="BX218" i="2"/>
  <c r="BX215" i="2" s="1"/>
  <c r="BW218" i="2"/>
  <c r="BV218" i="2"/>
  <c r="BU218" i="2"/>
  <c r="BT218" i="2"/>
  <c r="BS218" i="2"/>
  <c r="BR218" i="2"/>
  <c r="BQ218" i="2"/>
  <c r="BP218" i="2"/>
  <c r="BO218" i="2"/>
  <c r="BO215" i="2" s="1"/>
  <c r="BN218" i="2"/>
  <c r="BM218" i="2"/>
  <c r="BL218" i="2"/>
  <c r="BL215" i="2" s="1"/>
  <c r="BK218" i="2"/>
  <c r="BJ218" i="2"/>
  <c r="BI218" i="2"/>
  <c r="BH218" i="2"/>
  <c r="BG218" i="2"/>
  <c r="BE218" i="2"/>
  <c r="BD218" i="2"/>
  <c r="BC218" i="2"/>
  <c r="BC215" i="2" s="1"/>
  <c r="AZ218" i="2"/>
  <c r="AY218" i="2"/>
  <c r="AY215" i="2" s="1"/>
  <c r="AX218" i="2"/>
  <c r="AW218" i="2"/>
  <c r="AV218" i="2"/>
  <c r="AU218" i="2"/>
  <c r="AT218" i="2"/>
  <c r="AS218" i="2"/>
  <c r="AR218" i="2"/>
  <c r="AQ218" i="2"/>
  <c r="AP218" i="2"/>
  <c r="AO218" i="2"/>
  <c r="AN218" i="2"/>
  <c r="AN215" i="2" s="1"/>
  <c r="AM218" i="2"/>
  <c r="AL218" i="2"/>
  <c r="AL215" i="2" s="1"/>
  <c r="AK218" i="2"/>
  <c r="AJ218" i="2"/>
  <c r="AI218" i="2"/>
  <c r="AH218" i="2"/>
  <c r="AG218" i="2"/>
  <c r="AF218" i="2"/>
  <c r="AE218" i="2"/>
  <c r="AD218" i="2"/>
  <c r="AC218" i="2"/>
  <c r="AB218" i="2"/>
  <c r="AB215" i="2" s="1"/>
  <c r="AA218" i="2"/>
  <c r="Z218" i="2"/>
  <c r="Z215" i="2" s="1"/>
  <c r="Y218" i="2"/>
  <c r="X218" i="2"/>
  <c r="W218" i="2"/>
  <c r="V218" i="2"/>
  <c r="T218" i="2"/>
  <c r="S218" i="2"/>
  <c r="R218" i="2"/>
  <c r="Q218" i="2"/>
  <c r="O218" i="2"/>
  <c r="N218" i="2"/>
  <c r="M218" i="2"/>
  <c r="L218" i="2"/>
  <c r="K218" i="2"/>
  <c r="J218" i="2"/>
  <c r="H218" i="2"/>
  <c r="G218" i="2"/>
  <c r="CS217" i="2"/>
  <c r="CK217" i="2"/>
  <c r="CE217" i="2"/>
  <c r="CA217" i="2" s="1"/>
  <c r="CB217" i="2"/>
  <c r="BN217" i="2"/>
  <c r="BN216" i="2" s="1"/>
  <c r="BK217" i="2"/>
  <c r="BF217" i="2"/>
  <c r="BB217" i="2"/>
  <c r="BB216" i="2" s="1"/>
  <c r="AE217" i="2"/>
  <c r="AE216" i="2" s="1"/>
  <c r="U217" i="2"/>
  <c r="P217" i="2"/>
  <c r="I217" i="2"/>
  <c r="CU216" i="2"/>
  <c r="CT216" i="2"/>
  <c r="CQ216" i="2"/>
  <c r="CQ215" i="2" s="1"/>
  <c r="CN216" i="2"/>
  <c r="CM216" i="2"/>
  <c r="CL216" i="2"/>
  <c r="CK216" i="2"/>
  <c r="CJ216" i="2"/>
  <c r="CI216" i="2"/>
  <c r="CI215" i="2" s="1"/>
  <c r="CH216" i="2"/>
  <c r="CG216" i="2"/>
  <c r="CF216" i="2"/>
  <c r="CF215" i="2" s="1"/>
  <c r="CE216" i="2"/>
  <c r="CD216" i="2"/>
  <c r="CC216" i="2"/>
  <c r="CC215" i="2" s="1"/>
  <c r="CB216" i="2"/>
  <c r="BY216" i="2"/>
  <c r="BX216" i="2"/>
  <c r="BW216" i="2"/>
  <c r="BW215" i="2" s="1"/>
  <c r="BV216" i="2"/>
  <c r="BV215" i="2" s="1"/>
  <c r="BU216" i="2"/>
  <c r="BT216" i="2"/>
  <c r="BT215" i="2" s="1"/>
  <c r="BS216" i="2"/>
  <c r="BR216" i="2"/>
  <c r="BQ216" i="2"/>
  <c r="BQ215" i="2" s="1"/>
  <c r="BP216" i="2"/>
  <c r="BO216" i="2"/>
  <c r="BM216" i="2"/>
  <c r="BL216" i="2"/>
  <c r="BK216" i="2"/>
  <c r="BJ216" i="2"/>
  <c r="BJ215" i="2" s="1"/>
  <c r="BI216" i="2"/>
  <c r="BH216" i="2"/>
  <c r="BH215" i="2" s="1"/>
  <c r="BG216" i="2"/>
  <c r="BF216" i="2"/>
  <c r="BE216" i="2"/>
  <c r="BE215" i="2" s="1"/>
  <c r="BD216" i="2"/>
  <c r="BC216" i="2"/>
  <c r="AZ216" i="2"/>
  <c r="AX216" i="2"/>
  <c r="AW216" i="2"/>
  <c r="AW215" i="2" s="1"/>
  <c r="AV216" i="2"/>
  <c r="AS216" i="2"/>
  <c r="AS215" i="2" s="1"/>
  <c r="AR216" i="2"/>
  <c r="AQ216" i="2"/>
  <c r="AQ215" i="2" s="1"/>
  <c r="AP216" i="2"/>
  <c r="AP215" i="2" s="1"/>
  <c r="AO216" i="2"/>
  <c r="AN216" i="2"/>
  <c r="AM216" i="2"/>
  <c r="AL216" i="2"/>
  <c r="AK216" i="2"/>
  <c r="AJ216" i="2"/>
  <c r="AJ215" i="2" s="1"/>
  <c r="AI216" i="2"/>
  <c r="AI215" i="2" s="1"/>
  <c r="AH216" i="2"/>
  <c r="AG216" i="2"/>
  <c r="AG215" i="2" s="1"/>
  <c r="AF216" i="2"/>
  <c r="AD216" i="2"/>
  <c r="AD215" i="2" s="1"/>
  <c r="AC216" i="2"/>
  <c r="AB216" i="2"/>
  <c r="AA216" i="2"/>
  <c r="AA215" i="2" s="1"/>
  <c r="Z216" i="2"/>
  <c r="Y216" i="2"/>
  <c r="X216" i="2"/>
  <c r="X215" i="2" s="1"/>
  <c r="W216" i="2"/>
  <c r="W215" i="2" s="1"/>
  <c r="V216" i="2"/>
  <c r="U216" i="2"/>
  <c r="T216" i="2"/>
  <c r="S216" i="2"/>
  <c r="S215" i="2" s="1"/>
  <c r="R216" i="2"/>
  <c r="R215" i="2" s="1"/>
  <c r="Q216" i="2"/>
  <c r="P216" i="2"/>
  <c r="O216" i="2"/>
  <c r="N216" i="2"/>
  <c r="M216" i="2"/>
  <c r="L216" i="2"/>
  <c r="L215" i="2" s="1"/>
  <c r="K216" i="2"/>
  <c r="K215" i="2" s="1"/>
  <c r="J216" i="2"/>
  <c r="I216" i="2"/>
  <c r="H216" i="2"/>
  <c r="G216" i="2"/>
  <c r="G215" i="2" s="1"/>
  <c r="CN215" i="2"/>
  <c r="CG215" i="2"/>
  <c r="BY215" i="2"/>
  <c r="BU215" i="2"/>
  <c r="BP215" i="2"/>
  <c r="BM215" i="2"/>
  <c r="BI215" i="2"/>
  <c r="BD215" i="2"/>
  <c r="AR215" i="2"/>
  <c r="AK215" i="2"/>
  <c r="AF215" i="2"/>
  <c r="AC215" i="2"/>
  <c r="Y215" i="2"/>
  <c r="T215" i="2"/>
  <c r="Q215" i="2"/>
  <c r="M215" i="2"/>
  <c r="H215" i="2"/>
  <c r="CS214" i="2"/>
  <c r="CR214" i="2" s="1"/>
  <c r="CK214" i="2"/>
  <c r="CE214" i="2"/>
  <c r="CB214" i="2"/>
  <c r="CA214" i="2" s="1"/>
  <c r="BZ214" i="2" s="1"/>
  <c r="BN214" i="2"/>
  <c r="BK214" i="2"/>
  <c r="BK212" i="2" s="1"/>
  <c r="BK211" i="2" s="1"/>
  <c r="BI214" i="2"/>
  <c r="BF214" i="2"/>
  <c r="BB214" i="2"/>
  <c r="AE214" i="2"/>
  <c r="U214" i="2"/>
  <c r="P214" i="2"/>
  <c r="P212" i="2" s="1"/>
  <c r="P211" i="2" s="1"/>
  <c r="I214" i="2"/>
  <c r="F214" i="2" s="1"/>
  <c r="CS213" i="2"/>
  <c r="CK213" i="2"/>
  <c r="CE213" i="2"/>
  <c r="CB213" i="2"/>
  <c r="CB212" i="2" s="1"/>
  <c r="CB211" i="2" s="1"/>
  <c r="BN213" i="2"/>
  <c r="BN212" i="2" s="1"/>
  <c r="BN211" i="2" s="1"/>
  <c r="BK213" i="2"/>
  <c r="BF213" i="2"/>
  <c r="BB213" i="2"/>
  <c r="BB212" i="2" s="1"/>
  <c r="BB211" i="2" s="1"/>
  <c r="AE213" i="2"/>
  <c r="AE212" i="2" s="1"/>
  <c r="AE211" i="2" s="1"/>
  <c r="U213" i="2"/>
  <c r="P213" i="2"/>
  <c r="I213" i="2"/>
  <c r="CU212" i="2"/>
  <c r="CT212" i="2"/>
  <c r="CT211" i="2" s="1"/>
  <c r="CQ212" i="2"/>
  <c r="CQ211" i="2" s="1"/>
  <c r="CN212" i="2"/>
  <c r="CM212" i="2"/>
  <c r="CL212" i="2"/>
  <c r="CK212" i="2"/>
  <c r="CJ212" i="2"/>
  <c r="CI212" i="2"/>
  <c r="CI211" i="2" s="1"/>
  <c r="CH212" i="2"/>
  <c r="CH211" i="2" s="1"/>
  <c r="CG212" i="2"/>
  <c r="CF212" i="2"/>
  <c r="CF211" i="2" s="1"/>
  <c r="CE212" i="2"/>
  <c r="CD212" i="2"/>
  <c r="CC212" i="2"/>
  <c r="CC211" i="2" s="1"/>
  <c r="BY212" i="2"/>
  <c r="BX212" i="2"/>
  <c r="BW212" i="2"/>
  <c r="BW211" i="2" s="1"/>
  <c r="BV212" i="2"/>
  <c r="BV211" i="2" s="1"/>
  <c r="BU212" i="2"/>
  <c r="BT212" i="2"/>
  <c r="BT211" i="2" s="1"/>
  <c r="BS212" i="2"/>
  <c r="BR212" i="2"/>
  <c r="BQ212" i="2"/>
  <c r="BQ211" i="2" s="1"/>
  <c r="BP212" i="2"/>
  <c r="BO212" i="2"/>
  <c r="BM212" i="2"/>
  <c r="BL212" i="2"/>
  <c r="BJ212" i="2"/>
  <c r="BJ211" i="2" s="1"/>
  <c r="BH212" i="2"/>
  <c r="BH211" i="2" s="1"/>
  <c r="BG212" i="2"/>
  <c r="BF212" i="2"/>
  <c r="BE212" i="2"/>
  <c r="BE211" i="2" s="1"/>
  <c r="BD212" i="2"/>
  <c r="BC212" i="2"/>
  <c r="AZ212" i="2"/>
  <c r="AX212" i="2"/>
  <c r="AX211" i="2" s="1"/>
  <c r="AW212" i="2"/>
  <c r="AW211" i="2" s="1"/>
  <c r="AV212" i="2"/>
  <c r="AS212" i="2"/>
  <c r="AS211" i="2" s="1"/>
  <c r="AR212" i="2"/>
  <c r="AQ212" i="2"/>
  <c r="AP212" i="2"/>
  <c r="AP211" i="2" s="1"/>
  <c r="AO212" i="2"/>
  <c r="AN212" i="2"/>
  <c r="AM212" i="2"/>
  <c r="AL212" i="2"/>
  <c r="AK212" i="2"/>
  <c r="AJ212" i="2"/>
  <c r="AJ211" i="2" s="1"/>
  <c r="AI212" i="2"/>
  <c r="AI211" i="2" s="1"/>
  <c r="AH212" i="2"/>
  <c r="AG212" i="2"/>
  <c r="AG211" i="2" s="1"/>
  <c r="AF212" i="2"/>
  <c r="AD212" i="2"/>
  <c r="AD211" i="2" s="1"/>
  <c r="AC212" i="2"/>
  <c r="AB212" i="2"/>
  <c r="AA212" i="2"/>
  <c r="Z212" i="2"/>
  <c r="Y212" i="2"/>
  <c r="X212" i="2"/>
  <c r="X211" i="2" s="1"/>
  <c r="W212" i="2"/>
  <c r="W211" i="2" s="1"/>
  <c r="V212" i="2"/>
  <c r="U212" i="2"/>
  <c r="U211" i="2" s="1"/>
  <c r="T212" i="2"/>
  <c r="S212" i="2"/>
  <c r="R212" i="2"/>
  <c r="R211" i="2" s="1"/>
  <c r="Q212" i="2"/>
  <c r="O212" i="2"/>
  <c r="N212" i="2"/>
  <c r="M212" i="2"/>
  <c r="L212" i="2"/>
  <c r="L211" i="2" s="1"/>
  <c r="K212" i="2"/>
  <c r="K211" i="2" s="1"/>
  <c r="J212" i="2"/>
  <c r="H212" i="2"/>
  <c r="G212" i="2"/>
  <c r="CU211" i="2"/>
  <c r="CN211" i="2"/>
  <c r="CM211" i="2"/>
  <c r="CL211" i="2"/>
  <c r="CK211" i="2"/>
  <c r="CJ211" i="2"/>
  <c r="CG211" i="2"/>
  <c r="CE211" i="2"/>
  <c r="CD211" i="2"/>
  <c r="BY211" i="2"/>
  <c r="BX211" i="2"/>
  <c r="BU211" i="2"/>
  <c r="BS211" i="2"/>
  <c r="BR211" i="2"/>
  <c r="BP211" i="2"/>
  <c r="BO211" i="2"/>
  <c r="BM211" i="2"/>
  <c r="BL211" i="2"/>
  <c r="BG211" i="2"/>
  <c r="BF211" i="2"/>
  <c r="BD211" i="2"/>
  <c r="BC211" i="2"/>
  <c r="AZ211" i="2"/>
  <c r="AV211" i="2"/>
  <c r="AR211" i="2"/>
  <c r="AQ211" i="2"/>
  <c r="AO211" i="2"/>
  <c r="AN211" i="2"/>
  <c r="AM211" i="2"/>
  <c r="AL211" i="2"/>
  <c r="AK211" i="2"/>
  <c r="AH211" i="2"/>
  <c r="AF211" i="2"/>
  <c r="AC211" i="2"/>
  <c r="AB211" i="2"/>
  <c r="AA211" i="2"/>
  <c r="Z211" i="2"/>
  <c r="Y211" i="2"/>
  <c r="V211" i="2"/>
  <c r="T211" i="2"/>
  <c r="S211" i="2"/>
  <c r="Q211" i="2"/>
  <c r="O211" i="2"/>
  <c r="N211" i="2"/>
  <c r="M211" i="2"/>
  <c r="J211" i="2"/>
  <c r="H211" i="2"/>
  <c r="G211" i="2"/>
  <c r="CS210" i="2"/>
  <c r="CS209" i="2" s="1"/>
  <c r="CS208" i="2" s="1"/>
  <c r="CR210" i="2"/>
  <c r="CR209" i="2" s="1"/>
  <c r="CR208" i="2" s="1"/>
  <c r="CK210" i="2"/>
  <c r="CE210" i="2"/>
  <c r="CB210" i="2"/>
  <c r="CA210" i="2" s="1"/>
  <c r="BZ210" i="2" s="1"/>
  <c r="BZ209" i="2" s="1"/>
  <c r="BZ208" i="2" s="1"/>
  <c r="BN210" i="2"/>
  <c r="BN209" i="2" s="1"/>
  <c r="BN208" i="2" s="1"/>
  <c r="BK210" i="2"/>
  <c r="BK209" i="2" s="1"/>
  <c r="BK208" i="2" s="1"/>
  <c r="BF210" i="2"/>
  <c r="BB210" i="2"/>
  <c r="BB209" i="2" s="1"/>
  <c r="BB208" i="2" s="1"/>
  <c r="AE210" i="2"/>
  <c r="U210" i="2"/>
  <c r="P210" i="2"/>
  <c r="I210" i="2"/>
  <c r="CU209" i="2"/>
  <c r="CU208" i="2" s="1"/>
  <c r="CT209" i="2"/>
  <c r="CT208" i="2" s="1"/>
  <c r="CQ209" i="2"/>
  <c r="CQ208" i="2" s="1"/>
  <c r="CN209" i="2"/>
  <c r="CN208" i="2" s="1"/>
  <c r="CM209" i="2"/>
  <c r="CM208" i="2" s="1"/>
  <c r="CL209" i="2"/>
  <c r="CK209" i="2"/>
  <c r="CJ209" i="2"/>
  <c r="CI209" i="2"/>
  <c r="CH209" i="2"/>
  <c r="CG209" i="2"/>
  <c r="CG208" i="2" s="1"/>
  <c r="CF209" i="2"/>
  <c r="CF208" i="2" s="1"/>
  <c r="CE209" i="2"/>
  <c r="CD209" i="2"/>
  <c r="CD208" i="2" s="1"/>
  <c r="CC209" i="2"/>
  <c r="CC208" i="2" s="1"/>
  <c r="CB209" i="2"/>
  <c r="CB208" i="2" s="1"/>
  <c r="CA209" i="2"/>
  <c r="CA208" i="2" s="1"/>
  <c r="BY209" i="2"/>
  <c r="BX209" i="2"/>
  <c r="BW209" i="2"/>
  <c r="BV209" i="2"/>
  <c r="BU209" i="2"/>
  <c r="BU208" i="2" s="1"/>
  <c r="BT209" i="2"/>
  <c r="BT208" i="2" s="1"/>
  <c r="BS209" i="2"/>
  <c r="BR209" i="2"/>
  <c r="BR208" i="2" s="1"/>
  <c r="BQ209" i="2"/>
  <c r="BQ208" i="2" s="1"/>
  <c r="BP209" i="2"/>
  <c r="BP208" i="2" s="1"/>
  <c r="BO209" i="2"/>
  <c r="BO208" i="2" s="1"/>
  <c r="BM209" i="2"/>
  <c r="BL209" i="2"/>
  <c r="BJ209" i="2"/>
  <c r="BI209" i="2"/>
  <c r="BI208" i="2" s="1"/>
  <c r="BH209" i="2"/>
  <c r="BH208" i="2" s="1"/>
  <c r="BG209" i="2"/>
  <c r="BF209" i="2"/>
  <c r="BF208" i="2" s="1"/>
  <c r="BE209" i="2"/>
  <c r="BE208" i="2" s="1"/>
  <c r="BD209" i="2"/>
  <c r="BD208" i="2" s="1"/>
  <c r="BC209" i="2"/>
  <c r="BC208" i="2" s="1"/>
  <c r="AZ209" i="2"/>
  <c r="AX209" i="2"/>
  <c r="AW209" i="2"/>
  <c r="AV209" i="2"/>
  <c r="AV208" i="2" s="1"/>
  <c r="AS209" i="2"/>
  <c r="AS208" i="2" s="1"/>
  <c r="AR209" i="2"/>
  <c r="AQ209" i="2"/>
  <c r="AQ208" i="2" s="1"/>
  <c r="AP209" i="2"/>
  <c r="AP208" i="2" s="1"/>
  <c r="AO209" i="2"/>
  <c r="AO208" i="2" s="1"/>
  <c r="AN209" i="2"/>
  <c r="AN208" i="2" s="1"/>
  <c r="AM209" i="2"/>
  <c r="AL209" i="2"/>
  <c r="AK209" i="2"/>
  <c r="AJ209" i="2"/>
  <c r="AI209" i="2"/>
  <c r="AH209" i="2"/>
  <c r="AH208" i="2" s="1"/>
  <c r="AG209" i="2"/>
  <c r="AG208" i="2" s="1"/>
  <c r="AF209" i="2"/>
  <c r="AE209" i="2"/>
  <c r="AE208" i="2" s="1"/>
  <c r="AD209" i="2"/>
  <c r="AD208" i="2" s="1"/>
  <c r="AC209" i="2"/>
  <c r="AC208" i="2" s="1"/>
  <c r="AB209" i="2"/>
  <c r="AB208" i="2" s="1"/>
  <c r="AA209" i="2"/>
  <c r="Z209" i="2"/>
  <c r="Y209" i="2"/>
  <c r="X209" i="2"/>
  <c r="W209" i="2"/>
  <c r="V209" i="2"/>
  <c r="V208" i="2" s="1"/>
  <c r="T209" i="2"/>
  <c r="S209" i="2"/>
  <c r="S208" i="2" s="1"/>
  <c r="R209" i="2"/>
  <c r="R208" i="2" s="1"/>
  <c r="Q209" i="2"/>
  <c r="Q208" i="2" s="1"/>
  <c r="P209" i="2"/>
  <c r="P208" i="2" s="1"/>
  <c r="O209" i="2"/>
  <c r="N209" i="2"/>
  <c r="M209" i="2"/>
  <c r="L209" i="2"/>
  <c r="K209" i="2"/>
  <c r="J209" i="2"/>
  <c r="J208" i="2" s="1"/>
  <c r="I209" i="2"/>
  <c r="I208" i="2" s="1"/>
  <c r="H209" i="2"/>
  <c r="G209" i="2"/>
  <c r="G208" i="2" s="1"/>
  <c r="CL208" i="2"/>
  <c r="CK208" i="2"/>
  <c r="CJ208" i="2"/>
  <c r="CI208" i="2"/>
  <c r="CH208" i="2"/>
  <c r="CE208" i="2"/>
  <c r="BY208" i="2"/>
  <c r="BX208" i="2"/>
  <c r="BW208" i="2"/>
  <c r="BV208" i="2"/>
  <c r="BS208" i="2"/>
  <c r="BM208" i="2"/>
  <c r="BL208" i="2"/>
  <c r="BJ208" i="2"/>
  <c r="BG208" i="2"/>
  <c r="AZ208" i="2"/>
  <c r="AX208" i="2"/>
  <c r="AW208" i="2"/>
  <c r="AR208" i="2"/>
  <c r="AM208" i="2"/>
  <c r="AL208" i="2"/>
  <c r="AK208" i="2"/>
  <c r="AJ208" i="2"/>
  <c r="AI208" i="2"/>
  <c r="AF208" i="2"/>
  <c r="AA208" i="2"/>
  <c r="Z208" i="2"/>
  <c r="Y208" i="2"/>
  <c r="X208" i="2"/>
  <c r="W208" i="2"/>
  <c r="T208" i="2"/>
  <c r="O208" i="2"/>
  <c r="N208" i="2"/>
  <c r="M208" i="2"/>
  <c r="L208" i="2"/>
  <c r="K208" i="2"/>
  <c r="H208" i="2"/>
  <c r="CS207" i="2"/>
  <c r="CR207" i="2" s="1"/>
  <c r="CK207" i="2"/>
  <c r="CE207" i="2"/>
  <c r="CB207" i="2"/>
  <c r="CA207" i="2" s="1"/>
  <c r="BZ207" i="2" s="1"/>
  <c r="BN207" i="2"/>
  <c r="BK207" i="2"/>
  <c r="BF207" i="2"/>
  <c r="BB207" i="2"/>
  <c r="BA207" i="2" s="1"/>
  <c r="AE207" i="2"/>
  <c r="U207" i="2"/>
  <c r="P207" i="2"/>
  <c r="I207" i="2"/>
  <c r="F207" i="2" s="1"/>
  <c r="CS206" i="2"/>
  <c r="CR206" i="2"/>
  <c r="CK206" i="2"/>
  <c r="CE206" i="2"/>
  <c r="CB206" i="2"/>
  <c r="CA206" i="2" s="1"/>
  <c r="BZ206" i="2" s="1"/>
  <c r="BN206" i="2"/>
  <c r="BK206" i="2"/>
  <c r="BF206" i="2"/>
  <c r="BB206" i="2"/>
  <c r="BA206" i="2" s="1"/>
  <c r="AE206" i="2"/>
  <c r="U206" i="2"/>
  <c r="P206" i="2"/>
  <c r="F206" i="2" s="1"/>
  <c r="I206" i="2"/>
  <c r="CS205" i="2"/>
  <c r="CR205" i="2" s="1"/>
  <c r="CK205" i="2"/>
  <c r="CE205" i="2"/>
  <c r="CB205" i="2"/>
  <c r="CA205" i="2"/>
  <c r="BZ205" i="2"/>
  <c r="BN205" i="2"/>
  <c r="BK205" i="2"/>
  <c r="BF205" i="2"/>
  <c r="BB205" i="2"/>
  <c r="BA205" i="2"/>
  <c r="AE205" i="2"/>
  <c r="U205" i="2"/>
  <c r="P205" i="2"/>
  <c r="I205" i="2"/>
  <c r="F205" i="2" s="1"/>
  <c r="E205" i="2" s="1"/>
  <c r="D205" i="2" s="1"/>
  <c r="CY205" i="2" s="1"/>
  <c r="CS204" i="2"/>
  <c r="CR204" i="2" s="1"/>
  <c r="CK204" i="2"/>
  <c r="CE204" i="2"/>
  <c r="CB204" i="2"/>
  <c r="CA204" i="2" s="1"/>
  <c r="BZ204" i="2" s="1"/>
  <c r="BN204" i="2"/>
  <c r="BK204" i="2"/>
  <c r="BF204" i="2"/>
  <c r="BB204" i="2"/>
  <c r="BA204" i="2" s="1"/>
  <c r="AE204" i="2"/>
  <c r="U204" i="2"/>
  <c r="P204" i="2"/>
  <c r="I204" i="2"/>
  <c r="F204" i="2" s="1"/>
  <c r="E204" i="2" s="1"/>
  <c r="CS203" i="2"/>
  <c r="CR203" i="2"/>
  <c r="CK203" i="2"/>
  <c r="CE203" i="2"/>
  <c r="CB203" i="2"/>
  <c r="CA203" i="2" s="1"/>
  <c r="BZ203" i="2" s="1"/>
  <c r="BN203" i="2"/>
  <c r="BK203" i="2"/>
  <c r="BF203" i="2"/>
  <c r="BB203" i="2"/>
  <c r="BA203" i="2" s="1"/>
  <c r="AE203" i="2"/>
  <c r="U203" i="2"/>
  <c r="P203" i="2"/>
  <c r="F203" i="2" s="1"/>
  <c r="E203" i="2" s="1"/>
  <c r="I203" i="2"/>
  <c r="CS202" i="2"/>
  <c r="CR202" i="2" s="1"/>
  <c r="CK202" i="2"/>
  <c r="CE202" i="2"/>
  <c r="CB202" i="2"/>
  <c r="CA202" i="2"/>
  <c r="BZ202" i="2"/>
  <c r="BN202" i="2"/>
  <c r="BK202" i="2"/>
  <c r="BF202" i="2"/>
  <c r="BB202" i="2"/>
  <c r="BA202" i="2"/>
  <c r="AE202" i="2"/>
  <c r="U202" i="2"/>
  <c r="P202" i="2"/>
  <c r="F202" i="2" s="1"/>
  <c r="E202" i="2" s="1"/>
  <c r="D202" i="2" s="1"/>
  <c r="CY202" i="2" s="1"/>
  <c r="I202" i="2"/>
  <c r="CS201" i="2"/>
  <c r="CR201" i="2" s="1"/>
  <c r="CK201" i="2"/>
  <c r="CE201" i="2"/>
  <c r="CB201" i="2"/>
  <c r="CA201" i="2" s="1"/>
  <c r="BZ201" i="2" s="1"/>
  <c r="BN201" i="2"/>
  <c r="BK201" i="2"/>
  <c r="BF201" i="2"/>
  <c r="BB201" i="2"/>
  <c r="BA201" i="2" s="1"/>
  <c r="AE201" i="2"/>
  <c r="U201" i="2"/>
  <c r="P201" i="2"/>
  <c r="I201" i="2"/>
  <c r="F201" i="2" s="1"/>
  <c r="E201" i="2" s="1"/>
  <c r="D201" i="2" s="1"/>
  <c r="CY201" i="2" s="1"/>
  <c r="CS200" i="2"/>
  <c r="CR200" i="2"/>
  <c r="CK200" i="2"/>
  <c r="CE200" i="2"/>
  <c r="CB200" i="2"/>
  <c r="CA200" i="2" s="1"/>
  <c r="BZ200" i="2" s="1"/>
  <c r="BN200" i="2"/>
  <c r="BK200" i="2"/>
  <c r="BF200" i="2"/>
  <c r="BB200" i="2"/>
  <c r="BA200" i="2" s="1"/>
  <c r="AE200" i="2"/>
  <c r="U200" i="2"/>
  <c r="P200" i="2"/>
  <c r="F200" i="2" s="1"/>
  <c r="E200" i="2" s="1"/>
  <c r="D200" i="2" s="1"/>
  <c r="CY200" i="2" s="1"/>
  <c r="I200" i="2"/>
  <c r="CS199" i="2"/>
  <c r="CR199" i="2" s="1"/>
  <c r="CK199" i="2"/>
  <c r="CE199" i="2"/>
  <c r="CB199" i="2"/>
  <c r="CA199" i="2"/>
  <c r="BZ199" i="2"/>
  <c r="BN199" i="2"/>
  <c r="BK199" i="2"/>
  <c r="BK197" i="2" s="1"/>
  <c r="BF199" i="2"/>
  <c r="BB199" i="2"/>
  <c r="BA199" i="2"/>
  <c r="E199" i="2" s="1"/>
  <c r="AE199" i="2"/>
  <c r="U199" i="2"/>
  <c r="P199" i="2"/>
  <c r="I199" i="2"/>
  <c r="F199" i="2"/>
  <c r="CS198" i="2"/>
  <c r="CR198" i="2" s="1"/>
  <c r="CR197" i="2" s="1"/>
  <c r="CK198" i="2"/>
  <c r="CK197" i="2" s="1"/>
  <c r="CE198" i="2"/>
  <c r="CE197" i="2" s="1"/>
  <c r="CB198" i="2"/>
  <c r="BN198" i="2"/>
  <c r="BK198" i="2"/>
  <c r="BF198" i="2"/>
  <c r="BF197" i="2" s="1"/>
  <c r="BB198" i="2"/>
  <c r="BA198" i="2" s="1"/>
  <c r="AE198" i="2"/>
  <c r="AE197" i="2" s="1"/>
  <c r="U198" i="2"/>
  <c r="P198" i="2"/>
  <c r="I198" i="2"/>
  <c r="CU197" i="2"/>
  <c r="CT197" i="2"/>
  <c r="CS197" i="2"/>
  <c r="CQ197" i="2"/>
  <c r="CN197" i="2"/>
  <c r="CM197" i="2"/>
  <c r="CL197" i="2"/>
  <c r="CJ197" i="2"/>
  <c r="CI197" i="2"/>
  <c r="CH197" i="2"/>
  <c r="CG197" i="2"/>
  <c r="CF197" i="2"/>
  <c r="CD197" i="2"/>
  <c r="CC197" i="2"/>
  <c r="BY197" i="2"/>
  <c r="BX197" i="2"/>
  <c r="BW197" i="2"/>
  <c r="BV197" i="2"/>
  <c r="BU197" i="2"/>
  <c r="BT197" i="2"/>
  <c r="BS197" i="2"/>
  <c r="BR197" i="2"/>
  <c r="BQ197" i="2"/>
  <c r="BP197" i="2"/>
  <c r="BO197" i="2"/>
  <c r="BN197" i="2"/>
  <c r="BM197" i="2"/>
  <c r="BL197" i="2"/>
  <c r="BJ197" i="2"/>
  <c r="BI197" i="2"/>
  <c r="BH197" i="2"/>
  <c r="BG197" i="2"/>
  <c r="BE197" i="2"/>
  <c r="BD197" i="2"/>
  <c r="BC197" i="2"/>
  <c r="BB197" i="2"/>
  <c r="AZ197" i="2"/>
  <c r="AX197" i="2"/>
  <c r="AW197" i="2"/>
  <c r="AV197" i="2"/>
  <c r="AS197" i="2"/>
  <c r="AR197" i="2"/>
  <c r="AQ197" i="2"/>
  <c r="AP197" i="2"/>
  <c r="AO197" i="2"/>
  <c r="AN197" i="2"/>
  <c r="AM197" i="2"/>
  <c r="AL197" i="2"/>
  <c r="AK197" i="2"/>
  <c r="AJ197" i="2"/>
  <c r="AI197" i="2"/>
  <c r="AH197" i="2"/>
  <c r="AG197" i="2"/>
  <c r="AF197" i="2"/>
  <c r="AD197" i="2"/>
  <c r="AC197" i="2"/>
  <c r="AB197" i="2"/>
  <c r="AA197" i="2"/>
  <c r="Z197" i="2"/>
  <c r="Y197" i="2"/>
  <c r="X197" i="2"/>
  <c r="W197" i="2"/>
  <c r="V197" i="2"/>
  <c r="U197" i="2"/>
  <c r="T197" i="2"/>
  <c r="S197" i="2"/>
  <c r="R197" i="2"/>
  <c r="Q197" i="2"/>
  <c r="P197" i="2"/>
  <c r="O197" i="2"/>
  <c r="N197" i="2"/>
  <c r="M197" i="2"/>
  <c r="L197" i="2"/>
  <c r="K197" i="2"/>
  <c r="J197" i="2"/>
  <c r="H197" i="2"/>
  <c r="G197" i="2"/>
  <c r="CS196" i="2"/>
  <c r="CR196" i="2" s="1"/>
  <c r="CK196" i="2"/>
  <c r="CE196" i="2"/>
  <c r="CB196" i="2"/>
  <c r="CA196" i="2"/>
  <c r="BZ196" i="2"/>
  <c r="BN196" i="2"/>
  <c r="BK196" i="2"/>
  <c r="BF196" i="2"/>
  <c r="BB196" i="2"/>
  <c r="BA196" i="2"/>
  <c r="AE196" i="2"/>
  <c r="F196" i="2" s="1"/>
  <c r="U196" i="2"/>
  <c r="P196" i="2"/>
  <c r="I196" i="2"/>
  <c r="CS195" i="2"/>
  <c r="CR195" i="2" s="1"/>
  <c r="CK195" i="2"/>
  <c r="CE195" i="2"/>
  <c r="CB195" i="2"/>
  <c r="BN195" i="2"/>
  <c r="BK195" i="2"/>
  <c r="BF195" i="2"/>
  <c r="BB195" i="2"/>
  <c r="BA195" i="2" s="1"/>
  <c r="AE195" i="2"/>
  <c r="U195" i="2"/>
  <c r="P195" i="2"/>
  <c r="I195" i="2"/>
  <c r="CS194" i="2"/>
  <c r="CR194" i="2"/>
  <c r="CK194" i="2"/>
  <c r="CE194" i="2"/>
  <c r="CB194" i="2"/>
  <c r="CA194" i="2" s="1"/>
  <c r="BZ194" i="2" s="1"/>
  <c r="BN194" i="2"/>
  <c r="BK194" i="2"/>
  <c r="BA194" i="2" s="1"/>
  <c r="BF194" i="2"/>
  <c r="BB194" i="2"/>
  <c r="AE194" i="2"/>
  <c r="U194" i="2"/>
  <c r="P194" i="2"/>
  <c r="F194" i="2" s="1"/>
  <c r="I194" i="2"/>
  <c r="CS193" i="2"/>
  <c r="CR193" i="2" s="1"/>
  <c r="CK193" i="2"/>
  <c r="CE193" i="2"/>
  <c r="CB193" i="2"/>
  <c r="CA193" i="2"/>
  <c r="BZ193" i="2"/>
  <c r="BX193" i="2"/>
  <c r="BN193" i="2"/>
  <c r="BK193" i="2"/>
  <c r="BF193" i="2"/>
  <c r="BB193" i="2"/>
  <c r="BA193" i="2" s="1"/>
  <c r="E193" i="2" s="1"/>
  <c r="AE193" i="2"/>
  <c r="U193" i="2"/>
  <c r="P193" i="2"/>
  <c r="I193" i="2"/>
  <c r="F193" i="2"/>
  <c r="CS192" i="2"/>
  <c r="CR192" i="2"/>
  <c r="CK192" i="2"/>
  <c r="CK189" i="2" s="1"/>
  <c r="CE192" i="2"/>
  <c r="CB192" i="2"/>
  <c r="BN192" i="2"/>
  <c r="BK192" i="2"/>
  <c r="BF192" i="2"/>
  <c r="BA192" i="2" s="1"/>
  <c r="BB192" i="2"/>
  <c r="AE192" i="2"/>
  <c r="U192" i="2"/>
  <c r="P192" i="2"/>
  <c r="P189" i="2" s="1"/>
  <c r="I192" i="2"/>
  <c r="F192" i="2" s="1"/>
  <c r="E192" i="2" s="1"/>
  <c r="CS191" i="2"/>
  <c r="CR191" i="2"/>
  <c r="CK191" i="2"/>
  <c r="CE191" i="2"/>
  <c r="CB191" i="2"/>
  <c r="CA191" i="2"/>
  <c r="BZ191" i="2"/>
  <c r="BN191" i="2"/>
  <c r="BK191" i="2"/>
  <c r="BF191" i="2"/>
  <c r="BB191" i="2"/>
  <c r="BA191" i="2"/>
  <c r="AE191" i="2"/>
  <c r="U191" i="2"/>
  <c r="P191" i="2"/>
  <c r="I191" i="2"/>
  <c r="F191" i="2" s="1"/>
  <c r="CS190" i="2"/>
  <c r="CR190" i="2" s="1"/>
  <c r="CK190" i="2"/>
  <c r="CE190" i="2"/>
  <c r="CB190" i="2"/>
  <c r="CB189" i="2" s="1"/>
  <c r="CA190" i="2"/>
  <c r="BN190" i="2"/>
  <c r="BN189" i="2" s="1"/>
  <c r="BK190" i="2"/>
  <c r="BK189" i="2" s="1"/>
  <c r="BF190" i="2"/>
  <c r="BF189" i="2" s="1"/>
  <c r="BB190" i="2"/>
  <c r="AE190" i="2"/>
  <c r="U190" i="2"/>
  <c r="P190" i="2"/>
  <c r="I190" i="2"/>
  <c r="F190" i="2"/>
  <c r="CU189" i="2"/>
  <c r="CT189" i="2"/>
  <c r="CS189" i="2"/>
  <c r="CQ189" i="2"/>
  <c r="CN189" i="2"/>
  <c r="CM189" i="2"/>
  <c r="CL189" i="2"/>
  <c r="CJ189" i="2"/>
  <c r="CI189" i="2"/>
  <c r="CH189" i="2"/>
  <c r="CG189" i="2"/>
  <c r="CF189" i="2"/>
  <c r="CE189" i="2"/>
  <c r="CD189" i="2"/>
  <c r="CC189" i="2"/>
  <c r="BY189" i="2"/>
  <c r="BX189" i="2"/>
  <c r="BW189" i="2"/>
  <c r="BV189" i="2"/>
  <c r="BU189" i="2"/>
  <c r="BT189" i="2"/>
  <c r="BS189" i="2"/>
  <c r="BR189" i="2"/>
  <c r="BQ189" i="2"/>
  <c r="BP189" i="2"/>
  <c r="BO189" i="2"/>
  <c r="BM189" i="2"/>
  <c r="BL189" i="2"/>
  <c r="BJ189" i="2"/>
  <c r="BI189" i="2"/>
  <c r="BH189" i="2"/>
  <c r="BG189" i="2"/>
  <c r="BE189" i="2"/>
  <c r="BD189" i="2"/>
  <c r="BC189" i="2"/>
  <c r="AZ189" i="2"/>
  <c r="AX189" i="2"/>
  <c r="AW189" i="2"/>
  <c r="AV189" i="2"/>
  <c r="AS189" i="2"/>
  <c r="AR189" i="2"/>
  <c r="AQ189" i="2"/>
  <c r="AP189" i="2"/>
  <c r="AO189" i="2"/>
  <c r="AN189" i="2"/>
  <c r="AM189" i="2"/>
  <c r="AL189" i="2"/>
  <c r="AK189" i="2"/>
  <c r="AJ189" i="2"/>
  <c r="AI189" i="2"/>
  <c r="AH189" i="2"/>
  <c r="AG189" i="2"/>
  <c r="AF189" i="2"/>
  <c r="AE189" i="2"/>
  <c r="AD189" i="2"/>
  <c r="AC189" i="2"/>
  <c r="AB189" i="2"/>
  <c r="AA189" i="2"/>
  <c r="Z189" i="2"/>
  <c r="Y189" i="2"/>
  <c r="X189" i="2"/>
  <c r="W189" i="2"/>
  <c r="V189" i="2"/>
  <c r="U189" i="2"/>
  <c r="T189" i="2"/>
  <c r="S189" i="2"/>
  <c r="R189" i="2"/>
  <c r="Q189" i="2"/>
  <c r="O189" i="2"/>
  <c r="N189" i="2"/>
  <c r="M189" i="2"/>
  <c r="L189" i="2"/>
  <c r="K189" i="2"/>
  <c r="J189" i="2"/>
  <c r="H189" i="2"/>
  <c r="G189" i="2"/>
  <c r="CS188" i="2"/>
  <c r="CS187" i="2" s="1"/>
  <c r="CR188" i="2"/>
  <c r="CR187" i="2" s="1"/>
  <c r="CK188" i="2"/>
  <c r="CE188" i="2"/>
  <c r="CE187" i="2" s="1"/>
  <c r="CB188" i="2"/>
  <c r="CA188" i="2"/>
  <c r="CA187" i="2" s="1"/>
  <c r="BZ188" i="2"/>
  <c r="BZ187" i="2" s="1"/>
  <c r="BN188" i="2"/>
  <c r="BK188" i="2"/>
  <c r="BF188" i="2"/>
  <c r="BB188" i="2"/>
  <c r="BA188" i="2"/>
  <c r="AE188" i="2"/>
  <c r="U188" i="2"/>
  <c r="U187" i="2" s="1"/>
  <c r="P188" i="2"/>
  <c r="I188" i="2"/>
  <c r="I187" i="2" s="1"/>
  <c r="CU187" i="2"/>
  <c r="CT187" i="2"/>
  <c r="CQ187" i="2"/>
  <c r="CN187" i="2"/>
  <c r="CM187" i="2"/>
  <c r="CL187" i="2"/>
  <c r="CK187" i="2"/>
  <c r="CJ187" i="2"/>
  <c r="CI187" i="2"/>
  <c r="CH187" i="2"/>
  <c r="CG187" i="2"/>
  <c r="CF187" i="2"/>
  <c r="CD187" i="2"/>
  <c r="CC187" i="2"/>
  <c r="CB187" i="2"/>
  <c r="BY187" i="2"/>
  <c r="BX187" i="2"/>
  <c r="BW187" i="2"/>
  <c r="BV187" i="2"/>
  <c r="BU187" i="2"/>
  <c r="BT187" i="2"/>
  <c r="BS187" i="2"/>
  <c r="BR187" i="2"/>
  <c r="BQ187" i="2"/>
  <c r="BP187" i="2"/>
  <c r="BO187" i="2"/>
  <c r="BN187" i="2"/>
  <c r="BM187" i="2"/>
  <c r="BL187" i="2"/>
  <c r="BK187" i="2"/>
  <c r="BJ187" i="2"/>
  <c r="BI187" i="2"/>
  <c r="BH187" i="2"/>
  <c r="BG187" i="2"/>
  <c r="BF187" i="2"/>
  <c r="BE187" i="2"/>
  <c r="BD187" i="2"/>
  <c r="BC187" i="2"/>
  <c r="BB187" i="2"/>
  <c r="BA187" i="2"/>
  <c r="AZ187" i="2"/>
  <c r="AX187" i="2"/>
  <c r="AW187" i="2"/>
  <c r="AV187" i="2"/>
  <c r="AS187" i="2"/>
  <c r="AR187" i="2"/>
  <c r="AQ187" i="2"/>
  <c r="AP187" i="2"/>
  <c r="AO187" i="2"/>
  <c r="AN187" i="2"/>
  <c r="AM187" i="2"/>
  <c r="AL187" i="2"/>
  <c r="AK187" i="2"/>
  <c r="AJ187" i="2"/>
  <c r="AI187" i="2"/>
  <c r="AH187" i="2"/>
  <c r="AG187" i="2"/>
  <c r="AF187" i="2"/>
  <c r="AE187" i="2"/>
  <c r="AD187" i="2"/>
  <c r="AC187" i="2"/>
  <c r="AB187" i="2"/>
  <c r="AA187" i="2"/>
  <c r="Z187" i="2"/>
  <c r="Y187" i="2"/>
  <c r="X187" i="2"/>
  <c r="W187" i="2"/>
  <c r="V187" i="2"/>
  <c r="T187" i="2"/>
  <c r="S187" i="2"/>
  <c r="R187" i="2"/>
  <c r="Q187" i="2"/>
  <c r="P187" i="2"/>
  <c r="O187" i="2"/>
  <c r="N187" i="2"/>
  <c r="M187" i="2"/>
  <c r="L187" i="2"/>
  <c r="K187" i="2"/>
  <c r="J187" i="2"/>
  <c r="H187" i="2"/>
  <c r="G187" i="2"/>
  <c r="CS186" i="2"/>
  <c r="CS185" i="2" s="1"/>
  <c r="CR186" i="2"/>
  <c r="CK186" i="2"/>
  <c r="CK185" i="2" s="1"/>
  <c r="CE186" i="2"/>
  <c r="CA186" i="2" s="1"/>
  <c r="BZ186" i="2" s="1"/>
  <c r="BZ185" i="2" s="1"/>
  <c r="CB186" i="2"/>
  <c r="BN186" i="2"/>
  <c r="BK186" i="2"/>
  <c r="BF186" i="2"/>
  <c r="BA186" i="2" s="1"/>
  <c r="BA185" i="2" s="1"/>
  <c r="BB186" i="2"/>
  <c r="AE186" i="2"/>
  <c r="U186" i="2"/>
  <c r="P186" i="2"/>
  <c r="P185" i="2" s="1"/>
  <c r="I186" i="2"/>
  <c r="CU185" i="2"/>
  <c r="CT185" i="2"/>
  <c r="CR185" i="2"/>
  <c r="CQ185" i="2"/>
  <c r="CN185" i="2"/>
  <c r="CM185" i="2"/>
  <c r="CL185" i="2"/>
  <c r="CJ185" i="2"/>
  <c r="CI185" i="2"/>
  <c r="CH185" i="2"/>
  <c r="CG185" i="2"/>
  <c r="CF185" i="2"/>
  <c r="CD185" i="2"/>
  <c r="CC185" i="2"/>
  <c r="CB185" i="2"/>
  <c r="BY185" i="2"/>
  <c r="BX185" i="2"/>
  <c r="BW185" i="2"/>
  <c r="BV185" i="2"/>
  <c r="BU185" i="2"/>
  <c r="BT185" i="2"/>
  <c r="BS185" i="2"/>
  <c r="BR185" i="2"/>
  <c r="BQ185" i="2"/>
  <c r="BP185" i="2"/>
  <c r="BO185" i="2"/>
  <c r="BN185" i="2"/>
  <c r="BM185" i="2"/>
  <c r="BL185" i="2"/>
  <c r="BK185" i="2"/>
  <c r="BJ185" i="2"/>
  <c r="BI185" i="2"/>
  <c r="BH185" i="2"/>
  <c r="BG185" i="2"/>
  <c r="BF185" i="2"/>
  <c r="BE185" i="2"/>
  <c r="BD185" i="2"/>
  <c r="BC185" i="2"/>
  <c r="BB185" i="2"/>
  <c r="AZ185" i="2"/>
  <c r="AX185" i="2"/>
  <c r="AW185" i="2"/>
  <c r="AV185" i="2"/>
  <c r="AS185" i="2"/>
  <c r="AR185" i="2"/>
  <c r="AQ185" i="2"/>
  <c r="AP185" i="2"/>
  <c r="AO185" i="2"/>
  <c r="AN185" i="2"/>
  <c r="AM185" i="2"/>
  <c r="AL185" i="2"/>
  <c r="AK185" i="2"/>
  <c r="AJ185" i="2"/>
  <c r="AI185" i="2"/>
  <c r="AH185" i="2"/>
  <c r="AG185" i="2"/>
  <c r="AF185" i="2"/>
  <c r="AE185" i="2"/>
  <c r="AD185" i="2"/>
  <c r="AC185" i="2"/>
  <c r="AB185" i="2"/>
  <c r="AA185" i="2"/>
  <c r="Z185" i="2"/>
  <c r="Y185" i="2"/>
  <c r="X185" i="2"/>
  <c r="W185" i="2"/>
  <c r="V185" i="2"/>
  <c r="U185" i="2"/>
  <c r="T185" i="2"/>
  <c r="S185" i="2"/>
  <c r="R185" i="2"/>
  <c r="Q185" i="2"/>
  <c r="O185" i="2"/>
  <c r="N185" i="2"/>
  <c r="M185" i="2"/>
  <c r="L185" i="2"/>
  <c r="K185" i="2"/>
  <c r="J185" i="2"/>
  <c r="I185" i="2"/>
  <c r="H185" i="2"/>
  <c r="G185" i="2"/>
  <c r="CS184" i="2"/>
  <c r="CR184" i="2"/>
  <c r="CK184" i="2"/>
  <c r="CE184" i="2"/>
  <c r="CB184" i="2"/>
  <c r="CA184" i="2"/>
  <c r="BN184" i="2"/>
  <c r="BN183" i="2" s="1"/>
  <c r="BK184" i="2"/>
  <c r="BK183" i="2" s="1"/>
  <c r="BF184" i="2"/>
  <c r="BF183" i="2" s="1"/>
  <c r="BB184" i="2"/>
  <c r="AE184" i="2"/>
  <c r="U184" i="2"/>
  <c r="F184" i="2" s="1"/>
  <c r="P184" i="2"/>
  <c r="I184" i="2"/>
  <c r="CU183" i="2"/>
  <c r="CT183" i="2"/>
  <c r="CS183" i="2"/>
  <c r="CR183" i="2"/>
  <c r="CQ183" i="2"/>
  <c r="CN183" i="2"/>
  <c r="CM183" i="2"/>
  <c r="CL183" i="2"/>
  <c r="CK183" i="2"/>
  <c r="CJ183" i="2"/>
  <c r="CI183" i="2"/>
  <c r="CH183" i="2"/>
  <c r="CG183" i="2"/>
  <c r="CF183" i="2"/>
  <c r="CE183" i="2"/>
  <c r="CD183" i="2"/>
  <c r="CC183" i="2"/>
  <c r="CB183" i="2"/>
  <c r="BY183" i="2"/>
  <c r="BX183" i="2"/>
  <c r="BW183" i="2"/>
  <c r="BV183" i="2"/>
  <c r="BU183" i="2"/>
  <c r="BT183" i="2"/>
  <c r="BS183" i="2"/>
  <c r="BR183" i="2"/>
  <c r="BQ183" i="2"/>
  <c r="BP183" i="2"/>
  <c r="BO183" i="2"/>
  <c r="BM183" i="2"/>
  <c r="BL183" i="2"/>
  <c r="BJ183" i="2"/>
  <c r="BI183" i="2"/>
  <c r="BH183" i="2"/>
  <c r="BG183" i="2"/>
  <c r="BE183" i="2"/>
  <c r="BD183" i="2"/>
  <c r="BC183" i="2"/>
  <c r="AZ183" i="2"/>
  <c r="AX183" i="2"/>
  <c r="AW183" i="2"/>
  <c r="AV183" i="2"/>
  <c r="AS183" i="2"/>
  <c r="AR183" i="2"/>
  <c r="AQ183" i="2"/>
  <c r="AP183" i="2"/>
  <c r="AO183" i="2"/>
  <c r="AN183" i="2"/>
  <c r="AM183" i="2"/>
  <c r="AL183" i="2"/>
  <c r="AK183" i="2"/>
  <c r="AJ183" i="2"/>
  <c r="AI183" i="2"/>
  <c r="AH183" i="2"/>
  <c r="AG183" i="2"/>
  <c r="AF183" i="2"/>
  <c r="AE183" i="2"/>
  <c r="AD183" i="2"/>
  <c r="AC183" i="2"/>
  <c r="AB183" i="2"/>
  <c r="AA183" i="2"/>
  <c r="Z183" i="2"/>
  <c r="Y183" i="2"/>
  <c r="X183" i="2"/>
  <c r="W183" i="2"/>
  <c r="V183" i="2"/>
  <c r="U183" i="2"/>
  <c r="T183" i="2"/>
  <c r="S183" i="2"/>
  <c r="R183" i="2"/>
  <c r="Q183" i="2"/>
  <c r="P183" i="2"/>
  <c r="O183" i="2"/>
  <c r="N183" i="2"/>
  <c r="M183" i="2"/>
  <c r="L183" i="2"/>
  <c r="K183" i="2"/>
  <c r="J183" i="2"/>
  <c r="I183" i="2"/>
  <c r="H183" i="2"/>
  <c r="G183" i="2"/>
  <c r="F183" i="2"/>
  <c r="CS182" i="2"/>
  <c r="CR182" i="2"/>
  <c r="CR181" i="2" s="1"/>
  <c r="CK182" i="2"/>
  <c r="CE182" i="2"/>
  <c r="CE181" i="2" s="1"/>
  <c r="CB182" i="2"/>
  <c r="CA182" i="2" s="1"/>
  <c r="BN182" i="2"/>
  <c r="BK182" i="2"/>
  <c r="BK181" i="2" s="1"/>
  <c r="BF182" i="2"/>
  <c r="BB182" i="2"/>
  <c r="BB181" i="2" s="1"/>
  <c r="BA182" i="2"/>
  <c r="AE182" i="2"/>
  <c r="U182" i="2"/>
  <c r="U181" i="2" s="1"/>
  <c r="P182" i="2"/>
  <c r="I182" i="2"/>
  <c r="CU181" i="2"/>
  <c r="CT181" i="2"/>
  <c r="CS181" i="2"/>
  <c r="CQ181" i="2"/>
  <c r="CN181" i="2"/>
  <c r="CM181" i="2"/>
  <c r="CL181" i="2"/>
  <c r="CL174" i="2" s="1"/>
  <c r="CK181" i="2"/>
  <c r="CJ181" i="2"/>
  <c r="CI181" i="2"/>
  <c r="CH181" i="2"/>
  <c r="CG181" i="2"/>
  <c r="CF181" i="2"/>
  <c r="CD181" i="2"/>
  <c r="CC181" i="2"/>
  <c r="BY181" i="2"/>
  <c r="BY174" i="2" s="1"/>
  <c r="BX181" i="2"/>
  <c r="BX174" i="2" s="1"/>
  <c r="BW181" i="2"/>
  <c r="BV181" i="2"/>
  <c r="BU181" i="2"/>
  <c r="BT181" i="2"/>
  <c r="BS181" i="2"/>
  <c r="BR181" i="2"/>
  <c r="BQ181" i="2"/>
  <c r="BP181" i="2"/>
  <c r="BO181" i="2"/>
  <c r="BN181" i="2"/>
  <c r="BM181" i="2"/>
  <c r="BL181" i="2"/>
  <c r="BJ181" i="2"/>
  <c r="BI181" i="2"/>
  <c r="BH181" i="2"/>
  <c r="BG181" i="2"/>
  <c r="BF181" i="2"/>
  <c r="BE181" i="2"/>
  <c r="BD181" i="2"/>
  <c r="BC181" i="2"/>
  <c r="BA181" i="2"/>
  <c r="AZ181" i="2"/>
  <c r="AX181" i="2"/>
  <c r="AW181" i="2"/>
  <c r="AV181" i="2"/>
  <c r="AS181" i="2"/>
  <c r="AR181" i="2"/>
  <c r="AQ181" i="2"/>
  <c r="AP181" i="2"/>
  <c r="AO181" i="2"/>
  <c r="AN181" i="2"/>
  <c r="AM181" i="2"/>
  <c r="AL181" i="2"/>
  <c r="AL174" i="2" s="1"/>
  <c r="AK181" i="2"/>
  <c r="AJ181" i="2"/>
  <c r="AI181" i="2"/>
  <c r="AH181" i="2"/>
  <c r="AG181" i="2"/>
  <c r="AF181" i="2"/>
  <c r="AE181" i="2"/>
  <c r="AD181" i="2"/>
  <c r="AC181" i="2"/>
  <c r="AB181" i="2"/>
  <c r="AA181" i="2"/>
  <c r="Z181" i="2"/>
  <c r="Z174" i="2" s="1"/>
  <c r="Y181" i="2"/>
  <c r="X181" i="2"/>
  <c r="W181" i="2"/>
  <c r="V181" i="2"/>
  <c r="T181" i="2"/>
  <c r="S181" i="2"/>
  <c r="R181" i="2"/>
  <c r="Q181" i="2"/>
  <c r="P181" i="2"/>
  <c r="O181" i="2"/>
  <c r="N181" i="2"/>
  <c r="N174" i="2" s="1"/>
  <c r="M181" i="2"/>
  <c r="L181" i="2"/>
  <c r="K181" i="2"/>
  <c r="J181" i="2"/>
  <c r="H181" i="2"/>
  <c r="G181" i="2"/>
  <c r="CS180" i="2"/>
  <c r="CR180" i="2"/>
  <c r="CK180" i="2"/>
  <c r="CK177" i="2" s="1"/>
  <c r="CK174" i="2" s="1"/>
  <c r="CE180" i="2"/>
  <c r="CA180" i="2" s="1"/>
  <c r="BZ180" i="2" s="1"/>
  <c r="CB180" i="2"/>
  <c r="BN180" i="2"/>
  <c r="BK180" i="2"/>
  <c r="BF180" i="2"/>
  <c r="BF177" i="2" s="1"/>
  <c r="BB180" i="2"/>
  <c r="BA180" i="2"/>
  <c r="AE180" i="2"/>
  <c r="U180" i="2"/>
  <c r="P180" i="2"/>
  <c r="P177" i="2" s="1"/>
  <c r="I180" i="2"/>
  <c r="CS179" i="2"/>
  <c r="CS177" i="2" s="1"/>
  <c r="CR179" i="2"/>
  <c r="CK179" i="2"/>
  <c r="CE179" i="2"/>
  <c r="CE177" i="2" s="1"/>
  <c r="CB179" i="2"/>
  <c r="CA179" i="2"/>
  <c r="BZ179" i="2" s="1"/>
  <c r="BN179" i="2"/>
  <c r="BK179" i="2"/>
  <c r="BF179" i="2"/>
  <c r="BB179" i="2"/>
  <c r="BA179" i="2" s="1"/>
  <c r="AE179" i="2"/>
  <c r="AE177" i="2" s="1"/>
  <c r="U179" i="2"/>
  <c r="P179" i="2"/>
  <c r="I179" i="2"/>
  <c r="I177" i="2" s="1"/>
  <c r="CS178" i="2"/>
  <c r="CR178" i="2"/>
  <c r="CK178" i="2"/>
  <c r="CE178" i="2"/>
  <c r="CB178" i="2"/>
  <c r="CB177" i="2" s="1"/>
  <c r="CA178" i="2"/>
  <c r="BZ178" i="2" s="1"/>
  <c r="BN178" i="2"/>
  <c r="BN177" i="2" s="1"/>
  <c r="BN174" i="2" s="1"/>
  <c r="BK178" i="2"/>
  <c r="BK177" i="2" s="1"/>
  <c r="BF178" i="2"/>
  <c r="BB178" i="2"/>
  <c r="AE178" i="2"/>
  <c r="U178" i="2"/>
  <c r="P178" i="2"/>
  <c r="I178" i="2"/>
  <c r="F178" i="2" s="1"/>
  <c r="CU177" i="2"/>
  <c r="CU174" i="2" s="1"/>
  <c r="CT177" i="2"/>
  <c r="CT174" i="2" s="1"/>
  <c r="CR177" i="2"/>
  <c r="CQ177" i="2"/>
  <c r="CQ174" i="2" s="1"/>
  <c r="CN177" i="2"/>
  <c r="CM177" i="2"/>
  <c r="CL177" i="2"/>
  <c r="CJ177" i="2"/>
  <c r="CJ174" i="2" s="1"/>
  <c r="CI177" i="2"/>
  <c r="CH177" i="2"/>
  <c r="CH174" i="2" s="1"/>
  <c r="CG177" i="2"/>
  <c r="CF177" i="2"/>
  <c r="CF174" i="2" s="1"/>
  <c r="CD177" i="2"/>
  <c r="CD174" i="2" s="1"/>
  <c r="CC177" i="2"/>
  <c r="CC174" i="2" s="1"/>
  <c r="BY177" i="2"/>
  <c r="BX177" i="2"/>
  <c r="BW177" i="2"/>
  <c r="BV177" i="2"/>
  <c r="BV174" i="2" s="1"/>
  <c r="BU177" i="2"/>
  <c r="BU174" i="2" s="1"/>
  <c r="BT177" i="2"/>
  <c r="BT174" i="2" s="1"/>
  <c r="BS177" i="2"/>
  <c r="BS174" i="2" s="1"/>
  <c r="BR177" i="2"/>
  <c r="BR174" i="2" s="1"/>
  <c r="BQ177" i="2"/>
  <c r="BQ174" i="2" s="1"/>
  <c r="BP177" i="2"/>
  <c r="BO177" i="2"/>
  <c r="BM177" i="2"/>
  <c r="BL177" i="2"/>
  <c r="BJ177" i="2"/>
  <c r="BJ174" i="2" s="1"/>
  <c r="BI177" i="2"/>
  <c r="BI174" i="2" s="1"/>
  <c r="BH177" i="2"/>
  <c r="BH174" i="2" s="1"/>
  <c r="BG177" i="2"/>
  <c r="BG174" i="2" s="1"/>
  <c r="BE177" i="2"/>
  <c r="BE174" i="2" s="1"/>
  <c r="BD177" i="2"/>
  <c r="BD174" i="2" s="1"/>
  <c r="BC177" i="2"/>
  <c r="AZ177" i="2"/>
  <c r="AX177" i="2"/>
  <c r="AW177" i="2"/>
  <c r="AW174" i="2" s="1"/>
  <c r="AV177" i="2"/>
  <c r="AV174" i="2" s="1"/>
  <c r="AS177" i="2"/>
  <c r="AS174" i="2" s="1"/>
  <c r="AR177" i="2"/>
  <c r="AQ177" i="2"/>
  <c r="AQ174" i="2" s="1"/>
  <c r="AP177" i="2"/>
  <c r="AP174" i="2" s="1"/>
  <c r="AO177" i="2"/>
  <c r="AO174" i="2" s="1"/>
  <c r="AN177" i="2"/>
  <c r="AM177" i="2"/>
  <c r="AL177" i="2"/>
  <c r="AK177" i="2"/>
  <c r="AJ177" i="2"/>
  <c r="AI177" i="2"/>
  <c r="AI174" i="2" s="1"/>
  <c r="AH177" i="2"/>
  <c r="AH174" i="2" s="1"/>
  <c r="AG177" i="2"/>
  <c r="AG174" i="2" s="1"/>
  <c r="AF177" i="2"/>
  <c r="AD177" i="2"/>
  <c r="AD174" i="2" s="1"/>
  <c r="AC177" i="2"/>
  <c r="AC174" i="2" s="1"/>
  <c r="AB177" i="2"/>
  <c r="AA177" i="2"/>
  <c r="Z177" i="2"/>
  <c r="Y177" i="2"/>
  <c r="X177" i="2"/>
  <c r="W177" i="2"/>
  <c r="W174" i="2" s="1"/>
  <c r="V177" i="2"/>
  <c r="V174" i="2" s="1"/>
  <c r="T177" i="2"/>
  <c r="T174" i="2" s="1"/>
  <c r="S177" i="2"/>
  <c r="S174" i="2" s="1"/>
  <c r="R177" i="2"/>
  <c r="R174" i="2" s="1"/>
  <c r="Q177" i="2"/>
  <c r="Q174" i="2" s="1"/>
  <c r="O177" i="2"/>
  <c r="N177" i="2"/>
  <c r="M177" i="2"/>
  <c r="L177" i="2"/>
  <c r="K177" i="2"/>
  <c r="K174" i="2" s="1"/>
  <c r="J177" i="2"/>
  <c r="J174" i="2" s="1"/>
  <c r="H177" i="2"/>
  <c r="H174" i="2" s="1"/>
  <c r="G177" i="2"/>
  <c r="G174" i="2" s="1"/>
  <c r="CS176" i="2"/>
  <c r="CR176" i="2"/>
  <c r="CK176" i="2"/>
  <c r="CE176" i="2"/>
  <c r="CB176" i="2"/>
  <c r="CA176" i="2" s="1"/>
  <c r="BN176" i="2"/>
  <c r="BK176" i="2"/>
  <c r="BF176" i="2"/>
  <c r="BB176" i="2"/>
  <c r="BA176" i="2" s="1"/>
  <c r="AE176" i="2"/>
  <c r="U176" i="2"/>
  <c r="P176" i="2"/>
  <c r="I176" i="2"/>
  <c r="F176" i="2"/>
  <c r="CS175" i="2"/>
  <c r="CK175" i="2"/>
  <c r="CE175" i="2"/>
  <c r="CB175" i="2"/>
  <c r="CA175" i="2"/>
  <c r="BZ175" i="2" s="1"/>
  <c r="BN175" i="2"/>
  <c r="BK175" i="2"/>
  <c r="BF175" i="2"/>
  <c r="BB175" i="2"/>
  <c r="BA175" i="2"/>
  <c r="AE175" i="2"/>
  <c r="AE174" i="2" s="1"/>
  <c r="U175" i="2"/>
  <c r="P175" i="2"/>
  <c r="P174" i="2" s="1"/>
  <c r="I175" i="2"/>
  <c r="F175" i="2" s="1"/>
  <c r="CN174" i="2"/>
  <c r="CM174" i="2"/>
  <c r="CG174" i="2"/>
  <c r="BP174" i="2"/>
  <c r="BO174" i="2"/>
  <c r="BM174" i="2"/>
  <c r="BL174" i="2"/>
  <c r="BC174" i="2"/>
  <c r="AZ174" i="2"/>
  <c r="AX174" i="2"/>
  <c r="AN174" i="2"/>
  <c r="AM174" i="2"/>
  <c r="AK174" i="2"/>
  <c r="AJ174" i="2"/>
  <c r="AB174" i="2"/>
  <c r="AA174" i="2"/>
  <c r="Y174" i="2"/>
  <c r="X174" i="2"/>
  <c r="O174" i="2"/>
  <c r="M174" i="2"/>
  <c r="L174" i="2"/>
  <c r="CS173" i="2"/>
  <c r="CR173" i="2"/>
  <c r="CR172" i="2" s="1"/>
  <c r="CK173" i="2"/>
  <c r="CK172" i="2" s="1"/>
  <c r="CE173" i="2"/>
  <c r="CA173" i="2" s="1"/>
  <c r="CB173" i="2"/>
  <c r="BN173" i="2"/>
  <c r="BK173" i="2"/>
  <c r="BK172" i="2" s="1"/>
  <c r="BF173" i="2"/>
  <c r="BB173" i="2"/>
  <c r="BB172" i="2" s="1"/>
  <c r="BA173" i="2"/>
  <c r="BA172" i="2" s="1"/>
  <c r="AE173" i="2"/>
  <c r="U173" i="2"/>
  <c r="U172" i="2" s="1"/>
  <c r="P173" i="2"/>
  <c r="I173" i="2"/>
  <c r="F173" i="2" s="1"/>
  <c r="CU172" i="2"/>
  <c r="CT172" i="2"/>
  <c r="CS172" i="2"/>
  <c r="CQ172" i="2"/>
  <c r="CN172" i="2"/>
  <c r="CM172" i="2"/>
  <c r="CL172" i="2"/>
  <c r="CJ172" i="2"/>
  <c r="CI172" i="2"/>
  <c r="CH172" i="2"/>
  <c r="CG172" i="2"/>
  <c r="CF172" i="2"/>
  <c r="CE172" i="2"/>
  <c r="CD172" i="2"/>
  <c r="CC172" i="2"/>
  <c r="CB172" i="2"/>
  <c r="BY172" i="2"/>
  <c r="BX172" i="2"/>
  <c r="BW172" i="2"/>
  <c r="BV172" i="2"/>
  <c r="BU172" i="2"/>
  <c r="BT172" i="2"/>
  <c r="BS172" i="2"/>
  <c r="BR172" i="2"/>
  <c r="BQ172" i="2"/>
  <c r="BP172" i="2"/>
  <c r="BO172" i="2"/>
  <c r="BN172" i="2"/>
  <c r="BM172" i="2"/>
  <c r="BL172" i="2"/>
  <c r="BJ172" i="2"/>
  <c r="BI172" i="2"/>
  <c r="BH172" i="2"/>
  <c r="BG172" i="2"/>
  <c r="BF172" i="2"/>
  <c r="BE172" i="2"/>
  <c r="BD172" i="2"/>
  <c r="BC172" i="2"/>
  <c r="AZ172" i="2"/>
  <c r="AX172" i="2"/>
  <c r="AW172" i="2"/>
  <c r="AV172" i="2"/>
  <c r="AS172" i="2"/>
  <c r="AR172" i="2"/>
  <c r="AQ172" i="2"/>
  <c r="AP172" i="2"/>
  <c r="AO172" i="2"/>
  <c r="AN172" i="2"/>
  <c r="AN161" i="2" s="1"/>
  <c r="AM172" i="2"/>
  <c r="AL172" i="2"/>
  <c r="AK172" i="2"/>
  <c r="AJ172" i="2"/>
  <c r="AI172" i="2"/>
  <c r="AH172" i="2"/>
  <c r="AG172" i="2"/>
  <c r="AF172" i="2"/>
  <c r="AE172" i="2"/>
  <c r="AD172" i="2"/>
  <c r="AC172" i="2"/>
  <c r="AB172" i="2"/>
  <c r="AB161" i="2" s="1"/>
  <c r="AA172" i="2"/>
  <c r="Z172" i="2"/>
  <c r="Y172" i="2"/>
  <c r="X172" i="2"/>
  <c r="W172" i="2"/>
  <c r="V172" i="2"/>
  <c r="T172" i="2"/>
  <c r="S172" i="2"/>
  <c r="R172" i="2"/>
  <c r="Q172" i="2"/>
  <c r="P172" i="2"/>
  <c r="O172" i="2"/>
  <c r="N172" i="2"/>
  <c r="M172" i="2"/>
  <c r="L172" i="2"/>
  <c r="K172" i="2"/>
  <c r="J172" i="2"/>
  <c r="I172" i="2"/>
  <c r="H172" i="2"/>
  <c r="G172" i="2"/>
  <c r="CS171" i="2"/>
  <c r="CR171" i="2"/>
  <c r="CK171" i="2"/>
  <c r="CE171" i="2"/>
  <c r="CB171" i="2"/>
  <c r="CB170" i="2" s="1"/>
  <c r="CA171" i="2"/>
  <c r="CA170" i="2" s="1"/>
  <c r="BN171" i="2"/>
  <c r="BN170" i="2" s="1"/>
  <c r="BK171" i="2"/>
  <c r="BF171" i="2"/>
  <c r="BF170" i="2" s="1"/>
  <c r="BB171" i="2"/>
  <c r="AE171" i="2"/>
  <c r="U171" i="2"/>
  <c r="P171" i="2"/>
  <c r="I171" i="2"/>
  <c r="F171" i="2"/>
  <c r="F170" i="2" s="1"/>
  <c r="CU170" i="2"/>
  <c r="CT170" i="2"/>
  <c r="CS170" i="2"/>
  <c r="CR170" i="2"/>
  <c r="CQ170" i="2"/>
  <c r="CN170" i="2"/>
  <c r="CM170" i="2"/>
  <c r="CL170" i="2"/>
  <c r="CK170" i="2"/>
  <c r="CJ170" i="2"/>
  <c r="CI170" i="2"/>
  <c r="CH170" i="2"/>
  <c r="CG170" i="2"/>
  <c r="CF170" i="2"/>
  <c r="CE170" i="2"/>
  <c r="CD170" i="2"/>
  <c r="CC170" i="2"/>
  <c r="BY170" i="2"/>
  <c r="BX170" i="2"/>
  <c r="BW170" i="2"/>
  <c r="BV170" i="2"/>
  <c r="BU170" i="2"/>
  <c r="BT170" i="2"/>
  <c r="BS170" i="2"/>
  <c r="BR170" i="2"/>
  <c r="BQ170" i="2"/>
  <c r="BP170" i="2"/>
  <c r="BO170" i="2"/>
  <c r="BM170" i="2"/>
  <c r="BL170" i="2"/>
  <c r="BK170" i="2"/>
  <c r="BJ170" i="2"/>
  <c r="BI170" i="2"/>
  <c r="BH170" i="2"/>
  <c r="BG170" i="2"/>
  <c r="BE170" i="2"/>
  <c r="BD170" i="2"/>
  <c r="BC170" i="2"/>
  <c r="AZ170" i="2"/>
  <c r="AX170" i="2"/>
  <c r="AW170" i="2"/>
  <c r="AV170" i="2"/>
  <c r="AS170" i="2"/>
  <c r="AR170" i="2"/>
  <c r="AQ170" i="2"/>
  <c r="AP170" i="2"/>
  <c r="AO170" i="2"/>
  <c r="AN170" i="2"/>
  <c r="AM170" i="2"/>
  <c r="AL170" i="2"/>
  <c r="AK170" i="2"/>
  <c r="AJ170" i="2"/>
  <c r="AI170" i="2"/>
  <c r="AH170" i="2"/>
  <c r="AG170" i="2"/>
  <c r="AF170" i="2"/>
  <c r="AE170" i="2"/>
  <c r="AD170" i="2"/>
  <c r="AC170" i="2"/>
  <c r="AB170" i="2"/>
  <c r="AA170" i="2"/>
  <c r="Z170" i="2"/>
  <c r="Y170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CS169" i="2"/>
  <c r="CR169" i="2"/>
  <c r="CR167" i="2" s="1"/>
  <c r="CK169" i="2"/>
  <c r="CE169" i="2"/>
  <c r="CB169" i="2"/>
  <c r="CA169" i="2"/>
  <c r="BZ169" i="2" s="1"/>
  <c r="BN169" i="2"/>
  <c r="BK169" i="2"/>
  <c r="BF169" i="2"/>
  <c r="BB169" i="2"/>
  <c r="BA169" i="2" s="1"/>
  <c r="AE169" i="2"/>
  <c r="AE167" i="2" s="1"/>
  <c r="U169" i="2"/>
  <c r="U167" i="2" s="1"/>
  <c r="P169" i="2"/>
  <c r="I169" i="2"/>
  <c r="I167" i="2" s="1"/>
  <c r="CS168" i="2"/>
  <c r="CR168" i="2"/>
  <c r="CK168" i="2"/>
  <c r="CE168" i="2"/>
  <c r="CB168" i="2"/>
  <c r="CB167" i="2" s="1"/>
  <c r="CA168" i="2"/>
  <c r="BN168" i="2"/>
  <c r="BN167" i="2" s="1"/>
  <c r="BK168" i="2"/>
  <c r="BF168" i="2"/>
  <c r="BF167" i="2" s="1"/>
  <c r="BB168" i="2"/>
  <c r="AE168" i="2"/>
  <c r="U168" i="2"/>
  <c r="P168" i="2"/>
  <c r="I168" i="2"/>
  <c r="F168" i="2"/>
  <c r="CU167" i="2"/>
  <c r="CT167" i="2"/>
  <c r="CT161" i="2" s="1"/>
  <c r="CS167" i="2"/>
  <c r="CQ167" i="2"/>
  <c r="CN167" i="2"/>
  <c r="CM167" i="2"/>
  <c r="CL167" i="2"/>
  <c r="CK167" i="2"/>
  <c r="CJ167" i="2"/>
  <c r="CI167" i="2"/>
  <c r="CH167" i="2"/>
  <c r="CG167" i="2"/>
  <c r="CF167" i="2"/>
  <c r="CE167" i="2"/>
  <c r="CD167" i="2"/>
  <c r="CC167" i="2"/>
  <c r="BY167" i="2"/>
  <c r="BX167" i="2"/>
  <c r="BW167" i="2"/>
  <c r="BV167" i="2"/>
  <c r="BU167" i="2"/>
  <c r="BT167" i="2"/>
  <c r="BS167" i="2"/>
  <c r="BS161" i="2" s="1"/>
  <c r="BR167" i="2"/>
  <c r="BQ167" i="2"/>
  <c r="BP167" i="2"/>
  <c r="BO167" i="2"/>
  <c r="BM167" i="2"/>
  <c r="BL167" i="2"/>
  <c r="BK167" i="2"/>
  <c r="BJ167" i="2"/>
  <c r="BI167" i="2"/>
  <c r="BH167" i="2"/>
  <c r="BG167" i="2"/>
  <c r="BG161" i="2" s="1"/>
  <c r="BE167" i="2"/>
  <c r="BD167" i="2"/>
  <c r="BC167" i="2"/>
  <c r="AZ167" i="2"/>
  <c r="AX167" i="2"/>
  <c r="AW167" i="2"/>
  <c r="AV167" i="2"/>
  <c r="AU167" i="2"/>
  <c r="AT167" i="2"/>
  <c r="AS167" i="2"/>
  <c r="AR167" i="2"/>
  <c r="AQ167" i="2"/>
  <c r="AP167" i="2"/>
  <c r="AO167" i="2"/>
  <c r="AN167" i="2"/>
  <c r="AM167" i="2"/>
  <c r="AL167" i="2"/>
  <c r="AK167" i="2"/>
  <c r="AJ167" i="2"/>
  <c r="AI167" i="2"/>
  <c r="AH167" i="2"/>
  <c r="AG167" i="2"/>
  <c r="AF167" i="2"/>
  <c r="AD167" i="2"/>
  <c r="AC167" i="2"/>
  <c r="AB167" i="2"/>
  <c r="AA167" i="2"/>
  <c r="Z167" i="2"/>
  <c r="Y167" i="2"/>
  <c r="X167" i="2"/>
  <c r="W167" i="2"/>
  <c r="V167" i="2"/>
  <c r="V161" i="2" s="1"/>
  <c r="T167" i="2"/>
  <c r="S167" i="2"/>
  <c r="R167" i="2"/>
  <c r="Q167" i="2"/>
  <c r="P167" i="2"/>
  <c r="O167" i="2"/>
  <c r="N167" i="2"/>
  <c r="M167" i="2"/>
  <c r="L167" i="2"/>
  <c r="K167" i="2"/>
  <c r="J167" i="2"/>
  <c r="H167" i="2"/>
  <c r="G167" i="2"/>
  <c r="CS166" i="2"/>
  <c r="CR166" i="2"/>
  <c r="CK166" i="2"/>
  <c r="CE166" i="2"/>
  <c r="CB166" i="2"/>
  <c r="BN166" i="2"/>
  <c r="BK166" i="2"/>
  <c r="BF166" i="2"/>
  <c r="BB166" i="2"/>
  <c r="BA166" i="2" s="1"/>
  <c r="AE166" i="2"/>
  <c r="U166" i="2"/>
  <c r="U164" i="2" s="1"/>
  <c r="P166" i="2"/>
  <c r="I166" i="2"/>
  <c r="F166" i="2" s="1"/>
  <c r="CS165" i="2"/>
  <c r="CS164" i="2" s="1"/>
  <c r="CK165" i="2"/>
  <c r="CK164" i="2" s="1"/>
  <c r="CE165" i="2"/>
  <c r="CE164" i="2" s="1"/>
  <c r="CB165" i="2"/>
  <c r="CA165" i="2"/>
  <c r="BN165" i="2"/>
  <c r="BN164" i="2" s="1"/>
  <c r="BK165" i="2"/>
  <c r="BF165" i="2"/>
  <c r="BA165" i="2" s="1"/>
  <c r="BB165" i="2"/>
  <c r="AE165" i="2"/>
  <c r="U165" i="2"/>
  <c r="P165" i="2"/>
  <c r="P164" i="2" s="1"/>
  <c r="I165" i="2"/>
  <c r="I164" i="2" s="1"/>
  <c r="F165" i="2"/>
  <c r="CU164" i="2"/>
  <c r="CU161" i="2" s="1"/>
  <c r="CT164" i="2"/>
  <c r="CQ164" i="2"/>
  <c r="CP164" i="2"/>
  <c r="CO164" i="2"/>
  <c r="CO161" i="2" s="1"/>
  <c r="CN164" i="2"/>
  <c r="CM164" i="2"/>
  <c r="CM161" i="2" s="1"/>
  <c r="CL164" i="2"/>
  <c r="CL161" i="2" s="1"/>
  <c r="CJ164" i="2"/>
  <c r="CJ161" i="2" s="1"/>
  <c r="CI164" i="2"/>
  <c r="CI161" i="2" s="1"/>
  <c r="CH164" i="2"/>
  <c r="CG164" i="2"/>
  <c r="CF164" i="2"/>
  <c r="CD164" i="2"/>
  <c r="CC164" i="2"/>
  <c r="BY164" i="2"/>
  <c r="BX164" i="2"/>
  <c r="BX161" i="2" s="1"/>
  <c r="BW164" i="2"/>
  <c r="BW161" i="2" s="1"/>
  <c r="BV164" i="2"/>
  <c r="BU164" i="2"/>
  <c r="BT164" i="2"/>
  <c r="BS164" i="2"/>
  <c r="BR164" i="2"/>
  <c r="BQ164" i="2"/>
  <c r="BP164" i="2"/>
  <c r="BO164" i="2"/>
  <c r="BO161" i="2" s="1"/>
  <c r="BM164" i="2"/>
  <c r="BL164" i="2"/>
  <c r="BL161" i="2" s="1"/>
  <c r="BK164" i="2"/>
  <c r="BJ164" i="2"/>
  <c r="BI164" i="2"/>
  <c r="BH164" i="2"/>
  <c r="BG164" i="2"/>
  <c r="BE164" i="2"/>
  <c r="BD164" i="2"/>
  <c r="BC164" i="2"/>
  <c r="BC161" i="2" s="1"/>
  <c r="BB164" i="2"/>
  <c r="AZ164" i="2"/>
  <c r="AZ161" i="2" s="1"/>
  <c r="AX164" i="2"/>
  <c r="AX161" i="2" s="1"/>
  <c r="AW164" i="2"/>
  <c r="AV164" i="2"/>
  <c r="AU164" i="2"/>
  <c r="AT164" i="2"/>
  <c r="AS164" i="2"/>
  <c r="AR164" i="2"/>
  <c r="AQ164" i="2"/>
  <c r="AQ161" i="2" s="1"/>
  <c r="AP164" i="2"/>
  <c r="AP161" i="2" s="1"/>
  <c r="AO164" i="2"/>
  <c r="AN164" i="2"/>
  <c r="AM164" i="2"/>
  <c r="AM161" i="2" s="1"/>
  <c r="AL164" i="2"/>
  <c r="AL161" i="2" s="1"/>
  <c r="AK164" i="2"/>
  <c r="AJ164" i="2"/>
  <c r="AI164" i="2"/>
  <c r="AH164" i="2"/>
  <c r="AG164" i="2"/>
  <c r="AF164" i="2"/>
  <c r="AE164" i="2"/>
  <c r="AD164" i="2"/>
  <c r="AD161" i="2" s="1"/>
  <c r="AC164" i="2"/>
  <c r="AB164" i="2"/>
  <c r="AA164" i="2"/>
  <c r="AA161" i="2" s="1"/>
  <c r="Z164" i="2"/>
  <c r="Z161" i="2" s="1"/>
  <c r="Y164" i="2"/>
  <c r="X164" i="2"/>
  <c r="W164" i="2"/>
  <c r="V164" i="2"/>
  <c r="T164" i="2"/>
  <c r="S164" i="2"/>
  <c r="S161" i="2" s="1"/>
  <c r="R164" i="2"/>
  <c r="R161" i="2" s="1"/>
  <c r="Q164" i="2"/>
  <c r="O164" i="2"/>
  <c r="O161" i="2" s="1"/>
  <c r="N164" i="2"/>
  <c r="N161" i="2" s="1"/>
  <c r="M164" i="2"/>
  <c r="L164" i="2"/>
  <c r="K164" i="2"/>
  <c r="J164" i="2"/>
  <c r="H164" i="2"/>
  <c r="G164" i="2"/>
  <c r="G161" i="2" s="1"/>
  <c r="CS163" i="2"/>
  <c r="CK163" i="2"/>
  <c r="CE163" i="2"/>
  <c r="CB163" i="2"/>
  <c r="CB162" i="2" s="1"/>
  <c r="BN163" i="2"/>
  <c r="BN162" i="2" s="1"/>
  <c r="BN161" i="2" s="1"/>
  <c r="BK163" i="2"/>
  <c r="BK162" i="2" s="1"/>
  <c r="BK161" i="2" s="1"/>
  <c r="BF163" i="2"/>
  <c r="BB163" i="2"/>
  <c r="BB162" i="2" s="1"/>
  <c r="BA163" i="2"/>
  <c r="BA162" i="2" s="1"/>
  <c r="AE163" i="2"/>
  <c r="U163" i="2"/>
  <c r="P163" i="2"/>
  <c r="I163" i="2"/>
  <c r="CU162" i="2"/>
  <c r="CT162" i="2"/>
  <c r="CQ162" i="2"/>
  <c r="CQ161" i="2" s="1"/>
  <c r="CN162" i="2"/>
  <c r="CN161" i="2" s="1"/>
  <c r="CM162" i="2"/>
  <c r="CL162" i="2"/>
  <c r="CK162" i="2"/>
  <c r="CK161" i="2" s="1"/>
  <c r="CJ162" i="2"/>
  <c r="CI162" i="2"/>
  <c r="CH162" i="2"/>
  <c r="CG162" i="2"/>
  <c r="CF162" i="2"/>
  <c r="CE162" i="2"/>
  <c r="CD162" i="2"/>
  <c r="CC162" i="2"/>
  <c r="CC161" i="2" s="1"/>
  <c r="BY162" i="2"/>
  <c r="BY161" i="2" s="1"/>
  <c r="BX162" i="2"/>
  <c r="BW162" i="2"/>
  <c r="BV162" i="2"/>
  <c r="BU162" i="2"/>
  <c r="BT162" i="2"/>
  <c r="BS162" i="2"/>
  <c r="BR162" i="2"/>
  <c r="BQ162" i="2"/>
  <c r="BQ161" i="2" s="1"/>
  <c r="BP162" i="2"/>
  <c r="BP161" i="2" s="1"/>
  <c r="BO162" i="2"/>
  <c r="BM162" i="2"/>
  <c r="BM161" i="2" s="1"/>
  <c r="BL162" i="2"/>
  <c r="BJ162" i="2"/>
  <c r="BI162" i="2"/>
  <c r="BH162" i="2"/>
  <c r="BH161" i="2" s="1"/>
  <c r="BG162" i="2"/>
  <c r="BF162" i="2"/>
  <c r="BE162" i="2"/>
  <c r="BE161" i="2" s="1"/>
  <c r="BD162" i="2"/>
  <c r="BD161" i="2" s="1"/>
  <c r="BC162" i="2"/>
  <c r="AZ162" i="2"/>
  <c r="AY162" i="2"/>
  <c r="AX162" i="2"/>
  <c r="AW162" i="2"/>
  <c r="AV162" i="2"/>
  <c r="AV161" i="2" s="1"/>
  <c r="AU162" i="2"/>
  <c r="AT162" i="2"/>
  <c r="AS162" i="2"/>
  <c r="AS161" i="2" s="1"/>
  <c r="AR162" i="2"/>
  <c r="AR161" i="2" s="1"/>
  <c r="AQ162" i="2"/>
  <c r="AP162" i="2"/>
  <c r="AO162" i="2"/>
  <c r="AO161" i="2" s="1"/>
  <c r="AN162" i="2"/>
  <c r="AM162" i="2"/>
  <c r="AL162" i="2"/>
  <c r="AK162" i="2"/>
  <c r="AJ162" i="2"/>
  <c r="AJ161" i="2" s="1"/>
  <c r="AI162" i="2"/>
  <c r="AH162" i="2"/>
  <c r="AH161" i="2" s="1"/>
  <c r="AG162" i="2"/>
  <c r="AG161" i="2" s="1"/>
  <c r="AF162" i="2"/>
  <c r="AF161" i="2" s="1"/>
  <c r="AD162" i="2"/>
  <c r="AC162" i="2"/>
  <c r="AC161" i="2" s="1"/>
  <c r="AB162" i="2"/>
  <c r="AA162" i="2"/>
  <c r="Z162" i="2"/>
  <c r="Y162" i="2"/>
  <c r="X162" i="2"/>
  <c r="X161" i="2" s="1"/>
  <c r="W162" i="2"/>
  <c r="V162" i="2"/>
  <c r="U162" i="2"/>
  <c r="U161" i="2" s="1"/>
  <c r="T162" i="2"/>
  <c r="T161" i="2" s="1"/>
  <c r="S162" i="2"/>
  <c r="R162" i="2"/>
  <c r="Q162" i="2"/>
  <c r="Q161" i="2" s="1"/>
  <c r="P162" i="2"/>
  <c r="O162" i="2"/>
  <c r="N162" i="2"/>
  <c r="M162" i="2"/>
  <c r="L162" i="2"/>
  <c r="L161" i="2" s="1"/>
  <c r="K162" i="2"/>
  <c r="J162" i="2"/>
  <c r="I162" i="2"/>
  <c r="I161" i="2" s="1"/>
  <c r="H162" i="2"/>
  <c r="H161" i="2" s="1"/>
  <c r="G162" i="2"/>
  <c r="CP161" i="2"/>
  <c r="CH161" i="2"/>
  <c r="CG161" i="2"/>
  <c r="CE161" i="2"/>
  <c r="CD161" i="2"/>
  <c r="BV161" i="2"/>
  <c r="BU161" i="2"/>
  <c r="BR161" i="2"/>
  <c r="BJ161" i="2"/>
  <c r="BI161" i="2"/>
  <c r="AY161" i="2"/>
  <c r="AW161" i="2"/>
  <c r="AU161" i="2"/>
  <c r="AT161" i="2"/>
  <c r="AK161" i="2"/>
  <c r="AI161" i="2"/>
  <c r="Y161" i="2"/>
  <c r="W161" i="2"/>
  <c r="M161" i="2"/>
  <c r="K161" i="2"/>
  <c r="J161" i="2"/>
  <c r="CS160" i="2"/>
  <c r="CS159" i="2" s="1"/>
  <c r="CR160" i="2"/>
  <c r="CK160" i="2"/>
  <c r="CK159" i="2" s="1"/>
  <c r="CE160" i="2"/>
  <c r="CE159" i="2" s="1"/>
  <c r="CB160" i="2"/>
  <c r="BN160" i="2"/>
  <c r="BN159" i="2" s="1"/>
  <c r="BK160" i="2"/>
  <c r="BK159" i="2" s="1"/>
  <c r="BF160" i="2"/>
  <c r="BB160" i="2"/>
  <c r="BB159" i="2" s="1"/>
  <c r="BA160" i="2"/>
  <c r="BA159" i="2" s="1"/>
  <c r="AE160" i="2"/>
  <c r="AE159" i="2" s="1"/>
  <c r="U160" i="2"/>
  <c r="P160" i="2"/>
  <c r="O160" i="2"/>
  <c r="O159" i="2" s="1"/>
  <c r="I160" i="2"/>
  <c r="CU159" i="2"/>
  <c r="CT159" i="2"/>
  <c r="CR159" i="2"/>
  <c r="CQ159" i="2"/>
  <c r="CP159" i="2"/>
  <c r="CO159" i="2"/>
  <c r="CN159" i="2"/>
  <c r="CM159" i="2"/>
  <c r="CL159" i="2"/>
  <c r="CJ159" i="2"/>
  <c r="CI159" i="2"/>
  <c r="CH159" i="2"/>
  <c r="CG159" i="2"/>
  <c r="CF159" i="2"/>
  <c r="CD159" i="2"/>
  <c r="CC159" i="2"/>
  <c r="CB159" i="2"/>
  <c r="BY159" i="2"/>
  <c r="BX159" i="2"/>
  <c r="BW159" i="2"/>
  <c r="BV159" i="2"/>
  <c r="BU159" i="2"/>
  <c r="BT159" i="2"/>
  <c r="BS159" i="2"/>
  <c r="BR159" i="2"/>
  <c r="BQ159" i="2"/>
  <c r="BP159" i="2"/>
  <c r="BO159" i="2"/>
  <c r="BM159" i="2"/>
  <c r="BL159" i="2"/>
  <c r="BJ159" i="2"/>
  <c r="BI159" i="2"/>
  <c r="BH159" i="2"/>
  <c r="BH152" i="2" s="1"/>
  <c r="BG159" i="2"/>
  <c r="BF159" i="2"/>
  <c r="BE159" i="2"/>
  <c r="BE152" i="2" s="1"/>
  <c r="BD159" i="2"/>
  <c r="BC159" i="2"/>
  <c r="AZ159" i="2"/>
  <c r="AY159" i="2"/>
  <c r="AX159" i="2"/>
  <c r="AW159" i="2"/>
  <c r="AV159" i="2"/>
  <c r="AU159" i="2"/>
  <c r="AT159" i="2"/>
  <c r="AS159" i="2"/>
  <c r="AR159" i="2"/>
  <c r="AR152" i="2" s="1"/>
  <c r="AQ159" i="2"/>
  <c r="AP159" i="2"/>
  <c r="AO159" i="2"/>
  <c r="AN159" i="2"/>
  <c r="AM159" i="2"/>
  <c r="AL159" i="2"/>
  <c r="AK159" i="2"/>
  <c r="AJ159" i="2"/>
  <c r="AI159" i="2"/>
  <c r="AH159" i="2"/>
  <c r="AG159" i="2"/>
  <c r="AF159" i="2"/>
  <c r="AD159" i="2"/>
  <c r="AC159" i="2"/>
  <c r="AB159" i="2"/>
  <c r="AA159" i="2"/>
  <c r="Z159" i="2"/>
  <c r="Y159" i="2"/>
  <c r="X159" i="2"/>
  <c r="W159" i="2"/>
  <c r="V159" i="2"/>
  <c r="U159" i="2"/>
  <c r="T159" i="2"/>
  <c r="S159" i="2"/>
  <c r="R159" i="2"/>
  <c r="Q159" i="2"/>
  <c r="P159" i="2"/>
  <c r="N159" i="2"/>
  <c r="M159" i="2"/>
  <c r="L159" i="2"/>
  <c r="K159" i="2"/>
  <c r="J159" i="2"/>
  <c r="H159" i="2"/>
  <c r="G159" i="2"/>
  <c r="CS158" i="2"/>
  <c r="CR158" i="2"/>
  <c r="CR156" i="2" s="1"/>
  <c r="CR152" i="2" s="1"/>
  <c r="CK158" i="2"/>
  <c r="CK156" i="2" s="1"/>
  <c r="CE158" i="2"/>
  <c r="CB158" i="2"/>
  <c r="BN158" i="2"/>
  <c r="BK158" i="2"/>
  <c r="BF158" i="2"/>
  <c r="BB158" i="2"/>
  <c r="BA158" i="2" s="1"/>
  <c r="AE158" i="2"/>
  <c r="U158" i="2"/>
  <c r="U156" i="2" s="1"/>
  <c r="P158" i="2"/>
  <c r="I158" i="2"/>
  <c r="CS157" i="2"/>
  <c r="CR157" i="2"/>
  <c r="CK157" i="2"/>
  <c r="CE157" i="2"/>
  <c r="CB157" i="2"/>
  <c r="CB156" i="2" s="1"/>
  <c r="CA157" i="2"/>
  <c r="BZ157" i="2"/>
  <c r="BN157" i="2"/>
  <c r="BN156" i="2" s="1"/>
  <c r="BK157" i="2"/>
  <c r="BF157" i="2"/>
  <c r="BF156" i="2" s="1"/>
  <c r="BB157" i="2"/>
  <c r="AE157" i="2"/>
  <c r="U157" i="2"/>
  <c r="P157" i="2"/>
  <c r="I157" i="2"/>
  <c r="F157" i="2"/>
  <c r="CU156" i="2"/>
  <c r="CT156" i="2"/>
  <c r="CT152" i="2" s="1"/>
  <c r="CS156" i="2"/>
  <c r="CS152" i="2" s="1"/>
  <c r="CQ156" i="2"/>
  <c r="CN156" i="2"/>
  <c r="CM156" i="2"/>
  <c r="CM152" i="2" s="1"/>
  <c r="CL156" i="2"/>
  <c r="CJ156" i="2"/>
  <c r="CI156" i="2"/>
  <c r="CH156" i="2"/>
  <c r="CG156" i="2"/>
  <c r="CF156" i="2"/>
  <c r="CE156" i="2"/>
  <c r="CC156" i="2"/>
  <c r="BY156" i="2"/>
  <c r="BX156" i="2"/>
  <c r="BW156" i="2"/>
  <c r="BV156" i="2"/>
  <c r="BU156" i="2"/>
  <c r="BT156" i="2"/>
  <c r="BS156" i="2"/>
  <c r="BR156" i="2"/>
  <c r="BQ156" i="2"/>
  <c r="BP156" i="2"/>
  <c r="BO156" i="2"/>
  <c r="BM156" i="2"/>
  <c r="BL156" i="2"/>
  <c r="BK156" i="2"/>
  <c r="BJ156" i="2"/>
  <c r="BI156" i="2"/>
  <c r="BH156" i="2"/>
  <c r="BG156" i="2"/>
  <c r="BE156" i="2"/>
  <c r="BD156" i="2"/>
  <c r="BC156" i="2"/>
  <c r="AZ156" i="2"/>
  <c r="AX156" i="2"/>
  <c r="AW156" i="2"/>
  <c r="AV156" i="2"/>
  <c r="AV152" i="2" s="1"/>
  <c r="AS156" i="2"/>
  <c r="AR156" i="2"/>
  <c r="AQ156" i="2"/>
  <c r="AP156" i="2"/>
  <c r="AO156" i="2"/>
  <c r="AN156" i="2"/>
  <c r="AM156" i="2"/>
  <c r="AL156" i="2"/>
  <c r="AK156" i="2"/>
  <c r="AJ156" i="2"/>
  <c r="AI156" i="2"/>
  <c r="AI152" i="2" s="1"/>
  <c r="AH156" i="2"/>
  <c r="AG156" i="2"/>
  <c r="AF156" i="2"/>
  <c r="AE156" i="2"/>
  <c r="AD156" i="2"/>
  <c r="AC156" i="2"/>
  <c r="AB156" i="2"/>
  <c r="AA156" i="2"/>
  <c r="Z156" i="2"/>
  <c r="Y156" i="2"/>
  <c r="X156" i="2"/>
  <c r="W156" i="2"/>
  <c r="W152" i="2" s="1"/>
  <c r="V156" i="2"/>
  <c r="T156" i="2"/>
  <c r="S156" i="2"/>
  <c r="R156" i="2"/>
  <c r="Q156" i="2"/>
  <c r="O156" i="2"/>
  <c r="N156" i="2"/>
  <c r="M156" i="2"/>
  <c r="L156" i="2"/>
  <c r="K156" i="2"/>
  <c r="J156" i="2"/>
  <c r="H156" i="2"/>
  <c r="G156" i="2"/>
  <c r="CS155" i="2"/>
  <c r="CR155" i="2"/>
  <c r="CK155" i="2"/>
  <c r="CE155" i="2"/>
  <c r="CE153" i="2" s="1"/>
  <c r="CE152" i="2" s="1"/>
  <c r="CB155" i="2"/>
  <c r="BN155" i="2"/>
  <c r="BA155" i="2" s="1"/>
  <c r="BK155" i="2"/>
  <c r="BF155" i="2"/>
  <c r="BB155" i="2"/>
  <c r="AE155" i="2"/>
  <c r="U155" i="2"/>
  <c r="U153" i="2" s="1"/>
  <c r="U152" i="2" s="1"/>
  <c r="P155" i="2"/>
  <c r="P153" i="2" s="1"/>
  <c r="I155" i="2"/>
  <c r="I153" i="2" s="1"/>
  <c r="CS154" i="2"/>
  <c r="CR154" i="2" s="1"/>
  <c r="CK154" i="2"/>
  <c r="CE154" i="2"/>
  <c r="CB154" i="2"/>
  <c r="CB153" i="2" s="1"/>
  <c r="CB152" i="2" s="1"/>
  <c r="CA154" i="2"/>
  <c r="BZ154" i="2"/>
  <c r="BN154" i="2"/>
  <c r="BN153" i="2" s="1"/>
  <c r="BN152" i="2" s="1"/>
  <c r="BK154" i="2"/>
  <c r="BK153" i="2" s="1"/>
  <c r="BK152" i="2" s="1"/>
  <c r="BF154" i="2"/>
  <c r="BB154" i="2"/>
  <c r="BB153" i="2" s="1"/>
  <c r="AE154" i="2"/>
  <c r="U154" i="2"/>
  <c r="P154" i="2"/>
  <c r="I154" i="2"/>
  <c r="F154" i="2" s="1"/>
  <c r="CU153" i="2"/>
  <c r="CU152" i="2" s="1"/>
  <c r="CT153" i="2"/>
  <c r="CS153" i="2"/>
  <c r="CR153" i="2"/>
  <c r="CQ153" i="2"/>
  <c r="CN153" i="2"/>
  <c r="CM153" i="2"/>
  <c r="CL153" i="2"/>
  <c r="CL152" i="2" s="1"/>
  <c r="CJ153" i="2"/>
  <c r="CJ152" i="2" s="1"/>
  <c r="CI153" i="2"/>
  <c r="CI152" i="2" s="1"/>
  <c r="CH153" i="2"/>
  <c r="CH152" i="2" s="1"/>
  <c r="CG153" i="2"/>
  <c r="CG152" i="2" s="1"/>
  <c r="CF153" i="2"/>
  <c r="CD153" i="2"/>
  <c r="CD152" i="2" s="1"/>
  <c r="CC153" i="2"/>
  <c r="BY153" i="2"/>
  <c r="BX153" i="2"/>
  <c r="BX152" i="2" s="1"/>
  <c r="BW153" i="2"/>
  <c r="BW152" i="2" s="1"/>
  <c r="BV153" i="2"/>
  <c r="BU153" i="2"/>
  <c r="BU152" i="2" s="1"/>
  <c r="BT153" i="2"/>
  <c r="BS153" i="2"/>
  <c r="BR153" i="2"/>
  <c r="BR152" i="2" s="1"/>
  <c r="BQ153" i="2"/>
  <c r="BP153" i="2"/>
  <c r="BO153" i="2"/>
  <c r="BM153" i="2"/>
  <c r="BL153" i="2"/>
  <c r="BL152" i="2" s="1"/>
  <c r="BJ153" i="2"/>
  <c r="BI153" i="2"/>
  <c r="BH153" i="2"/>
  <c r="BG153" i="2"/>
  <c r="BG152" i="2" s="1"/>
  <c r="BF153" i="2"/>
  <c r="BE153" i="2"/>
  <c r="BD153" i="2"/>
  <c r="BC153" i="2"/>
  <c r="AZ153" i="2"/>
  <c r="AZ152" i="2" s="1"/>
  <c r="AX153" i="2"/>
  <c r="AW153" i="2"/>
  <c r="AV153" i="2"/>
  <c r="AS153" i="2"/>
  <c r="AR153" i="2"/>
  <c r="AQ153" i="2"/>
  <c r="AQ152" i="2" s="1"/>
  <c r="AP153" i="2"/>
  <c r="AP152" i="2" s="1"/>
  <c r="AO153" i="2"/>
  <c r="AN153" i="2"/>
  <c r="AM153" i="2"/>
  <c r="AM152" i="2" s="1"/>
  <c r="AL153" i="2"/>
  <c r="AK153" i="2"/>
  <c r="AJ153" i="2"/>
  <c r="AI153" i="2"/>
  <c r="AH153" i="2"/>
  <c r="AG153" i="2"/>
  <c r="AF153" i="2"/>
  <c r="AF152" i="2" s="1"/>
  <c r="AE153" i="2"/>
  <c r="AE152" i="2" s="1"/>
  <c r="AD153" i="2"/>
  <c r="AD152" i="2" s="1"/>
  <c r="AC153" i="2"/>
  <c r="AB153" i="2"/>
  <c r="AA153" i="2"/>
  <c r="AA152" i="2" s="1"/>
  <c r="Z153" i="2"/>
  <c r="Y153" i="2"/>
  <c r="X153" i="2"/>
  <c r="X152" i="2" s="1"/>
  <c r="W153" i="2"/>
  <c r="V153" i="2"/>
  <c r="T153" i="2"/>
  <c r="S153" i="2"/>
  <c r="S152" i="2" s="1"/>
  <c r="R153" i="2"/>
  <c r="R152" i="2" s="1"/>
  <c r="Q153" i="2"/>
  <c r="O153" i="2"/>
  <c r="O152" i="2" s="1"/>
  <c r="N153" i="2"/>
  <c r="M153" i="2"/>
  <c r="M152" i="2" s="1"/>
  <c r="L153" i="2"/>
  <c r="L152" i="2" s="1"/>
  <c r="K153" i="2"/>
  <c r="J153" i="2"/>
  <c r="H153" i="2"/>
  <c r="G153" i="2"/>
  <c r="CQ152" i="2"/>
  <c r="CP152" i="2"/>
  <c r="CO152" i="2"/>
  <c r="CN152" i="2"/>
  <c r="CF152" i="2"/>
  <c r="CC152" i="2"/>
  <c r="BY152" i="2"/>
  <c r="BV152" i="2"/>
  <c r="BT152" i="2"/>
  <c r="BS152" i="2"/>
  <c r="BQ152" i="2"/>
  <c r="BP152" i="2"/>
  <c r="BO152" i="2"/>
  <c r="BM152" i="2"/>
  <c r="BJ152" i="2"/>
  <c r="BI152" i="2"/>
  <c r="BD152" i="2"/>
  <c r="BC152" i="2"/>
  <c r="AY152" i="2"/>
  <c r="AX152" i="2"/>
  <c r="AU152" i="2"/>
  <c r="AT152" i="2"/>
  <c r="AS152" i="2"/>
  <c r="AO152" i="2"/>
  <c r="AN152" i="2"/>
  <c r="AL152" i="2"/>
  <c r="AK152" i="2"/>
  <c r="AJ152" i="2"/>
  <c r="AG152" i="2"/>
  <c r="AC152" i="2"/>
  <c r="AB152" i="2"/>
  <c r="Z152" i="2"/>
  <c r="Y152" i="2"/>
  <c r="T152" i="2"/>
  <c r="Q152" i="2"/>
  <c r="N152" i="2"/>
  <c r="K152" i="2"/>
  <c r="CS151" i="2"/>
  <c r="CR151" i="2"/>
  <c r="CK151" i="2"/>
  <c r="CE151" i="2"/>
  <c r="CE146" i="2" s="1"/>
  <c r="CB151" i="2"/>
  <c r="CA151" i="2"/>
  <c r="BZ151" i="2" s="1"/>
  <c r="BN151" i="2"/>
  <c r="BK151" i="2"/>
  <c r="BF151" i="2"/>
  <c r="BB151" i="2"/>
  <c r="BA151" i="2" s="1"/>
  <c r="AE151" i="2"/>
  <c r="U151" i="2"/>
  <c r="P151" i="2"/>
  <c r="I151" i="2"/>
  <c r="CS150" i="2"/>
  <c r="CR150" i="2"/>
  <c r="CK150" i="2"/>
  <c r="CE150" i="2"/>
  <c r="CB150" i="2"/>
  <c r="CA150" i="2" s="1"/>
  <c r="BZ150" i="2" s="1"/>
  <c r="BN150" i="2"/>
  <c r="BK150" i="2"/>
  <c r="BK146" i="2" s="1"/>
  <c r="BF150" i="2"/>
  <c r="BB150" i="2"/>
  <c r="BA150" i="2" s="1"/>
  <c r="AE150" i="2"/>
  <c r="U150" i="2"/>
  <c r="P150" i="2"/>
  <c r="I150" i="2"/>
  <c r="F150" i="2"/>
  <c r="E150" i="2" s="1"/>
  <c r="D150" i="2" s="1"/>
  <c r="CY150" i="2" s="1"/>
  <c r="CS149" i="2"/>
  <c r="CR149" i="2"/>
  <c r="CK149" i="2"/>
  <c r="CK146" i="2" s="1"/>
  <c r="CE149" i="2"/>
  <c r="CA149" i="2" s="1"/>
  <c r="CB149" i="2"/>
  <c r="BZ149" i="2"/>
  <c r="BN149" i="2"/>
  <c r="BK149" i="2"/>
  <c r="BF149" i="2"/>
  <c r="BB149" i="2"/>
  <c r="BA149" i="2" s="1"/>
  <c r="AE149" i="2"/>
  <c r="U149" i="2"/>
  <c r="P149" i="2"/>
  <c r="I149" i="2"/>
  <c r="CS148" i="2"/>
  <c r="CK148" i="2"/>
  <c r="CE148" i="2"/>
  <c r="CB148" i="2"/>
  <c r="CA148" i="2" s="1"/>
  <c r="BZ148" i="2" s="1"/>
  <c r="BN148" i="2"/>
  <c r="BK148" i="2"/>
  <c r="BF148" i="2"/>
  <c r="BB148" i="2"/>
  <c r="BA148" i="2" s="1"/>
  <c r="AE148" i="2"/>
  <c r="AE146" i="2" s="1"/>
  <c r="U148" i="2"/>
  <c r="U146" i="2" s="1"/>
  <c r="P148" i="2"/>
  <c r="I148" i="2"/>
  <c r="CS147" i="2"/>
  <c r="CR147" i="2"/>
  <c r="CK147" i="2"/>
  <c r="CE147" i="2"/>
  <c r="CB147" i="2"/>
  <c r="CB146" i="2" s="1"/>
  <c r="CA147" i="2"/>
  <c r="CA146" i="2" s="1"/>
  <c r="BZ147" i="2"/>
  <c r="BN147" i="2"/>
  <c r="BN146" i="2" s="1"/>
  <c r="BK147" i="2"/>
  <c r="BF147" i="2"/>
  <c r="BB147" i="2"/>
  <c r="AE147" i="2"/>
  <c r="U147" i="2"/>
  <c r="P147" i="2"/>
  <c r="I147" i="2"/>
  <c r="F147" i="2"/>
  <c r="CU146" i="2"/>
  <c r="CT146" i="2"/>
  <c r="CQ146" i="2"/>
  <c r="CN146" i="2"/>
  <c r="CM146" i="2"/>
  <c r="CL146" i="2"/>
  <c r="CJ146" i="2"/>
  <c r="CJ138" i="2" s="1"/>
  <c r="CI146" i="2"/>
  <c r="CH146" i="2"/>
  <c r="CG146" i="2"/>
  <c r="CF146" i="2"/>
  <c r="CD146" i="2"/>
  <c r="CC146" i="2"/>
  <c r="BY146" i="2"/>
  <c r="BX146" i="2"/>
  <c r="BW146" i="2"/>
  <c r="BV146" i="2"/>
  <c r="BV138" i="2" s="1"/>
  <c r="BU146" i="2"/>
  <c r="BT146" i="2"/>
  <c r="BT138" i="2" s="1"/>
  <c r="BS146" i="2"/>
  <c r="BS138" i="2" s="1"/>
  <c r="BR146" i="2"/>
  <c r="BQ146" i="2"/>
  <c r="BP146" i="2"/>
  <c r="BO146" i="2"/>
  <c r="BM146" i="2"/>
  <c r="BL146" i="2"/>
  <c r="BJ146" i="2"/>
  <c r="BI146" i="2"/>
  <c r="BH146" i="2"/>
  <c r="BG146" i="2"/>
  <c r="BE146" i="2"/>
  <c r="BD146" i="2"/>
  <c r="BC146" i="2"/>
  <c r="AZ146" i="2"/>
  <c r="AX146" i="2"/>
  <c r="AW146" i="2"/>
  <c r="AV146" i="2"/>
  <c r="AS146" i="2"/>
  <c r="AR146" i="2"/>
  <c r="AQ146" i="2"/>
  <c r="AP146" i="2"/>
  <c r="AO146" i="2"/>
  <c r="AN146" i="2"/>
  <c r="AM146" i="2"/>
  <c r="AL146" i="2"/>
  <c r="AK146" i="2"/>
  <c r="AJ146" i="2"/>
  <c r="AI146" i="2"/>
  <c r="AH146" i="2"/>
  <c r="AG146" i="2"/>
  <c r="AF146" i="2"/>
  <c r="AD146" i="2"/>
  <c r="AC146" i="2"/>
  <c r="AB146" i="2"/>
  <c r="AA146" i="2"/>
  <c r="Z146" i="2"/>
  <c r="Y146" i="2"/>
  <c r="X146" i="2"/>
  <c r="W146" i="2"/>
  <c r="V146" i="2"/>
  <c r="T146" i="2"/>
  <c r="S146" i="2"/>
  <c r="R146" i="2"/>
  <c r="Q146" i="2"/>
  <c r="P146" i="2"/>
  <c r="O146" i="2"/>
  <c r="N146" i="2"/>
  <c r="M146" i="2"/>
  <c r="L146" i="2"/>
  <c r="K146" i="2"/>
  <c r="J146" i="2"/>
  <c r="H146" i="2"/>
  <c r="G146" i="2"/>
  <c r="CS145" i="2"/>
  <c r="CS143" i="2" s="1"/>
  <c r="CR145" i="2"/>
  <c r="CR143" i="2" s="1"/>
  <c r="CK145" i="2"/>
  <c r="CA145" i="2" s="1"/>
  <c r="BZ145" i="2" s="1"/>
  <c r="CE145" i="2"/>
  <c r="CB145" i="2"/>
  <c r="BN145" i="2"/>
  <c r="BK145" i="2"/>
  <c r="BF145" i="2"/>
  <c r="BB145" i="2"/>
  <c r="BA145" i="2" s="1"/>
  <c r="AE145" i="2"/>
  <c r="U145" i="2"/>
  <c r="U143" i="2" s="1"/>
  <c r="P145" i="2"/>
  <c r="I145" i="2"/>
  <c r="F145" i="2" s="1"/>
  <c r="E145" i="2" s="1"/>
  <c r="CS144" i="2"/>
  <c r="CR144" i="2"/>
  <c r="CK144" i="2"/>
  <c r="CE144" i="2"/>
  <c r="CB144" i="2"/>
  <c r="CB143" i="2" s="1"/>
  <c r="BN144" i="2"/>
  <c r="BN143" i="2" s="1"/>
  <c r="BK144" i="2"/>
  <c r="BK143" i="2" s="1"/>
  <c r="BF144" i="2"/>
  <c r="BF143" i="2" s="1"/>
  <c r="BB144" i="2"/>
  <c r="AE144" i="2"/>
  <c r="U144" i="2"/>
  <c r="P144" i="2"/>
  <c r="F144" i="2" s="1"/>
  <c r="I144" i="2"/>
  <c r="CU143" i="2"/>
  <c r="CT143" i="2"/>
  <c r="CQ143" i="2"/>
  <c r="CN143" i="2"/>
  <c r="CM143" i="2"/>
  <c r="CL143" i="2"/>
  <c r="CJ143" i="2"/>
  <c r="CI143" i="2"/>
  <c r="CI138" i="2" s="1"/>
  <c r="CH143" i="2"/>
  <c r="CG143" i="2"/>
  <c r="CF143" i="2"/>
  <c r="CF138" i="2" s="1"/>
  <c r="CE143" i="2"/>
  <c r="CD143" i="2"/>
  <c r="CC143" i="2"/>
  <c r="BY143" i="2"/>
  <c r="BX143" i="2"/>
  <c r="BW143" i="2"/>
  <c r="BV143" i="2"/>
  <c r="BU143" i="2"/>
  <c r="BT143" i="2"/>
  <c r="BS143" i="2"/>
  <c r="BR143" i="2"/>
  <c r="BQ143" i="2"/>
  <c r="BP143" i="2"/>
  <c r="BO143" i="2"/>
  <c r="BM143" i="2"/>
  <c r="BM138" i="2" s="1"/>
  <c r="BL143" i="2"/>
  <c r="BL138" i="2" s="1"/>
  <c r="BJ143" i="2"/>
  <c r="BI143" i="2"/>
  <c r="BH143" i="2"/>
  <c r="BH138" i="2" s="1"/>
  <c r="BG143" i="2"/>
  <c r="BG138" i="2" s="1"/>
  <c r="BE143" i="2"/>
  <c r="BD143" i="2"/>
  <c r="BC143" i="2"/>
  <c r="AZ143" i="2"/>
  <c r="AX143" i="2"/>
  <c r="AX138" i="2" s="1"/>
  <c r="AW143" i="2"/>
  <c r="AW138" i="2" s="1"/>
  <c r="AV143" i="2"/>
  <c r="AS143" i="2"/>
  <c r="AR143" i="2"/>
  <c r="AQ143" i="2"/>
  <c r="AP143" i="2"/>
  <c r="AO143" i="2"/>
  <c r="AN143" i="2"/>
  <c r="AM143" i="2"/>
  <c r="AL143" i="2"/>
  <c r="AK143" i="2"/>
  <c r="AJ143" i="2"/>
  <c r="AI143" i="2"/>
  <c r="AH143" i="2"/>
  <c r="AG143" i="2"/>
  <c r="AF143" i="2"/>
  <c r="AE143" i="2"/>
  <c r="AD143" i="2"/>
  <c r="AC143" i="2"/>
  <c r="AB143" i="2"/>
  <c r="AA143" i="2"/>
  <c r="Z143" i="2"/>
  <c r="Y143" i="2"/>
  <c r="X143" i="2"/>
  <c r="W143" i="2"/>
  <c r="V143" i="2"/>
  <c r="T143" i="2"/>
  <c r="S143" i="2"/>
  <c r="R143" i="2"/>
  <c r="Q143" i="2"/>
  <c r="P143" i="2"/>
  <c r="O143" i="2"/>
  <c r="N143" i="2"/>
  <c r="M143" i="2"/>
  <c r="L143" i="2"/>
  <c r="K143" i="2"/>
  <c r="J143" i="2"/>
  <c r="H143" i="2"/>
  <c r="G143" i="2"/>
  <c r="CS142" i="2"/>
  <c r="CS139" i="2" s="1"/>
  <c r="CR142" i="2"/>
  <c r="CK142" i="2"/>
  <c r="CA142" i="2" s="1"/>
  <c r="BZ142" i="2" s="1"/>
  <c r="CE142" i="2"/>
  <c r="CB142" i="2"/>
  <c r="BN142" i="2"/>
  <c r="BK142" i="2"/>
  <c r="BF142" i="2"/>
  <c r="BB142" i="2"/>
  <c r="BA142" i="2" s="1"/>
  <c r="AE142" i="2"/>
  <c r="U142" i="2"/>
  <c r="U139" i="2" s="1"/>
  <c r="U138" i="2" s="1"/>
  <c r="P142" i="2"/>
  <c r="P139" i="2" s="1"/>
  <c r="P138" i="2" s="1"/>
  <c r="I142" i="2"/>
  <c r="CS141" i="2"/>
  <c r="CR141" i="2"/>
  <c r="CK141" i="2"/>
  <c r="CE141" i="2"/>
  <c r="CB141" i="2"/>
  <c r="CA141" i="2"/>
  <c r="BZ141" i="2"/>
  <c r="BN141" i="2"/>
  <c r="BK141" i="2"/>
  <c r="BF141" i="2"/>
  <c r="BB141" i="2"/>
  <c r="BA141" i="2" s="1"/>
  <c r="E141" i="2" s="1"/>
  <c r="D141" i="2" s="1"/>
  <c r="CY141" i="2" s="1"/>
  <c r="AE141" i="2"/>
  <c r="U141" i="2"/>
  <c r="P141" i="2"/>
  <c r="I141" i="2"/>
  <c r="F141" i="2"/>
  <c r="CS140" i="2"/>
  <c r="CR140" i="2" s="1"/>
  <c r="CR139" i="2" s="1"/>
  <c r="CK140" i="2"/>
  <c r="CE140" i="2"/>
  <c r="CE139" i="2" s="1"/>
  <c r="CE138" i="2" s="1"/>
  <c r="CB140" i="2"/>
  <c r="BN140" i="2"/>
  <c r="BK140" i="2"/>
  <c r="BK139" i="2" s="1"/>
  <c r="BK138" i="2" s="1"/>
  <c r="BF140" i="2"/>
  <c r="BF139" i="2" s="1"/>
  <c r="BB140" i="2"/>
  <c r="BA140" i="2"/>
  <c r="AE140" i="2"/>
  <c r="AE139" i="2" s="1"/>
  <c r="AE138" i="2" s="1"/>
  <c r="U140" i="2"/>
  <c r="P140" i="2"/>
  <c r="I140" i="2"/>
  <c r="CU139" i="2"/>
  <c r="CT139" i="2"/>
  <c r="CQ139" i="2"/>
  <c r="CQ138" i="2" s="1"/>
  <c r="CN139" i="2"/>
  <c r="CN138" i="2" s="1"/>
  <c r="CM139" i="2"/>
  <c r="CM138" i="2" s="1"/>
  <c r="CL139" i="2"/>
  <c r="CL138" i="2" s="1"/>
  <c r="CJ139" i="2"/>
  <c r="CI139" i="2"/>
  <c r="CH139" i="2"/>
  <c r="CG139" i="2"/>
  <c r="CF139" i="2"/>
  <c r="CD139" i="2"/>
  <c r="CD138" i="2" s="1"/>
  <c r="CC139" i="2"/>
  <c r="CB139" i="2"/>
  <c r="BY139" i="2"/>
  <c r="BX139" i="2"/>
  <c r="BW139" i="2"/>
  <c r="BV139" i="2"/>
  <c r="BU139" i="2"/>
  <c r="BT139" i="2"/>
  <c r="BS139" i="2"/>
  <c r="BR139" i="2"/>
  <c r="BR138" i="2" s="1"/>
  <c r="BQ139" i="2"/>
  <c r="BQ138" i="2" s="1"/>
  <c r="BP139" i="2"/>
  <c r="BO139" i="2"/>
  <c r="BN139" i="2"/>
  <c r="BN138" i="2" s="1"/>
  <c r="BM139" i="2"/>
  <c r="BL139" i="2"/>
  <c r="BJ139" i="2"/>
  <c r="BI139" i="2"/>
  <c r="BI138" i="2" s="1"/>
  <c r="BH139" i="2"/>
  <c r="BG139" i="2"/>
  <c r="BE139" i="2"/>
  <c r="BE138" i="2" s="1"/>
  <c r="BD139" i="2"/>
  <c r="BC139" i="2"/>
  <c r="BC138" i="2" s="1"/>
  <c r="BB139" i="2"/>
  <c r="AZ139" i="2"/>
  <c r="AX139" i="2"/>
  <c r="AW139" i="2"/>
  <c r="AV139" i="2"/>
  <c r="AV138" i="2" s="1"/>
  <c r="AS139" i="2"/>
  <c r="AR139" i="2"/>
  <c r="AQ139" i="2"/>
  <c r="AP139" i="2"/>
  <c r="AO139" i="2"/>
  <c r="AO138" i="2" s="1"/>
  <c r="AN139" i="2"/>
  <c r="AN138" i="2" s="1"/>
  <c r="AM139" i="2"/>
  <c r="AL139" i="2"/>
  <c r="AK139" i="2"/>
  <c r="AJ139" i="2"/>
  <c r="AI139" i="2"/>
  <c r="AH139" i="2"/>
  <c r="AH138" i="2" s="1"/>
  <c r="AG139" i="2"/>
  <c r="AG138" i="2" s="1"/>
  <c r="AF139" i="2"/>
  <c r="AF138" i="2" s="1"/>
  <c r="AD139" i="2"/>
  <c r="AC139" i="2"/>
  <c r="AC138" i="2" s="1"/>
  <c r="AB139" i="2"/>
  <c r="AA139" i="2"/>
  <c r="AA138" i="2" s="1"/>
  <c r="Z139" i="2"/>
  <c r="Y139" i="2"/>
  <c r="X139" i="2"/>
  <c r="W139" i="2"/>
  <c r="V139" i="2"/>
  <c r="V138" i="2" s="1"/>
  <c r="T139" i="2"/>
  <c r="S139" i="2"/>
  <c r="R139" i="2"/>
  <c r="R138" i="2" s="1"/>
  <c r="Q139" i="2"/>
  <c r="Q138" i="2" s="1"/>
  <c r="O139" i="2"/>
  <c r="O138" i="2" s="1"/>
  <c r="N139" i="2"/>
  <c r="M139" i="2"/>
  <c r="M138" i="2" s="1"/>
  <c r="L139" i="2"/>
  <c r="K139" i="2"/>
  <c r="J139" i="2"/>
  <c r="J138" i="2" s="1"/>
  <c r="H139" i="2"/>
  <c r="G139" i="2"/>
  <c r="CT138" i="2"/>
  <c r="CH138" i="2"/>
  <c r="CC138" i="2"/>
  <c r="CB138" i="2"/>
  <c r="BY138" i="2"/>
  <c r="BX138" i="2"/>
  <c r="BW138" i="2"/>
  <c r="BP138" i="2"/>
  <c r="BO138" i="2"/>
  <c r="BJ138" i="2"/>
  <c r="BD138" i="2"/>
  <c r="AZ138" i="2"/>
  <c r="AS138" i="2"/>
  <c r="AR138" i="2"/>
  <c r="AP138" i="2"/>
  <c r="AM138" i="2"/>
  <c r="AL138" i="2"/>
  <c r="AK138" i="2"/>
  <c r="AJ138" i="2"/>
  <c r="AI138" i="2"/>
  <c r="AD138" i="2"/>
  <c r="Z138" i="2"/>
  <c r="Y138" i="2"/>
  <c r="X138" i="2"/>
  <c r="W138" i="2"/>
  <c r="T138" i="2"/>
  <c r="N138" i="2"/>
  <c r="L138" i="2"/>
  <c r="K138" i="2"/>
  <c r="H138" i="2"/>
  <c r="CS137" i="2"/>
  <c r="CR137" i="2" s="1"/>
  <c r="CK137" i="2"/>
  <c r="CE137" i="2"/>
  <c r="CB137" i="2"/>
  <c r="CA137" i="2"/>
  <c r="BZ137" i="2" s="1"/>
  <c r="BN137" i="2"/>
  <c r="BK137" i="2"/>
  <c r="BF137" i="2"/>
  <c r="BF134" i="2" s="1"/>
  <c r="BB137" i="2"/>
  <c r="AE137" i="2"/>
  <c r="U137" i="2"/>
  <c r="P137" i="2"/>
  <c r="I137" i="2"/>
  <c r="CS136" i="2"/>
  <c r="CR136" i="2"/>
  <c r="CR134" i="2" s="1"/>
  <c r="CK136" i="2"/>
  <c r="CK134" i="2" s="1"/>
  <c r="CE136" i="2"/>
  <c r="CB136" i="2"/>
  <c r="BN136" i="2"/>
  <c r="BK136" i="2"/>
  <c r="BF136" i="2"/>
  <c r="BB136" i="2"/>
  <c r="BA136" i="2"/>
  <c r="AE136" i="2"/>
  <c r="AE134" i="2" s="1"/>
  <c r="U136" i="2"/>
  <c r="P136" i="2"/>
  <c r="P134" i="2" s="1"/>
  <c r="I136" i="2"/>
  <c r="F136" i="2" s="1"/>
  <c r="E136" i="2" s="1"/>
  <c r="CS135" i="2"/>
  <c r="CR135" i="2"/>
  <c r="CK135" i="2"/>
  <c r="CE135" i="2"/>
  <c r="CE134" i="2" s="1"/>
  <c r="CB135" i="2"/>
  <c r="CB134" i="2" s="1"/>
  <c r="BN135" i="2"/>
  <c r="BK135" i="2"/>
  <c r="BF135" i="2"/>
  <c r="BB135" i="2"/>
  <c r="BA135" i="2" s="1"/>
  <c r="AE135" i="2"/>
  <c r="U135" i="2"/>
  <c r="U134" i="2" s="1"/>
  <c r="P135" i="2"/>
  <c r="I135" i="2"/>
  <c r="I134" i="2" s="1"/>
  <c r="CU134" i="2"/>
  <c r="CT134" i="2"/>
  <c r="CS134" i="2"/>
  <c r="CQ134" i="2"/>
  <c r="CN134" i="2"/>
  <c r="CM134" i="2"/>
  <c r="CL134" i="2"/>
  <c r="CJ134" i="2"/>
  <c r="CI134" i="2"/>
  <c r="CH134" i="2"/>
  <c r="CG134" i="2"/>
  <c r="CF134" i="2"/>
  <c r="CD134" i="2"/>
  <c r="CC134" i="2"/>
  <c r="BY134" i="2"/>
  <c r="BX134" i="2"/>
  <c r="BW134" i="2"/>
  <c r="BV134" i="2"/>
  <c r="BU134" i="2"/>
  <c r="BT134" i="2"/>
  <c r="BS134" i="2"/>
  <c r="BR134" i="2"/>
  <c r="BQ134" i="2"/>
  <c r="BP134" i="2"/>
  <c r="BO134" i="2"/>
  <c r="BN134" i="2"/>
  <c r="BM134" i="2"/>
  <c r="BL134" i="2"/>
  <c r="BK134" i="2"/>
  <c r="BJ134" i="2"/>
  <c r="BI134" i="2"/>
  <c r="BH134" i="2"/>
  <c r="BG134" i="2"/>
  <c r="BE134" i="2"/>
  <c r="BD134" i="2"/>
  <c r="BC134" i="2"/>
  <c r="BB134" i="2"/>
  <c r="AZ134" i="2"/>
  <c r="AX134" i="2"/>
  <c r="AW134" i="2"/>
  <c r="AV134" i="2"/>
  <c r="AS134" i="2"/>
  <c r="AR134" i="2"/>
  <c r="AQ134" i="2"/>
  <c r="AP134" i="2"/>
  <c r="AO134" i="2"/>
  <c r="AN134" i="2"/>
  <c r="AM134" i="2"/>
  <c r="AL134" i="2"/>
  <c r="AK134" i="2"/>
  <c r="AJ134" i="2"/>
  <c r="AI134" i="2"/>
  <c r="AH134" i="2"/>
  <c r="AG134" i="2"/>
  <c r="AF134" i="2"/>
  <c r="AD134" i="2"/>
  <c r="AC134" i="2"/>
  <c r="AB134" i="2"/>
  <c r="AA134" i="2"/>
  <c r="Z134" i="2"/>
  <c r="Y134" i="2"/>
  <c r="X134" i="2"/>
  <c r="W134" i="2"/>
  <c r="V134" i="2"/>
  <c r="T134" i="2"/>
  <c r="S134" i="2"/>
  <c r="R134" i="2"/>
  <c r="Q134" i="2"/>
  <c r="O134" i="2"/>
  <c r="N134" i="2"/>
  <c r="M134" i="2"/>
  <c r="L134" i="2"/>
  <c r="K134" i="2"/>
  <c r="J134" i="2"/>
  <c r="H134" i="2"/>
  <c r="G134" i="2"/>
  <c r="CS133" i="2"/>
  <c r="CS132" i="2" s="1"/>
  <c r="CK133" i="2"/>
  <c r="CE133" i="2"/>
  <c r="CE132" i="2" s="1"/>
  <c r="CB133" i="2"/>
  <c r="BN133" i="2"/>
  <c r="BA133" i="2" s="1"/>
  <c r="BA132" i="2" s="1"/>
  <c r="BK133" i="2"/>
  <c r="BF133" i="2"/>
  <c r="BB133" i="2"/>
  <c r="AE133" i="2"/>
  <c r="AE132" i="2" s="1"/>
  <c r="U133" i="2"/>
  <c r="U132" i="2" s="1"/>
  <c r="P133" i="2"/>
  <c r="I133" i="2"/>
  <c r="CU132" i="2"/>
  <c r="CT132" i="2"/>
  <c r="CQ132" i="2"/>
  <c r="CN132" i="2"/>
  <c r="CM132" i="2"/>
  <c r="CL132" i="2"/>
  <c r="CL117" i="2" s="1"/>
  <c r="CK132" i="2"/>
  <c r="CJ132" i="2"/>
  <c r="CI132" i="2"/>
  <c r="CH132" i="2"/>
  <c r="CG132" i="2"/>
  <c r="CF132" i="2"/>
  <c r="CD132" i="2"/>
  <c r="CC132" i="2"/>
  <c r="BY132" i="2"/>
  <c r="BX132" i="2"/>
  <c r="BW132" i="2"/>
  <c r="BV132" i="2"/>
  <c r="BU132" i="2"/>
  <c r="BT132" i="2"/>
  <c r="BS132" i="2"/>
  <c r="BR132" i="2"/>
  <c r="BQ132" i="2"/>
  <c r="BP132" i="2"/>
  <c r="BO132" i="2"/>
  <c r="BN132" i="2"/>
  <c r="BM132" i="2"/>
  <c r="BL132" i="2"/>
  <c r="BK132" i="2"/>
  <c r="BJ132" i="2"/>
  <c r="BI132" i="2"/>
  <c r="BH132" i="2"/>
  <c r="BG132" i="2"/>
  <c r="BF132" i="2"/>
  <c r="BE132" i="2"/>
  <c r="BD132" i="2"/>
  <c r="BC132" i="2"/>
  <c r="BB132" i="2"/>
  <c r="AZ132" i="2"/>
  <c r="AX132" i="2"/>
  <c r="AW132" i="2"/>
  <c r="AV132" i="2"/>
  <c r="AS132" i="2"/>
  <c r="AR132" i="2"/>
  <c r="AQ132" i="2"/>
  <c r="AP132" i="2"/>
  <c r="AO132" i="2"/>
  <c r="AN132" i="2"/>
  <c r="AM132" i="2"/>
  <c r="AM117" i="2" s="1"/>
  <c r="AL132" i="2"/>
  <c r="AK132" i="2"/>
  <c r="AJ132" i="2"/>
  <c r="AI132" i="2"/>
  <c r="AH132" i="2"/>
  <c r="AG132" i="2"/>
  <c r="AF132" i="2"/>
  <c r="AD132" i="2"/>
  <c r="AC132" i="2"/>
  <c r="AB132" i="2"/>
  <c r="AA132" i="2"/>
  <c r="Z132" i="2"/>
  <c r="Y132" i="2"/>
  <c r="X132" i="2"/>
  <c r="W132" i="2"/>
  <c r="V132" i="2"/>
  <c r="T132" i="2"/>
  <c r="S132" i="2"/>
  <c r="R132" i="2"/>
  <c r="Q132" i="2"/>
  <c r="P132" i="2"/>
  <c r="O132" i="2"/>
  <c r="N132" i="2"/>
  <c r="M132" i="2"/>
  <c r="L132" i="2"/>
  <c r="K132" i="2"/>
  <c r="J132" i="2"/>
  <c r="H132" i="2"/>
  <c r="G132" i="2"/>
  <c r="CS131" i="2"/>
  <c r="CR131" i="2" s="1"/>
  <c r="CR130" i="2" s="1"/>
  <c r="CK131" i="2"/>
  <c r="CE131" i="2"/>
  <c r="CB131" i="2"/>
  <c r="CB130" i="2" s="1"/>
  <c r="BN131" i="2"/>
  <c r="BK131" i="2"/>
  <c r="BK130" i="2" s="1"/>
  <c r="BF131" i="2"/>
  <c r="BB131" i="2"/>
  <c r="BB130" i="2" s="1"/>
  <c r="BA131" i="2"/>
  <c r="BA130" i="2" s="1"/>
  <c r="AE131" i="2"/>
  <c r="U131" i="2"/>
  <c r="P131" i="2"/>
  <c r="I131" i="2"/>
  <c r="F131" i="2" s="1"/>
  <c r="CU130" i="2"/>
  <c r="CT130" i="2"/>
  <c r="CQ130" i="2"/>
  <c r="CN130" i="2"/>
  <c r="CM130" i="2"/>
  <c r="CL130" i="2"/>
  <c r="CK130" i="2"/>
  <c r="CJ130" i="2"/>
  <c r="CI130" i="2"/>
  <c r="CH130" i="2"/>
  <c r="CG130" i="2"/>
  <c r="CF130" i="2"/>
  <c r="CE130" i="2"/>
  <c r="CD130" i="2"/>
  <c r="CC130" i="2"/>
  <c r="BY130" i="2"/>
  <c r="BX130" i="2"/>
  <c r="BW130" i="2"/>
  <c r="BV130" i="2"/>
  <c r="BU130" i="2"/>
  <c r="BT130" i="2"/>
  <c r="BS130" i="2"/>
  <c r="BR130" i="2"/>
  <c r="BQ130" i="2"/>
  <c r="BP130" i="2"/>
  <c r="BO130" i="2"/>
  <c r="BN130" i="2"/>
  <c r="BM130" i="2"/>
  <c r="BL130" i="2"/>
  <c r="BJ130" i="2"/>
  <c r="BI130" i="2"/>
  <c r="BH130" i="2"/>
  <c r="BG130" i="2"/>
  <c r="BF130" i="2"/>
  <c r="BE130" i="2"/>
  <c r="BD130" i="2"/>
  <c r="BC130" i="2"/>
  <c r="AZ130" i="2"/>
  <c r="AX130" i="2"/>
  <c r="AW130" i="2"/>
  <c r="AV130" i="2"/>
  <c r="AS130" i="2"/>
  <c r="AR130" i="2"/>
  <c r="AQ130" i="2"/>
  <c r="AP130" i="2"/>
  <c r="AO130" i="2"/>
  <c r="AN130" i="2"/>
  <c r="AM130" i="2"/>
  <c r="AL130" i="2"/>
  <c r="AK130" i="2"/>
  <c r="AJ130" i="2"/>
  <c r="AI130" i="2"/>
  <c r="AH130" i="2"/>
  <c r="AG130" i="2"/>
  <c r="AF130" i="2"/>
  <c r="AE130" i="2"/>
  <c r="AD130" i="2"/>
  <c r="AC130" i="2"/>
  <c r="AB130" i="2"/>
  <c r="AA130" i="2"/>
  <c r="Z130" i="2"/>
  <c r="Y130" i="2"/>
  <c r="X130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CS129" i="2"/>
  <c r="CR129" i="2" s="1"/>
  <c r="CK129" i="2"/>
  <c r="CE129" i="2"/>
  <c r="CB129" i="2"/>
  <c r="CA129" i="2" s="1"/>
  <c r="BZ129" i="2" s="1"/>
  <c r="BN129" i="2"/>
  <c r="BK129" i="2"/>
  <c r="BA129" i="2" s="1"/>
  <c r="BF129" i="2"/>
  <c r="BB129" i="2"/>
  <c r="AE129" i="2"/>
  <c r="U129" i="2"/>
  <c r="P129" i="2"/>
  <c r="I129" i="2"/>
  <c r="F129" i="2"/>
  <c r="E129" i="2" s="1"/>
  <c r="D129" i="2" s="1"/>
  <c r="CY129" i="2" s="1"/>
  <c r="CS128" i="2"/>
  <c r="CR128" i="2" s="1"/>
  <c r="CK128" i="2"/>
  <c r="CE128" i="2"/>
  <c r="CB128" i="2"/>
  <c r="CA128" i="2" s="1"/>
  <c r="BZ128" i="2" s="1"/>
  <c r="BN128" i="2"/>
  <c r="BK128" i="2"/>
  <c r="BF128" i="2"/>
  <c r="BF126" i="2" s="1"/>
  <c r="BB128" i="2"/>
  <c r="BA128" i="2"/>
  <c r="AE128" i="2"/>
  <c r="U128" i="2"/>
  <c r="P128" i="2"/>
  <c r="I128" i="2"/>
  <c r="F128" i="2" s="1"/>
  <c r="CS127" i="2"/>
  <c r="CS126" i="2" s="1"/>
  <c r="CK127" i="2"/>
  <c r="CE127" i="2"/>
  <c r="CE126" i="2" s="1"/>
  <c r="CB127" i="2"/>
  <c r="CA127" i="2" s="1"/>
  <c r="BN127" i="2"/>
  <c r="BK127" i="2"/>
  <c r="BK126" i="2" s="1"/>
  <c r="BF127" i="2"/>
  <c r="BB127" i="2"/>
  <c r="AE127" i="2"/>
  <c r="AE126" i="2" s="1"/>
  <c r="U127" i="2"/>
  <c r="U126" i="2" s="1"/>
  <c r="P127" i="2"/>
  <c r="I127" i="2"/>
  <c r="CU126" i="2"/>
  <c r="CT126" i="2"/>
  <c r="CQ126" i="2"/>
  <c r="CN126" i="2"/>
  <c r="CM126" i="2"/>
  <c r="CL126" i="2"/>
  <c r="CK126" i="2"/>
  <c r="CJ126" i="2"/>
  <c r="CI126" i="2"/>
  <c r="CH126" i="2"/>
  <c r="CG126" i="2"/>
  <c r="CF126" i="2"/>
  <c r="CD126" i="2"/>
  <c r="CC126" i="2"/>
  <c r="BY126" i="2"/>
  <c r="BX126" i="2"/>
  <c r="BW126" i="2"/>
  <c r="BV126" i="2"/>
  <c r="BU126" i="2"/>
  <c r="BT126" i="2"/>
  <c r="BS126" i="2"/>
  <c r="BR126" i="2"/>
  <c r="BQ126" i="2"/>
  <c r="BP126" i="2"/>
  <c r="BO126" i="2"/>
  <c r="BN126" i="2"/>
  <c r="BM126" i="2"/>
  <c r="BL126" i="2"/>
  <c r="BJ126" i="2"/>
  <c r="BI126" i="2"/>
  <c r="BH126" i="2"/>
  <c r="BG126" i="2"/>
  <c r="BE126" i="2"/>
  <c r="BD126" i="2"/>
  <c r="BC126" i="2"/>
  <c r="BB126" i="2"/>
  <c r="AZ126" i="2"/>
  <c r="AX126" i="2"/>
  <c r="AW126" i="2"/>
  <c r="AV126" i="2"/>
  <c r="AS126" i="2"/>
  <c r="AR126" i="2"/>
  <c r="AQ126" i="2"/>
  <c r="AP126" i="2"/>
  <c r="AO126" i="2"/>
  <c r="AN126" i="2"/>
  <c r="AM126" i="2"/>
  <c r="AL126" i="2"/>
  <c r="AK126" i="2"/>
  <c r="AJ126" i="2"/>
  <c r="AI126" i="2"/>
  <c r="AH126" i="2"/>
  <c r="AG126" i="2"/>
  <c r="AF126" i="2"/>
  <c r="AD126" i="2"/>
  <c r="AC126" i="2"/>
  <c r="AB126" i="2"/>
  <c r="AA126" i="2"/>
  <c r="Z126" i="2"/>
  <c r="Y126" i="2"/>
  <c r="X126" i="2"/>
  <c r="W126" i="2"/>
  <c r="V126" i="2"/>
  <c r="T126" i="2"/>
  <c r="S126" i="2"/>
  <c r="R126" i="2"/>
  <c r="Q126" i="2"/>
  <c r="P126" i="2"/>
  <c r="O126" i="2"/>
  <c r="O117" i="2" s="1"/>
  <c r="N126" i="2"/>
  <c r="M126" i="2"/>
  <c r="L126" i="2"/>
  <c r="K126" i="2"/>
  <c r="J126" i="2"/>
  <c r="H126" i="2"/>
  <c r="G126" i="2"/>
  <c r="CY125" i="2"/>
  <c r="CS125" i="2"/>
  <c r="CR125" i="2" s="1"/>
  <c r="CK125" i="2"/>
  <c r="CE125" i="2"/>
  <c r="CB125" i="2"/>
  <c r="CA125" i="2" s="1"/>
  <c r="BZ125" i="2" s="1"/>
  <c r="BN125" i="2"/>
  <c r="BK125" i="2"/>
  <c r="BF125" i="2"/>
  <c r="BB125" i="2"/>
  <c r="BB122" i="2" s="1"/>
  <c r="BA125" i="2"/>
  <c r="AE125" i="2"/>
  <c r="U125" i="2"/>
  <c r="P125" i="2"/>
  <c r="I125" i="2"/>
  <c r="F125" i="2" s="1"/>
  <c r="E125" i="2" s="1"/>
  <c r="D125" i="2" s="1"/>
  <c r="CS124" i="2"/>
  <c r="CR124" i="2" s="1"/>
  <c r="CK124" i="2"/>
  <c r="CE124" i="2"/>
  <c r="CB124" i="2"/>
  <c r="BN124" i="2"/>
  <c r="BK124" i="2"/>
  <c r="BA124" i="2" s="1"/>
  <c r="BF124" i="2"/>
  <c r="BB124" i="2"/>
  <c r="AE124" i="2"/>
  <c r="AE122" i="2" s="1"/>
  <c r="U124" i="2"/>
  <c r="P124" i="2"/>
  <c r="P122" i="2" s="1"/>
  <c r="I124" i="2"/>
  <c r="F124" i="2" s="1"/>
  <c r="E124" i="2" s="1"/>
  <c r="CS123" i="2"/>
  <c r="CS122" i="2" s="1"/>
  <c r="CK123" i="2"/>
  <c r="CE123" i="2"/>
  <c r="CE122" i="2" s="1"/>
  <c r="CB123" i="2"/>
  <c r="CB122" i="2" s="1"/>
  <c r="BN123" i="2"/>
  <c r="BN122" i="2" s="1"/>
  <c r="BK123" i="2"/>
  <c r="BA123" i="2" s="1"/>
  <c r="BA122" i="2" s="1"/>
  <c r="BF123" i="2"/>
  <c r="BB123" i="2"/>
  <c r="AE123" i="2"/>
  <c r="U123" i="2"/>
  <c r="U122" i="2" s="1"/>
  <c r="P123" i="2"/>
  <c r="I123" i="2"/>
  <c r="I122" i="2" s="1"/>
  <c r="F123" i="2"/>
  <c r="F122" i="2" s="1"/>
  <c r="CU122" i="2"/>
  <c r="CT122" i="2"/>
  <c r="CQ122" i="2"/>
  <c r="CN122" i="2"/>
  <c r="CM122" i="2"/>
  <c r="CL122" i="2"/>
  <c r="CK122" i="2"/>
  <c r="CJ122" i="2"/>
  <c r="CI122" i="2"/>
  <c r="CH122" i="2"/>
  <c r="CH117" i="2" s="1"/>
  <c r="CG122" i="2"/>
  <c r="CF122" i="2"/>
  <c r="CD122" i="2"/>
  <c r="CC122" i="2"/>
  <c r="BY122" i="2"/>
  <c r="BX122" i="2"/>
  <c r="BW122" i="2"/>
  <c r="BV122" i="2"/>
  <c r="BV117" i="2" s="1"/>
  <c r="BU122" i="2"/>
  <c r="BT122" i="2"/>
  <c r="BS122" i="2"/>
  <c r="BR122" i="2"/>
  <c r="BQ122" i="2"/>
  <c r="BP122" i="2"/>
  <c r="BO122" i="2"/>
  <c r="BM122" i="2"/>
  <c r="BL122" i="2"/>
  <c r="BJ122" i="2"/>
  <c r="BJ117" i="2" s="1"/>
  <c r="BI122" i="2"/>
  <c r="BH122" i="2"/>
  <c r="BG122" i="2"/>
  <c r="BF122" i="2"/>
  <c r="BE122" i="2"/>
  <c r="BD122" i="2"/>
  <c r="BC122" i="2"/>
  <c r="AZ122" i="2"/>
  <c r="AX122" i="2"/>
  <c r="AW122" i="2"/>
  <c r="AW117" i="2" s="1"/>
  <c r="AV122" i="2"/>
  <c r="AS122" i="2"/>
  <c r="AR122" i="2"/>
  <c r="AQ122" i="2"/>
  <c r="AP122" i="2"/>
  <c r="AO122" i="2"/>
  <c r="AN122" i="2"/>
  <c r="AM122" i="2"/>
  <c r="AL122" i="2"/>
  <c r="AK122" i="2"/>
  <c r="AJ122" i="2"/>
  <c r="AI122" i="2"/>
  <c r="AI117" i="2" s="1"/>
  <c r="AH122" i="2"/>
  <c r="AG122" i="2"/>
  <c r="AF122" i="2"/>
  <c r="AD122" i="2"/>
  <c r="AC122" i="2"/>
  <c r="AB122" i="2"/>
  <c r="AA122" i="2"/>
  <c r="Z122" i="2"/>
  <c r="Y122" i="2"/>
  <c r="X122" i="2"/>
  <c r="W122" i="2"/>
  <c r="W117" i="2" s="1"/>
  <c r="V122" i="2"/>
  <c r="T122" i="2"/>
  <c r="S122" i="2"/>
  <c r="R122" i="2"/>
  <c r="Q122" i="2"/>
  <c r="O122" i="2"/>
  <c r="N122" i="2"/>
  <c r="M122" i="2"/>
  <c r="L122" i="2"/>
  <c r="K122" i="2"/>
  <c r="K117" i="2" s="1"/>
  <c r="J122" i="2"/>
  <c r="H122" i="2"/>
  <c r="G122" i="2"/>
  <c r="CS121" i="2"/>
  <c r="CR121" i="2" s="1"/>
  <c r="CK121" i="2"/>
  <c r="CK118" i="2" s="1"/>
  <c r="CE121" i="2"/>
  <c r="CE118" i="2" s="1"/>
  <c r="CB121" i="2"/>
  <c r="CA121" i="2" s="1"/>
  <c r="BZ121" i="2" s="1"/>
  <c r="BN121" i="2"/>
  <c r="BK121" i="2"/>
  <c r="BA121" i="2" s="1"/>
  <c r="BF121" i="2"/>
  <c r="BB121" i="2"/>
  <c r="AE121" i="2"/>
  <c r="U121" i="2"/>
  <c r="P121" i="2"/>
  <c r="I121" i="2"/>
  <c r="CS120" i="2"/>
  <c r="CR120" i="2" s="1"/>
  <c r="CK120" i="2"/>
  <c r="CE120" i="2"/>
  <c r="CB120" i="2"/>
  <c r="CA120" i="2" s="1"/>
  <c r="BZ120" i="2" s="1"/>
  <c r="BN120" i="2"/>
  <c r="BN118" i="2" s="1"/>
  <c r="BK120" i="2"/>
  <c r="BA120" i="2" s="1"/>
  <c r="BF120" i="2"/>
  <c r="BB120" i="2"/>
  <c r="AE120" i="2"/>
  <c r="U120" i="2"/>
  <c r="P120" i="2"/>
  <c r="P118" i="2" s="1"/>
  <c r="P117" i="2" s="1"/>
  <c r="I120" i="2"/>
  <c r="F120" i="2"/>
  <c r="CS119" i="2"/>
  <c r="CR119" i="2" s="1"/>
  <c r="CK119" i="2"/>
  <c r="CE119" i="2"/>
  <c r="CB119" i="2"/>
  <c r="CB118" i="2" s="1"/>
  <c r="BN119" i="2"/>
  <c r="BK119" i="2"/>
  <c r="BK118" i="2" s="1"/>
  <c r="BF119" i="2"/>
  <c r="BB119" i="2"/>
  <c r="BB118" i="2" s="1"/>
  <c r="BB117" i="2" s="1"/>
  <c r="BA119" i="2"/>
  <c r="BA118" i="2" s="1"/>
  <c r="AE119" i="2"/>
  <c r="U119" i="2"/>
  <c r="P119" i="2"/>
  <c r="I119" i="2"/>
  <c r="F119" i="2" s="1"/>
  <c r="CU118" i="2"/>
  <c r="CU117" i="2" s="1"/>
  <c r="CT118" i="2"/>
  <c r="CT117" i="2" s="1"/>
  <c r="CR118" i="2"/>
  <c r="CQ118" i="2"/>
  <c r="CN118" i="2"/>
  <c r="CM118" i="2"/>
  <c r="CL118" i="2"/>
  <c r="CJ118" i="2"/>
  <c r="CJ117" i="2" s="1"/>
  <c r="CI118" i="2"/>
  <c r="CH118" i="2"/>
  <c r="CG118" i="2"/>
  <c r="CG117" i="2" s="1"/>
  <c r="CF118" i="2"/>
  <c r="CF117" i="2" s="1"/>
  <c r="CD118" i="2"/>
  <c r="CD117" i="2" s="1"/>
  <c r="CC118" i="2"/>
  <c r="BY118" i="2"/>
  <c r="BX118" i="2"/>
  <c r="BX117" i="2" s="1"/>
  <c r="BW118" i="2"/>
  <c r="BW117" i="2" s="1"/>
  <c r="BV118" i="2"/>
  <c r="BU118" i="2"/>
  <c r="BU117" i="2" s="1"/>
  <c r="BT118" i="2"/>
  <c r="BT117" i="2" s="1"/>
  <c r="BS118" i="2"/>
  <c r="BS117" i="2" s="1"/>
  <c r="BR118" i="2"/>
  <c r="BR117" i="2" s="1"/>
  <c r="BQ118" i="2"/>
  <c r="BP118" i="2"/>
  <c r="BO118" i="2"/>
  <c r="BM118" i="2"/>
  <c r="BL118" i="2"/>
  <c r="BL117" i="2" s="1"/>
  <c r="BJ118" i="2"/>
  <c r="BI118" i="2"/>
  <c r="BI117" i="2" s="1"/>
  <c r="BH118" i="2"/>
  <c r="BH117" i="2" s="1"/>
  <c r="BG118" i="2"/>
  <c r="BG117" i="2" s="1"/>
  <c r="BF118" i="2"/>
  <c r="BF117" i="2" s="1"/>
  <c r="BE118" i="2"/>
  <c r="BD118" i="2"/>
  <c r="BC118" i="2"/>
  <c r="AZ118" i="2"/>
  <c r="AZ117" i="2" s="1"/>
  <c r="AX118" i="2"/>
  <c r="AX117" i="2" s="1"/>
  <c r="AW118" i="2"/>
  <c r="AV118" i="2"/>
  <c r="AV117" i="2" s="1"/>
  <c r="AS118" i="2"/>
  <c r="AS117" i="2" s="1"/>
  <c r="AR118" i="2"/>
  <c r="AR117" i="2" s="1"/>
  <c r="AQ118" i="2"/>
  <c r="AP118" i="2"/>
  <c r="AO118" i="2"/>
  <c r="AN118" i="2"/>
  <c r="AM118" i="2"/>
  <c r="AL118" i="2"/>
  <c r="AK118" i="2"/>
  <c r="AK117" i="2" s="1"/>
  <c r="AJ118" i="2"/>
  <c r="AJ117" i="2" s="1"/>
  <c r="AI118" i="2"/>
  <c r="AH118" i="2"/>
  <c r="AH117" i="2" s="1"/>
  <c r="AG118" i="2"/>
  <c r="AG117" i="2" s="1"/>
  <c r="AF118" i="2"/>
  <c r="AF117" i="2" s="1"/>
  <c r="AE118" i="2"/>
  <c r="AD118" i="2"/>
  <c r="AC118" i="2"/>
  <c r="AB118" i="2"/>
  <c r="AA118" i="2"/>
  <c r="Z118" i="2"/>
  <c r="Y118" i="2"/>
  <c r="Y117" i="2" s="1"/>
  <c r="X118" i="2"/>
  <c r="X117" i="2" s="1"/>
  <c r="W118" i="2"/>
  <c r="V118" i="2"/>
  <c r="V117" i="2" s="1"/>
  <c r="U118" i="2"/>
  <c r="T118" i="2"/>
  <c r="T117" i="2" s="1"/>
  <c r="S118" i="2"/>
  <c r="R118" i="2"/>
  <c r="Q118" i="2"/>
  <c r="O118" i="2"/>
  <c r="N118" i="2"/>
  <c r="M118" i="2"/>
  <c r="M117" i="2" s="1"/>
  <c r="L118" i="2"/>
  <c r="L117" i="2" s="1"/>
  <c r="K118" i="2"/>
  <c r="J118" i="2"/>
  <c r="J117" i="2" s="1"/>
  <c r="H118" i="2"/>
  <c r="H117" i="2" s="1"/>
  <c r="G118" i="2"/>
  <c r="CQ117" i="2"/>
  <c r="CN117" i="2"/>
  <c r="CM117" i="2"/>
  <c r="CC117" i="2"/>
  <c r="BY117" i="2"/>
  <c r="BQ117" i="2"/>
  <c r="BP117" i="2"/>
  <c r="BO117" i="2"/>
  <c r="BN117" i="2"/>
  <c r="BM117" i="2"/>
  <c r="BE117" i="2"/>
  <c r="BD117" i="2"/>
  <c r="BC117" i="2"/>
  <c r="AP117" i="2"/>
  <c r="AO117" i="2"/>
  <c r="AN117" i="2"/>
  <c r="AL117" i="2"/>
  <c r="AD117" i="2"/>
  <c r="AC117" i="2"/>
  <c r="AB117" i="2"/>
  <c r="AA117" i="2"/>
  <c r="Z117" i="2"/>
  <c r="R117" i="2"/>
  <c r="Q117" i="2"/>
  <c r="N117" i="2"/>
  <c r="CS116" i="2"/>
  <c r="CR116" i="2" s="1"/>
  <c r="CK116" i="2"/>
  <c r="CE116" i="2"/>
  <c r="CB116" i="2"/>
  <c r="CA116" i="2" s="1"/>
  <c r="BN116" i="2"/>
  <c r="BN115" i="2" s="1"/>
  <c r="BK116" i="2"/>
  <c r="BF116" i="2"/>
  <c r="BF115" i="2" s="1"/>
  <c r="BB116" i="2"/>
  <c r="BB115" i="2" s="1"/>
  <c r="BA116" i="2"/>
  <c r="BA115" i="2" s="1"/>
  <c r="AE116" i="2"/>
  <c r="AE115" i="2" s="1"/>
  <c r="U116" i="2"/>
  <c r="P116" i="2"/>
  <c r="I116" i="2"/>
  <c r="I115" i="2" s="1"/>
  <c r="CU115" i="2"/>
  <c r="CT115" i="2"/>
  <c r="CR115" i="2"/>
  <c r="CQ115" i="2"/>
  <c r="CQ106" i="2" s="1"/>
  <c r="CP115" i="2"/>
  <c r="CO115" i="2"/>
  <c r="CN115" i="2"/>
  <c r="CM115" i="2"/>
  <c r="CL115" i="2"/>
  <c r="CK115" i="2"/>
  <c r="CJ115" i="2"/>
  <c r="CI115" i="2"/>
  <c r="CH115" i="2"/>
  <c r="CG115" i="2"/>
  <c r="CF115" i="2"/>
  <c r="CE115" i="2"/>
  <c r="CD115" i="2"/>
  <c r="CC115" i="2"/>
  <c r="CB115" i="2"/>
  <c r="BY115" i="2"/>
  <c r="BX115" i="2"/>
  <c r="BW115" i="2"/>
  <c r="BV115" i="2"/>
  <c r="BU115" i="2"/>
  <c r="BT115" i="2"/>
  <c r="BS115" i="2"/>
  <c r="BS106" i="2" s="1"/>
  <c r="BR115" i="2"/>
  <c r="BQ115" i="2"/>
  <c r="BP115" i="2"/>
  <c r="BO115" i="2"/>
  <c r="BM115" i="2"/>
  <c r="BL115" i="2"/>
  <c r="BK115" i="2"/>
  <c r="BJ115" i="2"/>
  <c r="BI115" i="2"/>
  <c r="BH115" i="2"/>
  <c r="BG115" i="2"/>
  <c r="BG106" i="2" s="1"/>
  <c r="BE115" i="2"/>
  <c r="BD115" i="2"/>
  <c r="BC115" i="2"/>
  <c r="AZ115" i="2"/>
  <c r="AX115" i="2"/>
  <c r="AW115" i="2"/>
  <c r="AV115" i="2"/>
  <c r="AU115" i="2"/>
  <c r="AT115" i="2"/>
  <c r="AS115" i="2"/>
  <c r="AR115" i="2"/>
  <c r="AQ115" i="2"/>
  <c r="AP115" i="2"/>
  <c r="AO115" i="2"/>
  <c r="AN115" i="2"/>
  <c r="AM115" i="2"/>
  <c r="AL115" i="2"/>
  <c r="AL106" i="2" s="1"/>
  <c r="AK115" i="2"/>
  <c r="AJ115" i="2"/>
  <c r="AI115" i="2"/>
  <c r="AI106" i="2" s="1"/>
  <c r="AH115" i="2"/>
  <c r="AH106" i="2" s="1"/>
  <c r="AG115" i="2"/>
  <c r="AF115" i="2"/>
  <c r="AD115" i="2"/>
  <c r="AC115" i="2"/>
  <c r="AB115" i="2"/>
  <c r="AA115" i="2"/>
  <c r="Z115" i="2"/>
  <c r="Z106" i="2" s="1"/>
  <c r="Y115" i="2"/>
  <c r="X115" i="2"/>
  <c r="W115" i="2"/>
  <c r="W106" i="2" s="1"/>
  <c r="V115" i="2"/>
  <c r="V106" i="2" s="1"/>
  <c r="U115" i="2"/>
  <c r="T115" i="2"/>
  <c r="S115" i="2"/>
  <c r="R115" i="2"/>
  <c r="Q115" i="2"/>
  <c r="P115" i="2"/>
  <c r="O115" i="2"/>
  <c r="N115" i="2"/>
  <c r="N106" i="2" s="1"/>
  <c r="M115" i="2"/>
  <c r="L115" i="2"/>
  <c r="K115" i="2"/>
  <c r="K106" i="2" s="1"/>
  <c r="J115" i="2"/>
  <c r="J106" i="2" s="1"/>
  <c r="H115" i="2"/>
  <c r="G115" i="2"/>
  <c r="CS114" i="2"/>
  <c r="CR114" i="2" s="1"/>
  <c r="CK114" i="2"/>
  <c r="CE114" i="2"/>
  <c r="CE112" i="2" s="1"/>
  <c r="CB114" i="2"/>
  <c r="CA114" i="2" s="1"/>
  <c r="BZ114" i="2" s="1"/>
  <c r="BN114" i="2"/>
  <c r="BK114" i="2"/>
  <c r="BA114" i="2" s="1"/>
  <c r="BF114" i="2"/>
  <c r="BB114" i="2"/>
  <c r="AE114" i="2"/>
  <c r="U114" i="2"/>
  <c r="U112" i="2" s="1"/>
  <c r="P114" i="2"/>
  <c r="I114" i="2"/>
  <c r="CS113" i="2"/>
  <c r="CS112" i="2" s="1"/>
  <c r="CK113" i="2"/>
  <c r="CE113" i="2"/>
  <c r="CB113" i="2"/>
  <c r="CB112" i="2" s="1"/>
  <c r="BN113" i="2"/>
  <c r="BN112" i="2" s="1"/>
  <c r="BK113" i="2"/>
  <c r="BA113" i="2" s="1"/>
  <c r="BA112" i="2" s="1"/>
  <c r="BF113" i="2"/>
  <c r="BB113" i="2"/>
  <c r="AE113" i="2"/>
  <c r="U113" i="2"/>
  <c r="P113" i="2"/>
  <c r="I113" i="2"/>
  <c r="F113" i="2"/>
  <c r="CU112" i="2"/>
  <c r="CT112" i="2"/>
  <c r="CQ112" i="2"/>
  <c r="CP112" i="2"/>
  <c r="CO112" i="2"/>
  <c r="CN112" i="2"/>
  <c r="CM112" i="2"/>
  <c r="CL112" i="2"/>
  <c r="CK112" i="2"/>
  <c r="CJ112" i="2"/>
  <c r="CI112" i="2"/>
  <c r="CH112" i="2"/>
  <c r="CG112" i="2"/>
  <c r="CF112" i="2"/>
  <c r="CD112" i="2"/>
  <c r="CC112" i="2"/>
  <c r="BY112" i="2"/>
  <c r="BX112" i="2"/>
  <c r="BW112" i="2"/>
  <c r="BV112" i="2"/>
  <c r="BU112" i="2"/>
  <c r="BT112" i="2"/>
  <c r="BS112" i="2"/>
  <c r="BR112" i="2"/>
  <c r="BQ112" i="2"/>
  <c r="BP112" i="2"/>
  <c r="BO112" i="2"/>
  <c r="BM112" i="2"/>
  <c r="BL112" i="2"/>
  <c r="BK112" i="2"/>
  <c r="BJ112" i="2"/>
  <c r="BI112" i="2"/>
  <c r="BH112" i="2"/>
  <c r="BG112" i="2"/>
  <c r="BF112" i="2"/>
  <c r="BE112" i="2"/>
  <c r="BD112" i="2"/>
  <c r="BC112" i="2"/>
  <c r="BB112" i="2"/>
  <c r="AZ112" i="2"/>
  <c r="AY112" i="2"/>
  <c r="AX112" i="2"/>
  <c r="AW112" i="2"/>
  <c r="AV112" i="2"/>
  <c r="AU112" i="2"/>
  <c r="AT112" i="2"/>
  <c r="AS112" i="2"/>
  <c r="AR112" i="2"/>
  <c r="AQ112" i="2"/>
  <c r="AP112" i="2"/>
  <c r="AO112" i="2"/>
  <c r="AN112" i="2"/>
  <c r="AM112" i="2"/>
  <c r="AL112" i="2"/>
  <c r="AK112" i="2"/>
  <c r="AJ112" i="2"/>
  <c r="AI112" i="2"/>
  <c r="AH112" i="2"/>
  <c r="AG112" i="2"/>
  <c r="AF112" i="2"/>
  <c r="AE112" i="2"/>
  <c r="AD112" i="2"/>
  <c r="AC112" i="2"/>
  <c r="AB112" i="2"/>
  <c r="AA112" i="2"/>
  <c r="Z112" i="2"/>
  <c r="Y112" i="2"/>
  <c r="X112" i="2"/>
  <c r="W112" i="2"/>
  <c r="V112" i="2"/>
  <c r="T112" i="2"/>
  <c r="S112" i="2"/>
  <c r="R112" i="2"/>
  <c r="Q112" i="2"/>
  <c r="P112" i="2"/>
  <c r="O112" i="2"/>
  <c r="N112" i="2"/>
  <c r="M112" i="2"/>
  <c r="L112" i="2"/>
  <c r="K112" i="2"/>
  <c r="J112" i="2"/>
  <c r="H112" i="2"/>
  <c r="G112" i="2"/>
  <c r="CS111" i="2"/>
  <c r="CR111" i="2" s="1"/>
  <c r="CR110" i="2" s="1"/>
  <c r="CK111" i="2"/>
  <c r="CK110" i="2" s="1"/>
  <c r="CE111" i="2"/>
  <c r="CE110" i="2" s="1"/>
  <c r="CB111" i="2"/>
  <c r="BN111" i="2"/>
  <c r="BN110" i="2" s="1"/>
  <c r="BK111" i="2"/>
  <c r="BF111" i="2"/>
  <c r="BF110" i="2" s="1"/>
  <c r="BB111" i="2"/>
  <c r="AE111" i="2"/>
  <c r="U111" i="2"/>
  <c r="P111" i="2"/>
  <c r="I111" i="2"/>
  <c r="I110" i="2" s="1"/>
  <c r="CU110" i="2"/>
  <c r="CU106" i="2" s="1"/>
  <c r="CT110" i="2"/>
  <c r="CT106" i="2" s="1"/>
  <c r="CS110" i="2"/>
  <c r="CQ110" i="2"/>
  <c r="CP110" i="2"/>
  <c r="CO110" i="2"/>
  <c r="CN110" i="2"/>
  <c r="CM110" i="2"/>
  <c r="CL110" i="2"/>
  <c r="CJ110" i="2"/>
  <c r="CI110" i="2"/>
  <c r="CH110" i="2"/>
  <c r="CG110" i="2"/>
  <c r="CG106" i="2" s="1"/>
  <c r="CF110" i="2"/>
  <c r="CF106" i="2" s="1"/>
  <c r="CD110" i="2"/>
  <c r="CC110" i="2"/>
  <c r="CB110" i="2"/>
  <c r="BY110" i="2"/>
  <c r="BX110" i="2"/>
  <c r="BW110" i="2"/>
  <c r="BV110" i="2"/>
  <c r="BU110" i="2"/>
  <c r="BU106" i="2" s="1"/>
  <c r="BT110" i="2"/>
  <c r="BS110" i="2"/>
  <c r="BR110" i="2"/>
  <c r="BQ110" i="2"/>
  <c r="BP110" i="2"/>
  <c r="BO110" i="2"/>
  <c r="BM110" i="2"/>
  <c r="BL110" i="2"/>
  <c r="BK110" i="2"/>
  <c r="BJ110" i="2"/>
  <c r="BI110" i="2"/>
  <c r="BI106" i="2" s="1"/>
  <c r="BH110" i="2"/>
  <c r="BH106" i="2" s="1"/>
  <c r="BG110" i="2"/>
  <c r="BE110" i="2"/>
  <c r="BD110" i="2"/>
  <c r="BC110" i="2"/>
  <c r="AZ110" i="2"/>
  <c r="AX110" i="2"/>
  <c r="AW110" i="2"/>
  <c r="AV110" i="2"/>
  <c r="AV106" i="2" s="1"/>
  <c r="AU110" i="2"/>
  <c r="AT110" i="2"/>
  <c r="AS110" i="2"/>
  <c r="AR110" i="2"/>
  <c r="AQ110" i="2"/>
  <c r="AP110" i="2"/>
  <c r="AO110" i="2"/>
  <c r="AN110" i="2"/>
  <c r="AM110" i="2"/>
  <c r="AL110" i="2"/>
  <c r="AK110" i="2"/>
  <c r="AJ110" i="2"/>
  <c r="AJ106" i="2" s="1"/>
  <c r="AI110" i="2"/>
  <c r="AH110" i="2"/>
  <c r="AG110" i="2"/>
  <c r="AF110" i="2"/>
  <c r="AE110" i="2"/>
  <c r="AD110" i="2"/>
  <c r="AC110" i="2"/>
  <c r="AB110" i="2"/>
  <c r="AA110" i="2"/>
  <c r="Z110" i="2"/>
  <c r="Y110" i="2"/>
  <c r="X110" i="2"/>
  <c r="X106" i="2" s="1"/>
  <c r="W110" i="2"/>
  <c r="V110" i="2"/>
  <c r="U110" i="2"/>
  <c r="T110" i="2"/>
  <c r="S110" i="2"/>
  <c r="R110" i="2"/>
  <c r="Q110" i="2"/>
  <c r="P110" i="2"/>
  <c r="O110" i="2"/>
  <c r="N110" i="2"/>
  <c r="M110" i="2"/>
  <c r="L110" i="2"/>
  <c r="L106" i="2" s="1"/>
  <c r="K110" i="2"/>
  <c r="J110" i="2"/>
  <c r="H110" i="2"/>
  <c r="G110" i="2"/>
  <c r="CS109" i="2"/>
  <c r="CS107" i="2" s="1"/>
  <c r="CK109" i="2"/>
  <c r="CK107" i="2" s="1"/>
  <c r="CK106" i="2" s="1"/>
  <c r="CE109" i="2"/>
  <c r="CB109" i="2"/>
  <c r="CA109" i="2" s="1"/>
  <c r="BZ109" i="2" s="1"/>
  <c r="BN109" i="2"/>
  <c r="BK109" i="2"/>
  <c r="BF109" i="2"/>
  <c r="BB109" i="2"/>
  <c r="BA109" i="2"/>
  <c r="AE109" i="2"/>
  <c r="U109" i="2"/>
  <c r="U107" i="2" s="1"/>
  <c r="U106" i="2" s="1"/>
  <c r="P109" i="2"/>
  <c r="I109" i="2"/>
  <c r="CS108" i="2"/>
  <c r="CR108" i="2"/>
  <c r="CK108" i="2"/>
  <c r="CE108" i="2"/>
  <c r="CE107" i="2" s="1"/>
  <c r="CE106" i="2" s="1"/>
  <c r="CB108" i="2"/>
  <c r="CA108" i="2" s="1"/>
  <c r="CA107" i="2" s="1"/>
  <c r="BZ108" i="2"/>
  <c r="BZ107" i="2" s="1"/>
  <c r="BN108" i="2"/>
  <c r="BA108" i="2" s="1"/>
  <c r="BA107" i="2" s="1"/>
  <c r="BK108" i="2"/>
  <c r="BF108" i="2"/>
  <c r="BB108" i="2"/>
  <c r="AE108" i="2"/>
  <c r="U108" i="2"/>
  <c r="P108" i="2"/>
  <c r="I108" i="2"/>
  <c r="I107" i="2" s="1"/>
  <c r="CU107" i="2"/>
  <c r="CT107" i="2"/>
  <c r="CQ107" i="2"/>
  <c r="CP107" i="2"/>
  <c r="CO107" i="2"/>
  <c r="CN107" i="2"/>
  <c r="CN106" i="2" s="1"/>
  <c r="CM107" i="2"/>
  <c r="CM106" i="2" s="1"/>
  <c r="CL107" i="2"/>
  <c r="CJ107" i="2"/>
  <c r="CJ106" i="2" s="1"/>
  <c r="CI107" i="2"/>
  <c r="CH107" i="2"/>
  <c r="CG107" i="2"/>
  <c r="CF107" i="2"/>
  <c r="CD107" i="2"/>
  <c r="CC107" i="2"/>
  <c r="CB107" i="2"/>
  <c r="CB106" i="2" s="1"/>
  <c r="BY107" i="2"/>
  <c r="BY106" i="2" s="1"/>
  <c r="BX107" i="2"/>
  <c r="BW107" i="2"/>
  <c r="BV107" i="2"/>
  <c r="BU107" i="2"/>
  <c r="BT107" i="2"/>
  <c r="BS107" i="2"/>
  <c r="BR107" i="2"/>
  <c r="BQ107" i="2"/>
  <c r="BP107" i="2"/>
  <c r="BP106" i="2" s="1"/>
  <c r="BO107" i="2"/>
  <c r="BO106" i="2" s="1"/>
  <c r="BM107" i="2"/>
  <c r="BM106" i="2" s="1"/>
  <c r="BL107" i="2"/>
  <c r="BK107" i="2"/>
  <c r="BJ107" i="2"/>
  <c r="BI107" i="2"/>
  <c r="BH107" i="2"/>
  <c r="BG107" i="2"/>
  <c r="BF107" i="2"/>
  <c r="BE107" i="2"/>
  <c r="BD107" i="2"/>
  <c r="BD106" i="2" s="1"/>
  <c r="BC107" i="2"/>
  <c r="BC106" i="2" s="1"/>
  <c r="BB107" i="2"/>
  <c r="AZ107" i="2"/>
  <c r="AX107" i="2"/>
  <c r="AW107" i="2"/>
  <c r="AV107" i="2"/>
  <c r="AU107" i="2"/>
  <c r="AT107" i="2"/>
  <c r="AS107" i="2"/>
  <c r="AR107" i="2"/>
  <c r="AQ107" i="2"/>
  <c r="AQ106" i="2" s="1"/>
  <c r="AP107" i="2"/>
  <c r="AP106" i="2" s="1"/>
  <c r="AO107" i="2"/>
  <c r="AN107" i="2"/>
  <c r="AN106" i="2" s="1"/>
  <c r="AM107" i="2"/>
  <c r="AL107" i="2"/>
  <c r="AK107" i="2"/>
  <c r="AJ107" i="2"/>
  <c r="AI107" i="2"/>
  <c r="AH107" i="2"/>
  <c r="AG107" i="2"/>
  <c r="AF107" i="2"/>
  <c r="AE107" i="2"/>
  <c r="AE106" i="2" s="1"/>
  <c r="AD107" i="2"/>
  <c r="AD106" i="2" s="1"/>
  <c r="AC107" i="2"/>
  <c r="AB107" i="2"/>
  <c r="AB106" i="2" s="1"/>
  <c r="AA107" i="2"/>
  <c r="Z107" i="2"/>
  <c r="Y107" i="2"/>
  <c r="X107" i="2"/>
  <c r="W107" i="2"/>
  <c r="V107" i="2"/>
  <c r="T107" i="2"/>
  <c r="S107" i="2"/>
  <c r="S106" i="2" s="1"/>
  <c r="R107" i="2"/>
  <c r="R106" i="2" s="1"/>
  <c r="Q107" i="2"/>
  <c r="P107" i="2"/>
  <c r="P106" i="2" s="1"/>
  <c r="O107" i="2"/>
  <c r="N107" i="2"/>
  <c r="M107" i="2"/>
  <c r="L107" i="2"/>
  <c r="K107" i="2"/>
  <c r="J107" i="2"/>
  <c r="H107" i="2"/>
  <c r="G107" i="2"/>
  <c r="G106" i="2" s="1"/>
  <c r="CL106" i="2"/>
  <c r="CI106" i="2"/>
  <c r="CH106" i="2"/>
  <c r="CD106" i="2"/>
  <c r="CC106" i="2"/>
  <c r="BW106" i="2"/>
  <c r="BV106" i="2"/>
  <c r="BR106" i="2"/>
  <c r="BQ106" i="2"/>
  <c r="BK106" i="2"/>
  <c r="BJ106" i="2"/>
  <c r="BE106" i="2"/>
  <c r="AX106" i="2"/>
  <c r="AW106" i="2"/>
  <c r="AS106" i="2"/>
  <c r="AR106" i="2"/>
  <c r="AO106" i="2"/>
  <c r="AM106" i="2"/>
  <c r="AK106" i="2"/>
  <c r="AG106" i="2"/>
  <c r="AF106" i="2"/>
  <c r="AC106" i="2"/>
  <c r="AA106" i="2"/>
  <c r="Y106" i="2"/>
  <c r="T106" i="2"/>
  <c r="Q106" i="2"/>
  <c r="O106" i="2"/>
  <c r="M106" i="2"/>
  <c r="H106" i="2"/>
  <c r="CS105" i="2"/>
  <c r="CS104" i="2" s="1"/>
  <c r="CR105" i="2"/>
  <c r="CK105" i="2"/>
  <c r="CK104" i="2" s="1"/>
  <c r="CE105" i="2"/>
  <c r="CE104" i="2" s="1"/>
  <c r="CB105" i="2"/>
  <c r="BN105" i="2"/>
  <c r="BK105" i="2"/>
  <c r="BF105" i="2"/>
  <c r="BB105" i="2"/>
  <c r="BA105" i="2"/>
  <c r="BA104" i="2" s="1"/>
  <c r="AE105" i="2"/>
  <c r="U105" i="2"/>
  <c r="P105" i="2"/>
  <c r="P104" i="2" s="1"/>
  <c r="I105" i="2"/>
  <c r="CU104" i="2"/>
  <c r="CT104" i="2"/>
  <c r="CR104" i="2"/>
  <c r="CQ104" i="2"/>
  <c r="CN104" i="2"/>
  <c r="CM104" i="2"/>
  <c r="CM99" i="2" s="1"/>
  <c r="CL104" i="2"/>
  <c r="CJ104" i="2"/>
  <c r="CI104" i="2"/>
  <c r="CH104" i="2"/>
  <c r="CG104" i="2"/>
  <c r="CF104" i="2"/>
  <c r="CD104" i="2"/>
  <c r="CC104" i="2"/>
  <c r="CB104" i="2"/>
  <c r="BY104" i="2"/>
  <c r="BX104" i="2"/>
  <c r="BW104" i="2"/>
  <c r="BV104" i="2"/>
  <c r="BU104" i="2"/>
  <c r="BT104" i="2"/>
  <c r="BS104" i="2"/>
  <c r="BR104" i="2"/>
  <c r="BQ104" i="2"/>
  <c r="BP104" i="2"/>
  <c r="BO104" i="2"/>
  <c r="BO99" i="2" s="1"/>
  <c r="BN104" i="2"/>
  <c r="BM104" i="2"/>
  <c r="BL104" i="2"/>
  <c r="BK104" i="2"/>
  <c r="BJ104" i="2"/>
  <c r="BI104" i="2"/>
  <c r="BH104" i="2"/>
  <c r="BG104" i="2"/>
  <c r="BF104" i="2"/>
  <c r="BE104" i="2"/>
  <c r="BD104" i="2"/>
  <c r="BC104" i="2"/>
  <c r="BC99" i="2" s="1"/>
  <c r="BB104" i="2"/>
  <c r="AZ104" i="2"/>
  <c r="AX104" i="2"/>
  <c r="AW104" i="2"/>
  <c r="AV104" i="2"/>
  <c r="AS104" i="2"/>
  <c r="AR104" i="2"/>
  <c r="AQ104" i="2"/>
  <c r="AP104" i="2"/>
  <c r="AO104" i="2"/>
  <c r="AN104" i="2"/>
  <c r="AM104" i="2"/>
  <c r="AM99" i="2" s="1"/>
  <c r="AL104" i="2"/>
  <c r="AK104" i="2"/>
  <c r="AJ104" i="2"/>
  <c r="AI104" i="2"/>
  <c r="AH104" i="2"/>
  <c r="AG104" i="2"/>
  <c r="AF104" i="2"/>
  <c r="AE104" i="2"/>
  <c r="AD104" i="2"/>
  <c r="AC104" i="2"/>
  <c r="AB104" i="2"/>
  <c r="AA104" i="2"/>
  <c r="AA99" i="2" s="1"/>
  <c r="Z104" i="2"/>
  <c r="Y104" i="2"/>
  <c r="X104" i="2"/>
  <c r="W104" i="2"/>
  <c r="V104" i="2"/>
  <c r="U104" i="2"/>
  <c r="T104" i="2"/>
  <c r="S104" i="2"/>
  <c r="R104" i="2"/>
  <c r="Q104" i="2"/>
  <c r="O104" i="2"/>
  <c r="O99" i="2" s="1"/>
  <c r="N104" i="2"/>
  <c r="M104" i="2"/>
  <c r="L104" i="2"/>
  <c r="K104" i="2"/>
  <c r="J104" i="2"/>
  <c r="H104" i="2"/>
  <c r="G104" i="2"/>
  <c r="CS103" i="2"/>
  <c r="CR103" i="2" s="1"/>
  <c r="CR102" i="2" s="1"/>
  <c r="CK103" i="2"/>
  <c r="CE103" i="2"/>
  <c r="CB103" i="2"/>
  <c r="CB102" i="2" s="1"/>
  <c r="CA103" i="2"/>
  <c r="CA102" i="2" s="1"/>
  <c r="BN103" i="2"/>
  <c r="BN102" i="2" s="1"/>
  <c r="BK103" i="2"/>
  <c r="BK102" i="2" s="1"/>
  <c r="BK99" i="2" s="1"/>
  <c r="BF103" i="2"/>
  <c r="BB103" i="2"/>
  <c r="BB102" i="2" s="1"/>
  <c r="BA103" i="2"/>
  <c r="BA102" i="2" s="1"/>
  <c r="AE103" i="2"/>
  <c r="U103" i="2"/>
  <c r="P103" i="2"/>
  <c r="I103" i="2"/>
  <c r="F103" i="2" s="1"/>
  <c r="CU102" i="2"/>
  <c r="CT102" i="2"/>
  <c r="CS102" i="2"/>
  <c r="CQ102" i="2"/>
  <c r="CN102" i="2"/>
  <c r="CM102" i="2"/>
  <c r="CL102" i="2"/>
  <c r="CK102" i="2"/>
  <c r="CJ102" i="2"/>
  <c r="CI102" i="2"/>
  <c r="CH102" i="2"/>
  <c r="CH99" i="2" s="1"/>
  <c r="CG102" i="2"/>
  <c r="CF102" i="2"/>
  <c r="CE102" i="2"/>
  <c r="CD102" i="2"/>
  <c r="CC102" i="2"/>
  <c r="BY102" i="2"/>
  <c r="BX102" i="2"/>
  <c r="BW102" i="2"/>
  <c r="BV102" i="2"/>
  <c r="BV99" i="2" s="1"/>
  <c r="BU102" i="2"/>
  <c r="BT102" i="2"/>
  <c r="BS102" i="2"/>
  <c r="BS99" i="2" s="1"/>
  <c r="BR102" i="2"/>
  <c r="BQ102" i="2"/>
  <c r="BP102" i="2"/>
  <c r="BO102" i="2"/>
  <c r="BM102" i="2"/>
  <c r="BL102" i="2"/>
  <c r="BJ102" i="2"/>
  <c r="BJ99" i="2" s="1"/>
  <c r="BI102" i="2"/>
  <c r="BH102" i="2"/>
  <c r="BG102" i="2"/>
  <c r="BG99" i="2" s="1"/>
  <c r="BF102" i="2"/>
  <c r="BE102" i="2"/>
  <c r="BD102" i="2"/>
  <c r="BC102" i="2"/>
  <c r="AZ102" i="2"/>
  <c r="AX102" i="2"/>
  <c r="AW102" i="2"/>
  <c r="AW99" i="2" s="1"/>
  <c r="AV102" i="2"/>
  <c r="AS102" i="2"/>
  <c r="AR102" i="2"/>
  <c r="AQ102" i="2"/>
  <c r="AQ99" i="2" s="1"/>
  <c r="AP102" i="2"/>
  <c r="AO102" i="2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A102" i="2"/>
  <c r="Z102" i="2"/>
  <c r="Y102" i="2"/>
  <c r="X102" i="2"/>
  <c r="W102" i="2"/>
  <c r="W99" i="2" s="1"/>
  <c r="V102" i="2"/>
  <c r="U102" i="2"/>
  <c r="T102" i="2"/>
  <c r="T99" i="2" s="1"/>
  <c r="S102" i="2"/>
  <c r="S99" i="2" s="1"/>
  <c r="R102" i="2"/>
  <c r="Q102" i="2"/>
  <c r="P102" i="2"/>
  <c r="O102" i="2"/>
  <c r="N102" i="2"/>
  <c r="M102" i="2"/>
  <c r="L102" i="2"/>
  <c r="K102" i="2"/>
  <c r="K99" i="2" s="1"/>
  <c r="J102" i="2"/>
  <c r="I102" i="2"/>
  <c r="H102" i="2"/>
  <c r="H99" i="2" s="1"/>
  <c r="G102" i="2"/>
  <c r="G99" i="2" s="1"/>
  <c r="CS101" i="2"/>
  <c r="CR101" i="2"/>
  <c r="CR100" i="2" s="1"/>
  <c r="CK101" i="2"/>
  <c r="CE101" i="2"/>
  <c r="CE100" i="2" s="1"/>
  <c r="CB101" i="2"/>
  <c r="BN101" i="2"/>
  <c r="BN100" i="2" s="1"/>
  <c r="BK101" i="2"/>
  <c r="BF101" i="2"/>
  <c r="BB101" i="2"/>
  <c r="BA101" i="2" s="1"/>
  <c r="AE101" i="2"/>
  <c r="U101" i="2"/>
  <c r="P101" i="2"/>
  <c r="I101" i="2"/>
  <c r="CU100" i="2"/>
  <c r="CT100" i="2"/>
  <c r="CS100" i="2"/>
  <c r="CQ100" i="2"/>
  <c r="CP100" i="2"/>
  <c r="CO100" i="2"/>
  <c r="CN100" i="2"/>
  <c r="CN99" i="2" s="1"/>
  <c r="CM100" i="2"/>
  <c r="CL100" i="2"/>
  <c r="CK100" i="2"/>
  <c r="CK99" i="2" s="1"/>
  <c r="CJ100" i="2"/>
  <c r="CJ99" i="2" s="1"/>
  <c r="CI100" i="2"/>
  <c r="CH100" i="2"/>
  <c r="CG100" i="2"/>
  <c r="CF100" i="2"/>
  <c r="CD100" i="2"/>
  <c r="CC100" i="2"/>
  <c r="CB100" i="2"/>
  <c r="CB99" i="2" s="1"/>
  <c r="BY100" i="2"/>
  <c r="BY99" i="2" s="1"/>
  <c r="BX100" i="2"/>
  <c r="BX99" i="2" s="1"/>
  <c r="BW100" i="2"/>
  <c r="BV100" i="2"/>
  <c r="BU100" i="2"/>
  <c r="BT100" i="2"/>
  <c r="BS100" i="2"/>
  <c r="BR100" i="2"/>
  <c r="BQ100" i="2"/>
  <c r="BP100" i="2"/>
  <c r="BP99" i="2" s="1"/>
  <c r="BO100" i="2"/>
  <c r="BM100" i="2"/>
  <c r="BM99" i="2" s="1"/>
  <c r="BL100" i="2"/>
  <c r="BL99" i="2" s="1"/>
  <c r="BK100" i="2"/>
  <c r="BJ100" i="2"/>
  <c r="BI100" i="2"/>
  <c r="BH100" i="2"/>
  <c r="BG100" i="2"/>
  <c r="BF100" i="2"/>
  <c r="BE100" i="2"/>
  <c r="BD100" i="2"/>
  <c r="BD99" i="2" s="1"/>
  <c r="BC100" i="2"/>
  <c r="BB100" i="2"/>
  <c r="BA100" i="2"/>
  <c r="BA99" i="2" s="1"/>
  <c r="AZ100" i="2"/>
  <c r="AZ99" i="2" s="1"/>
  <c r="AY100" i="2"/>
  <c r="AX100" i="2"/>
  <c r="AW100" i="2"/>
  <c r="AV100" i="2"/>
  <c r="AU100" i="2"/>
  <c r="AT100" i="2"/>
  <c r="AS100" i="2"/>
  <c r="AR100" i="2"/>
  <c r="AQ100" i="2"/>
  <c r="AP100" i="2"/>
  <c r="AO100" i="2"/>
  <c r="AO99" i="2" s="1"/>
  <c r="AN100" i="2"/>
  <c r="AN99" i="2" s="1"/>
  <c r="AM100" i="2"/>
  <c r="AL100" i="2"/>
  <c r="AK100" i="2"/>
  <c r="AJ100" i="2"/>
  <c r="AI100" i="2"/>
  <c r="AH100" i="2"/>
  <c r="AG100" i="2"/>
  <c r="AF100" i="2"/>
  <c r="AE100" i="2"/>
  <c r="AD100" i="2"/>
  <c r="AC100" i="2"/>
  <c r="AC99" i="2" s="1"/>
  <c r="AB100" i="2"/>
  <c r="AB99" i="2" s="1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H100" i="2"/>
  <c r="G100" i="2"/>
  <c r="CU99" i="2"/>
  <c r="CT99" i="2"/>
  <c r="CQ99" i="2"/>
  <c r="CP99" i="2"/>
  <c r="CO99" i="2"/>
  <c r="CL99" i="2"/>
  <c r="CI99" i="2"/>
  <c r="CG99" i="2"/>
  <c r="CF99" i="2"/>
  <c r="CC99" i="2"/>
  <c r="BW99" i="2"/>
  <c r="BU99" i="2"/>
  <c r="BT99" i="2"/>
  <c r="BQ99" i="2"/>
  <c r="BN99" i="2"/>
  <c r="BI99" i="2"/>
  <c r="BH99" i="2"/>
  <c r="BE99" i="2"/>
  <c r="BB99" i="2"/>
  <c r="AY99" i="2"/>
  <c r="AX99" i="2"/>
  <c r="AV99" i="2"/>
  <c r="AU99" i="2"/>
  <c r="AT99" i="2"/>
  <c r="AS99" i="2"/>
  <c r="AP99" i="2"/>
  <c r="AL99" i="2"/>
  <c r="AK99" i="2"/>
  <c r="AJ99" i="2"/>
  <c r="AI99" i="2"/>
  <c r="AH99" i="2"/>
  <c r="AG99" i="2"/>
  <c r="AE99" i="2"/>
  <c r="AD99" i="2"/>
  <c r="Z99" i="2"/>
  <c r="Y99" i="2"/>
  <c r="X99" i="2"/>
  <c r="V99" i="2"/>
  <c r="U99" i="2"/>
  <c r="R99" i="2"/>
  <c r="Q99" i="2"/>
  <c r="N99" i="2"/>
  <c r="M99" i="2"/>
  <c r="L99" i="2"/>
  <c r="J99" i="2"/>
  <c r="CS98" i="2"/>
  <c r="CS97" i="2" s="1"/>
  <c r="CS96" i="2" s="1"/>
  <c r="CR98" i="2"/>
  <c r="CR97" i="2" s="1"/>
  <c r="CR96" i="2" s="1"/>
  <c r="CK98" i="2"/>
  <c r="CK97" i="2" s="1"/>
  <c r="CK96" i="2" s="1"/>
  <c r="CE98" i="2"/>
  <c r="CE97" i="2" s="1"/>
  <c r="CB98" i="2"/>
  <c r="BN98" i="2"/>
  <c r="BK98" i="2"/>
  <c r="BF98" i="2"/>
  <c r="BB98" i="2"/>
  <c r="AE98" i="2"/>
  <c r="AE97" i="2" s="1"/>
  <c r="AE96" i="2" s="1"/>
  <c r="U98" i="2"/>
  <c r="P98" i="2"/>
  <c r="P97" i="2" s="1"/>
  <c r="I98" i="2"/>
  <c r="CU97" i="2"/>
  <c r="CT97" i="2"/>
  <c r="CQ97" i="2"/>
  <c r="CN97" i="2"/>
  <c r="CM97" i="2"/>
  <c r="CM96" i="2" s="1"/>
  <c r="CL97" i="2"/>
  <c r="CL96" i="2" s="1"/>
  <c r="CJ97" i="2"/>
  <c r="CJ96" i="2" s="1"/>
  <c r="CI97" i="2"/>
  <c r="CI96" i="2" s="1"/>
  <c r="CH97" i="2"/>
  <c r="CH96" i="2" s="1"/>
  <c r="CG97" i="2"/>
  <c r="CG96" i="2" s="1"/>
  <c r="CF97" i="2"/>
  <c r="CD97" i="2"/>
  <c r="CC97" i="2"/>
  <c r="CB97" i="2"/>
  <c r="BY97" i="2"/>
  <c r="BX97" i="2"/>
  <c r="BX96" i="2" s="1"/>
  <c r="BW97" i="2"/>
  <c r="BW96" i="2" s="1"/>
  <c r="BV97" i="2"/>
  <c r="BV96" i="2" s="1"/>
  <c r="BU97" i="2"/>
  <c r="BU96" i="2" s="1"/>
  <c r="BT97" i="2"/>
  <c r="BS97" i="2"/>
  <c r="BR97" i="2"/>
  <c r="BQ97" i="2"/>
  <c r="BP97" i="2"/>
  <c r="BO97" i="2"/>
  <c r="BN97" i="2"/>
  <c r="BM97" i="2"/>
  <c r="BM96" i="2" s="1"/>
  <c r="BL97" i="2"/>
  <c r="BL96" i="2" s="1"/>
  <c r="BK97" i="2"/>
  <c r="BK96" i="2" s="1"/>
  <c r="BJ97" i="2"/>
  <c r="BJ96" i="2" s="1"/>
  <c r="BI97" i="2"/>
  <c r="BI96" i="2" s="1"/>
  <c r="BH97" i="2"/>
  <c r="BG97" i="2"/>
  <c r="BE97" i="2"/>
  <c r="BD97" i="2"/>
  <c r="BC97" i="2"/>
  <c r="BB97" i="2"/>
  <c r="AZ97" i="2"/>
  <c r="AZ96" i="2" s="1"/>
  <c r="AX97" i="2"/>
  <c r="AX96" i="2" s="1"/>
  <c r="AW97" i="2"/>
  <c r="AW96" i="2" s="1"/>
  <c r="AV97" i="2"/>
  <c r="AV96" i="2" s="1"/>
  <c r="AS97" i="2"/>
  <c r="AS96" i="2" s="1"/>
  <c r="AR97" i="2"/>
  <c r="AQ97" i="2"/>
  <c r="AP97" i="2"/>
  <c r="AO97" i="2"/>
  <c r="AN97" i="2"/>
  <c r="AM97" i="2"/>
  <c r="AL97" i="2"/>
  <c r="AL96" i="2" s="1"/>
  <c r="AK97" i="2"/>
  <c r="AK96" i="2" s="1"/>
  <c r="AJ97" i="2"/>
  <c r="AJ96" i="2" s="1"/>
  <c r="AI97" i="2"/>
  <c r="AI96" i="2" s="1"/>
  <c r="AH97" i="2"/>
  <c r="AH96" i="2" s="1"/>
  <c r="AG97" i="2"/>
  <c r="AG96" i="2" s="1"/>
  <c r="AF97" i="2"/>
  <c r="AD97" i="2"/>
  <c r="AC97" i="2"/>
  <c r="AB97" i="2"/>
  <c r="AA97" i="2"/>
  <c r="Z97" i="2"/>
  <c r="Y97" i="2"/>
  <c r="Y96" i="2" s="1"/>
  <c r="X97" i="2"/>
  <c r="X96" i="2" s="1"/>
  <c r="W97" i="2"/>
  <c r="W96" i="2" s="1"/>
  <c r="V97" i="2"/>
  <c r="V96" i="2" s="1"/>
  <c r="U97" i="2"/>
  <c r="U96" i="2" s="1"/>
  <c r="T97" i="2"/>
  <c r="S97" i="2"/>
  <c r="R97" i="2"/>
  <c r="Q97" i="2"/>
  <c r="O97" i="2"/>
  <c r="N97" i="2"/>
  <c r="M97" i="2"/>
  <c r="M96" i="2" s="1"/>
  <c r="L97" i="2"/>
  <c r="L96" i="2" s="1"/>
  <c r="K97" i="2"/>
  <c r="K96" i="2" s="1"/>
  <c r="J97" i="2"/>
  <c r="J96" i="2" s="1"/>
  <c r="I97" i="2"/>
  <c r="I96" i="2" s="1"/>
  <c r="H97" i="2"/>
  <c r="G97" i="2"/>
  <c r="CU96" i="2"/>
  <c r="CT96" i="2"/>
  <c r="CQ96" i="2"/>
  <c r="CN96" i="2"/>
  <c r="CF96" i="2"/>
  <c r="CE96" i="2"/>
  <c r="CD96" i="2"/>
  <c r="CC96" i="2"/>
  <c r="CB96" i="2"/>
  <c r="BY96" i="2"/>
  <c r="BT96" i="2"/>
  <c r="BS96" i="2"/>
  <c r="BR96" i="2"/>
  <c r="BQ96" i="2"/>
  <c r="BP96" i="2"/>
  <c r="BO96" i="2"/>
  <c r="BN96" i="2"/>
  <c r="BH96" i="2"/>
  <c r="BG96" i="2"/>
  <c r="BE96" i="2"/>
  <c r="BD96" i="2"/>
  <c r="BC96" i="2"/>
  <c r="BB96" i="2"/>
  <c r="AR96" i="2"/>
  <c r="AQ96" i="2"/>
  <c r="AP96" i="2"/>
  <c r="AO96" i="2"/>
  <c r="AN96" i="2"/>
  <c r="AM96" i="2"/>
  <c r="AF96" i="2"/>
  <c r="AD96" i="2"/>
  <c r="AC96" i="2"/>
  <c r="AB96" i="2"/>
  <c r="AA96" i="2"/>
  <c r="Z96" i="2"/>
  <c r="T96" i="2"/>
  <c r="S96" i="2"/>
  <c r="R96" i="2"/>
  <c r="Q96" i="2"/>
  <c r="P96" i="2"/>
  <c r="O96" i="2"/>
  <c r="N96" i="2"/>
  <c r="H96" i="2"/>
  <c r="G96" i="2"/>
  <c r="CS95" i="2"/>
  <c r="CR95" i="2" s="1"/>
  <c r="CR94" i="2" s="1"/>
  <c r="CR93" i="2" s="1"/>
  <c r="CK95" i="2"/>
  <c r="CK94" i="2" s="1"/>
  <c r="CK93" i="2" s="1"/>
  <c r="CE95" i="2"/>
  <c r="CB95" i="2"/>
  <c r="CA95" i="2"/>
  <c r="CA94" i="2" s="1"/>
  <c r="CA93" i="2" s="1"/>
  <c r="BZ95" i="2"/>
  <c r="BZ94" i="2" s="1"/>
  <c r="BZ93" i="2" s="1"/>
  <c r="BN95" i="2"/>
  <c r="BN94" i="2" s="1"/>
  <c r="BN93" i="2" s="1"/>
  <c r="BK95" i="2"/>
  <c r="BK94" i="2" s="1"/>
  <c r="BK93" i="2" s="1"/>
  <c r="BF95" i="2"/>
  <c r="BF94" i="2" s="1"/>
  <c r="BF93" i="2" s="1"/>
  <c r="BB95" i="2"/>
  <c r="AE95" i="2"/>
  <c r="U95" i="2"/>
  <c r="P95" i="2"/>
  <c r="F95" i="2" s="1"/>
  <c r="I95" i="2"/>
  <c r="CU94" i="2"/>
  <c r="CU93" i="2" s="1"/>
  <c r="CT94" i="2"/>
  <c r="CT93" i="2" s="1"/>
  <c r="CS94" i="2"/>
  <c r="CS93" i="2" s="1"/>
  <c r="CQ94" i="2"/>
  <c r="CN94" i="2"/>
  <c r="CM94" i="2"/>
  <c r="CL94" i="2"/>
  <c r="CJ94" i="2"/>
  <c r="CJ93" i="2" s="1"/>
  <c r="CI94" i="2"/>
  <c r="CI93" i="2" s="1"/>
  <c r="CH94" i="2"/>
  <c r="CH93" i="2" s="1"/>
  <c r="CG94" i="2"/>
  <c r="CG93" i="2" s="1"/>
  <c r="CF94" i="2"/>
  <c r="CF93" i="2" s="1"/>
  <c r="CE94" i="2"/>
  <c r="CE93" i="2" s="1"/>
  <c r="CD94" i="2"/>
  <c r="CD93" i="2" s="1"/>
  <c r="CC94" i="2"/>
  <c r="CB94" i="2"/>
  <c r="BY94" i="2"/>
  <c r="BX94" i="2"/>
  <c r="BX93" i="2" s="1"/>
  <c r="BW94" i="2"/>
  <c r="BW93" i="2" s="1"/>
  <c r="BV94" i="2"/>
  <c r="BV93" i="2" s="1"/>
  <c r="BU94" i="2"/>
  <c r="BU93" i="2" s="1"/>
  <c r="BT94" i="2"/>
  <c r="BT93" i="2" s="1"/>
  <c r="BS94" i="2"/>
  <c r="BS93" i="2" s="1"/>
  <c r="BR94" i="2"/>
  <c r="BR93" i="2" s="1"/>
  <c r="BQ94" i="2"/>
  <c r="BP94" i="2"/>
  <c r="BO94" i="2"/>
  <c r="BM94" i="2"/>
  <c r="BL94" i="2"/>
  <c r="BL93" i="2" s="1"/>
  <c r="BJ94" i="2"/>
  <c r="BJ93" i="2" s="1"/>
  <c r="BI94" i="2"/>
  <c r="BI93" i="2" s="1"/>
  <c r="BH94" i="2"/>
  <c r="BH93" i="2" s="1"/>
  <c r="BG94" i="2"/>
  <c r="BG93" i="2" s="1"/>
  <c r="BE94" i="2"/>
  <c r="BD94" i="2"/>
  <c r="BC94" i="2"/>
  <c r="AZ94" i="2"/>
  <c r="AZ93" i="2" s="1"/>
  <c r="AX94" i="2"/>
  <c r="AX93" i="2" s="1"/>
  <c r="AW94" i="2"/>
  <c r="AW93" i="2" s="1"/>
  <c r="AV94" i="2"/>
  <c r="AV93" i="2" s="1"/>
  <c r="AS94" i="2"/>
  <c r="AS93" i="2" s="1"/>
  <c r="AR94" i="2"/>
  <c r="AR93" i="2" s="1"/>
  <c r="AQ94" i="2"/>
  <c r="AQ93" i="2" s="1"/>
  <c r="AP94" i="2"/>
  <c r="AO94" i="2"/>
  <c r="AN94" i="2"/>
  <c r="AM94" i="2"/>
  <c r="AL94" i="2"/>
  <c r="AK94" i="2"/>
  <c r="AK93" i="2" s="1"/>
  <c r="AJ94" i="2"/>
  <c r="AJ93" i="2" s="1"/>
  <c r="AI94" i="2"/>
  <c r="AI93" i="2" s="1"/>
  <c r="AH94" i="2"/>
  <c r="AH93" i="2" s="1"/>
  <c r="AG94" i="2"/>
  <c r="AG93" i="2" s="1"/>
  <c r="AF94" i="2"/>
  <c r="AF93" i="2" s="1"/>
  <c r="AE94" i="2"/>
  <c r="AE93" i="2" s="1"/>
  <c r="AD94" i="2"/>
  <c r="AC94" i="2"/>
  <c r="AB94" i="2"/>
  <c r="AA94" i="2"/>
  <c r="Z94" i="2"/>
  <c r="Y94" i="2"/>
  <c r="Y93" i="2" s="1"/>
  <c r="X94" i="2"/>
  <c r="X93" i="2" s="1"/>
  <c r="W94" i="2"/>
  <c r="W93" i="2" s="1"/>
  <c r="V94" i="2"/>
  <c r="V93" i="2" s="1"/>
  <c r="U94" i="2"/>
  <c r="U93" i="2" s="1"/>
  <c r="T94" i="2"/>
  <c r="T93" i="2" s="1"/>
  <c r="S94" i="2"/>
  <c r="S93" i="2" s="1"/>
  <c r="R94" i="2"/>
  <c r="Q94" i="2"/>
  <c r="P94" i="2"/>
  <c r="O94" i="2"/>
  <c r="N94" i="2"/>
  <c r="M94" i="2"/>
  <c r="M93" i="2" s="1"/>
  <c r="L94" i="2"/>
  <c r="L93" i="2" s="1"/>
  <c r="K94" i="2"/>
  <c r="K93" i="2" s="1"/>
  <c r="J94" i="2"/>
  <c r="J93" i="2" s="1"/>
  <c r="I94" i="2"/>
  <c r="I93" i="2" s="1"/>
  <c r="H94" i="2"/>
  <c r="H93" i="2" s="1"/>
  <c r="G94" i="2"/>
  <c r="G93" i="2" s="1"/>
  <c r="CQ93" i="2"/>
  <c r="CN93" i="2"/>
  <c r="CM93" i="2"/>
  <c r="CL93" i="2"/>
  <c r="CC93" i="2"/>
  <c r="CB93" i="2"/>
  <c r="BY93" i="2"/>
  <c r="BQ93" i="2"/>
  <c r="BP93" i="2"/>
  <c r="BO93" i="2"/>
  <c r="BM93" i="2"/>
  <c r="BE93" i="2"/>
  <c r="BD93" i="2"/>
  <c r="BC93" i="2"/>
  <c r="AP93" i="2"/>
  <c r="AO93" i="2"/>
  <c r="AN93" i="2"/>
  <c r="AM93" i="2"/>
  <c r="AL93" i="2"/>
  <c r="AD93" i="2"/>
  <c r="AC93" i="2"/>
  <c r="AB93" i="2"/>
  <c r="AA93" i="2"/>
  <c r="Z93" i="2"/>
  <c r="R93" i="2"/>
  <c r="Q93" i="2"/>
  <c r="P93" i="2"/>
  <c r="O93" i="2"/>
  <c r="N93" i="2"/>
  <c r="CS92" i="2"/>
  <c r="CR92" i="2" s="1"/>
  <c r="CK92" i="2"/>
  <c r="CE92" i="2"/>
  <c r="CB92" i="2"/>
  <c r="CA92" i="2"/>
  <c r="BZ92" i="2"/>
  <c r="BN92" i="2"/>
  <c r="BK92" i="2"/>
  <c r="BF92" i="2"/>
  <c r="BB92" i="2"/>
  <c r="BA92" i="2" s="1"/>
  <c r="AE92" i="2"/>
  <c r="U92" i="2"/>
  <c r="P92" i="2"/>
  <c r="F92" i="2" s="1"/>
  <c r="E92" i="2" s="1"/>
  <c r="D92" i="2" s="1"/>
  <c r="CY92" i="2" s="1"/>
  <c r="I92" i="2"/>
  <c r="CS91" i="2"/>
  <c r="CR91" i="2"/>
  <c r="CK91" i="2"/>
  <c r="CE91" i="2"/>
  <c r="CB91" i="2"/>
  <c r="BN91" i="2"/>
  <c r="BK91" i="2"/>
  <c r="BF91" i="2"/>
  <c r="BB91" i="2"/>
  <c r="BA91" i="2"/>
  <c r="AE91" i="2"/>
  <c r="U91" i="2"/>
  <c r="P91" i="2"/>
  <c r="I91" i="2"/>
  <c r="CS90" i="2"/>
  <c r="CR90" i="2"/>
  <c r="CK90" i="2"/>
  <c r="CE90" i="2"/>
  <c r="CB90" i="2"/>
  <c r="CA90" i="2"/>
  <c r="BZ90" i="2"/>
  <c r="BN90" i="2"/>
  <c r="BK90" i="2"/>
  <c r="BF90" i="2"/>
  <c r="BB90" i="2"/>
  <c r="BA90" i="2" s="1"/>
  <c r="E90" i="2" s="1"/>
  <c r="D90" i="2" s="1"/>
  <c r="CY90" i="2" s="1"/>
  <c r="AE90" i="2"/>
  <c r="U90" i="2"/>
  <c r="P90" i="2"/>
  <c r="I90" i="2"/>
  <c r="F90" i="2"/>
  <c r="CS89" i="2"/>
  <c r="CR89" i="2" s="1"/>
  <c r="CK89" i="2"/>
  <c r="CE89" i="2"/>
  <c r="CB89" i="2"/>
  <c r="CA89" i="2"/>
  <c r="BZ89" i="2"/>
  <c r="BN89" i="2"/>
  <c r="BK89" i="2"/>
  <c r="BF89" i="2"/>
  <c r="BB89" i="2"/>
  <c r="BA89" i="2" s="1"/>
  <c r="AE89" i="2"/>
  <c r="U89" i="2"/>
  <c r="F89" i="2" s="1"/>
  <c r="P89" i="2"/>
  <c r="I89" i="2"/>
  <c r="CS88" i="2"/>
  <c r="CR88" i="2"/>
  <c r="CK88" i="2"/>
  <c r="CE88" i="2"/>
  <c r="CB88" i="2"/>
  <c r="CA88" i="2" s="1"/>
  <c r="BZ88" i="2" s="1"/>
  <c r="BN88" i="2"/>
  <c r="BK88" i="2"/>
  <c r="BF88" i="2"/>
  <c r="BB88" i="2"/>
  <c r="BA88" i="2"/>
  <c r="AE88" i="2"/>
  <c r="U88" i="2"/>
  <c r="P88" i="2"/>
  <c r="I88" i="2"/>
  <c r="F88" i="2" s="1"/>
  <c r="E88" i="2" s="1"/>
  <c r="CS87" i="2"/>
  <c r="CR87" i="2"/>
  <c r="CK87" i="2"/>
  <c r="CE87" i="2"/>
  <c r="CB87" i="2"/>
  <c r="CA87" i="2"/>
  <c r="BZ87" i="2"/>
  <c r="BN87" i="2"/>
  <c r="BK87" i="2"/>
  <c r="BF87" i="2"/>
  <c r="BB87" i="2"/>
  <c r="BA87" i="2" s="1"/>
  <c r="E87" i="2" s="1"/>
  <c r="AE87" i="2"/>
  <c r="U87" i="2"/>
  <c r="P87" i="2"/>
  <c r="I87" i="2"/>
  <c r="F87" i="2"/>
  <c r="D87" i="2"/>
  <c r="CY87" i="2" s="1"/>
  <c r="CS86" i="2"/>
  <c r="CR86" i="2" s="1"/>
  <c r="CK86" i="2"/>
  <c r="CE86" i="2"/>
  <c r="CB86" i="2"/>
  <c r="CA86" i="2"/>
  <c r="BZ86" i="2"/>
  <c r="BN86" i="2"/>
  <c r="BN84" i="2" s="1"/>
  <c r="BK86" i="2"/>
  <c r="BK84" i="2" s="1"/>
  <c r="BF86" i="2"/>
  <c r="BF84" i="2" s="1"/>
  <c r="BB86" i="2"/>
  <c r="AE86" i="2"/>
  <c r="U86" i="2"/>
  <c r="F86" i="2" s="1"/>
  <c r="P86" i="2"/>
  <c r="I86" i="2"/>
  <c r="CS85" i="2"/>
  <c r="CS84" i="2" s="1"/>
  <c r="CR85" i="2"/>
  <c r="CK85" i="2"/>
  <c r="CE85" i="2"/>
  <c r="CE84" i="2" s="1"/>
  <c r="CB85" i="2"/>
  <c r="CA85" i="2" s="1"/>
  <c r="BN85" i="2"/>
  <c r="BK85" i="2"/>
  <c r="BF85" i="2"/>
  <c r="BB85" i="2"/>
  <c r="BA85" i="2"/>
  <c r="AE85" i="2"/>
  <c r="U85" i="2"/>
  <c r="P85" i="2"/>
  <c r="I85" i="2"/>
  <c r="CU84" i="2"/>
  <c r="CT84" i="2"/>
  <c r="CQ84" i="2"/>
  <c r="CP84" i="2"/>
  <c r="CO84" i="2"/>
  <c r="CN84" i="2"/>
  <c r="CN80" i="2" s="1"/>
  <c r="CM84" i="2"/>
  <c r="CL84" i="2"/>
  <c r="CJ84" i="2"/>
  <c r="CI84" i="2"/>
  <c r="CH84" i="2"/>
  <c r="CG84" i="2"/>
  <c r="CF84" i="2"/>
  <c r="CD84" i="2"/>
  <c r="CC84" i="2"/>
  <c r="CB84" i="2"/>
  <c r="BY84" i="2"/>
  <c r="BX84" i="2"/>
  <c r="BW84" i="2"/>
  <c r="BV84" i="2"/>
  <c r="BU84" i="2"/>
  <c r="BT84" i="2"/>
  <c r="BS84" i="2"/>
  <c r="BR84" i="2"/>
  <c r="BQ84" i="2"/>
  <c r="BP84" i="2"/>
  <c r="BP80" i="2" s="1"/>
  <c r="BO84" i="2"/>
  <c r="BM84" i="2"/>
  <c r="BL84" i="2"/>
  <c r="BJ84" i="2"/>
  <c r="BI84" i="2"/>
  <c r="BH84" i="2"/>
  <c r="BG84" i="2"/>
  <c r="BE84" i="2"/>
  <c r="BD84" i="2"/>
  <c r="BD80" i="2" s="1"/>
  <c r="BC84" i="2"/>
  <c r="AZ84" i="2"/>
  <c r="AY84" i="2"/>
  <c r="AX84" i="2"/>
  <c r="AW84" i="2"/>
  <c r="AV84" i="2"/>
  <c r="AU84" i="2"/>
  <c r="AT84" i="2"/>
  <c r="AS84" i="2"/>
  <c r="AR84" i="2"/>
  <c r="AQ84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O84" i="2"/>
  <c r="N84" i="2"/>
  <c r="M84" i="2"/>
  <c r="L84" i="2"/>
  <c r="K84" i="2"/>
  <c r="J84" i="2"/>
  <c r="H84" i="2"/>
  <c r="G84" i="2"/>
  <c r="CS83" i="2"/>
  <c r="CR83" i="2"/>
  <c r="CK83" i="2"/>
  <c r="CK81" i="2" s="1"/>
  <c r="CE83" i="2"/>
  <c r="CB83" i="2"/>
  <c r="CB81" i="2" s="1"/>
  <c r="CA83" i="2"/>
  <c r="BZ83" i="2"/>
  <c r="BN83" i="2"/>
  <c r="BK83" i="2"/>
  <c r="BF83" i="2"/>
  <c r="BB83" i="2"/>
  <c r="BA83" i="2" s="1"/>
  <c r="E83" i="2" s="1"/>
  <c r="D83" i="2" s="1"/>
  <c r="CY83" i="2" s="1"/>
  <c r="AE83" i="2"/>
  <c r="U83" i="2"/>
  <c r="P83" i="2"/>
  <c r="P81" i="2" s="1"/>
  <c r="I83" i="2"/>
  <c r="F83" i="2"/>
  <c r="CS82" i="2"/>
  <c r="CR82" i="2" s="1"/>
  <c r="CR81" i="2" s="1"/>
  <c r="CK82" i="2"/>
  <c r="CE82" i="2"/>
  <c r="CB82" i="2"/>
  <c r="CA82" i="2"/>
  <c r="CA81" i="2" s="1"/>
  <c r="BZ82" i="2"/>
  <c r="BZ81" i="2" s="1"/>
  <c r="BN82" i="2"/>
  <c r="BN81" i="2" s="1"/>
  <c r="BN80" i="2" s="1"/>
  <c r="BK82" i="2"/>
  <c r="BK81" i="2" s="1"/>
  <c r="BK80" i="2" s="1"/>
  <c r="BF82" i="2"/>
  <c r="BF81" i="2" s="1"/>
  <c r="BB82" i="2"/>
  <c r="AE82" i="2"/>
  <c r="F82" i="2" s="1"/>
  <c r="U82" i="2"/>
  <c r="P82" i="2"/>
  <c r="I82" i="2"/>
  <c r="CU81" i="2"/>
  <c r="CU80" i="2" s="1"/>
  <c r="CT81" i="2"/>
  <c r="CT80" i="2" s="1"/>
  <c r="CS81" i="2"/>
  <c r="CS80" i="2" s="1"/>
  <c r="CQ81" i="2"/>
  <c r="CN81" i="2"/>
  <c r="CM81" i="2"/>
  <c r="CL81" i="2"/>
  <c r="CJ81" i="2"/>
  <c r="CJ80" i="2" s="1"/>
  <c r="CI81" i="2"/>
  <c r="CI80" i="2" s="1"/>
  <c r="CH81" i="2"/>
  <c r="CH80" i="2" s="1"/>
  <c r="CG81" i="2"/>
  <c r="CG80" i="2" s="1"/>
  <c r="CF81" i="2"/>
  <c r="CF80" i="2" s="1"/>
  <c r="CE81" i="2"/>
  <c r="CE80" i="2" s="1"/>
  <c r="CD81" i="2"/>
  <c r="CD80" i="2" s="1"/>
  <c r="CC81" i="2"/>
  <c r="BY81" i="2"/>
  <c r="BX81" i="2"/>
  <c r="BX80" i="2" s="1"/>
  <c r="BW81" i="2"/>
  <c r="BW80" i="2" s="1"/>
  <c r="BV81" i="2"/>
  <c r="BV80" i="2" s="1"/>
  <c r="BU81" i="2"/>
  <c r="BU80" i="2" s="1"/>
  <c r="BT81" i="2"/>
  <c r="BT80" i="2" s="1"/>
  <c r="BS81" i="2"/>
  <c r="BS80" i="2" s="1"/>
  <c r="BR81" i="2"/>
  <c r="BR80" i="2" s="1"/>
  <c r="BQ81" i="2"/>
  <c r="BP81" i="2"/>
  <c r="BO81" i="2"/>
  <c r="BM81" i="2"/>
  <c r="BL81" i="2"/>
  <c r="BL80" i="2" s="1"/>
  <c r="BJ81" i="2"/>
  <c r="BJ80" i="2" s="1"/>
  <c r="BI81" i="2"/>
  <c r="BI80" i="2" s="1"/>
  <c r="BH81" i="2"/>
  <c r="BH80" i="2" s="1"/>
  <c r="BG81" i="2"/>
  <c r="BG80" i="2" s="1"/>
  <c r="BE81" i="2"/>
  <c r="BD81" i="2"/>
  <c r="BC81" i="2"/>
  <c r="AZ81" i="2"/>
  <c r="AZ80" i="2" s="1"/>
  <c r="AX81" i="2"/>
  <c r="AX80" i="2" s="1"/>
  <c r="AW81" i="2"/>
  <c r="AW80" i="2" s="1"/>
  <c r="AV81" i="2"/>
  <c r="AV80" i="2" s="1"/>
  <c r="AS81" i="2"/>
  <c r="AS80" i="2" s="1"/>
  <c r="AR81" i="2"/>
  <c r="AR80" i="2" s="1"/>
  <c r="AQ81" i="2"/>
  <c r="AQ80" i="2" s="1"/>
  <c r="AP81" i="2"/>
  <c r="AO81" i="2"/>
  <c r="AN81" i="2"/>
  <c r="AM81" i="2"/>
  <c r="AL81" i="2"/>
  <c r="AK81" i="2"/>
  <c r="AK80" i="2" s="1"/>
  <c r="AJ81" i="2"/>
  <c r="AJ80" i="2" s="1"/>
  <c r="AI81" i="2"/>
  <c r="AI80" i="2" s="1"/>
  <c r="AH81" i="2"/>
  <c r="AH80" i="2" s="1"/>
  <c r="AG81" i="2"/>
  <c r="AG80" i="2" s="1"/>
  <c r="AF81" i="2"/>
  <c r="AF80" i="2" s="1"/>
  <c r="AE81" i="2"/>
  <c r="AE80" i="2" s="1"/>
  <c r="AD81" i="2"/>
  <c r="AC81" i="2"/>
  <c r="AB81" i="2"/>
  <c r="AA81" i="2"/>
  <c r="Z81" i="2"/>
  <c r="Y81" i="2"/>
  <c r="Y80" i="2" s="1"/>
  <c r="X81" i="2"/>
  <c r="X80" i="2" s="1"/>
  <c r="W81" i="2"/>
  <c r="W80" i="2" s="1"/>
  <c r="V81" i="2"/>
  <c r="V80" i="2" s="1"/>
  <c r="U81" i="2"/>
  <c r="U80" i="2" s="1"/>
  <c r="T81" i="2"/>
  <c r="T80" i="2" s="1"/>
  <c r="S81" i="2"/>
  <c r="S80" i="2" s="1"/>
  <c r="R81" i="2"/>
  <c r="Q81" i="2"/>
  <c r="O81" i="2"/>
  <c r="N81" i="2"/>
  <c r="M81" i="2"/>
  <c r="M80" i="2" s="1"/>
  <c r="L81" i="2"/>
  <c r="L80" i="2" s="1"/>
  <c r="K81" i="2"/>
  <c r="K80" i="2" s="1"/>
  <c r="J81" i="2"/>
  <c r="J80" i="2" s="1"/>
  <c r="I81" i="2"/>
  <c r="H81" i="2"/>
  <c r="H80" i="2" s="1"/>
  <c r="G81" i="2"/>
  <c r="G80" i="2" s="1"/>
  <c r="CQ80" i="2"/>
  <c r="CM80" i="2"/>
  <c r="CL80" i="2"/>
  <c r="CC80" i="2"/>
  <c r="BY80" i="2"/>
  <c r="BQ80" i="2"/>
  <c r="BO80" i="2"/>
  <c r="BM80" i="2"/>
  <c r="BE80" i="2"/>
  <c r="BC80" i="2"/>
  <c r="AP80" i="2"/>
  <c r="AO80" i="2"/>
  <c r="AN80" i="2"/>
  <c r="AM80" i="2"/>
  <c r="AL80" i="2"/>
  <c r="AD80" i="2"/>
  <c r="AC80" i="2"/>
  <c r="AB80" i="2"/>
  <c r="AA80" i="2"/>
  <c r="Z80" i="2"/>
  <c r="R80" i="2"/>
  <c r="Q80" i="2"/>
  <c r="O80" i="2"/>
  <c r="N80" i="2"/>
  <c r="CS79" i="2"/>
  <c r="CR79" i="2" s="1"/>
  <c r="CR78" i="2" s="1"/>
  <c r="CK79" i="2"/>
  <c r="CE79" i="2"/>
  <c r="CB79" i="2"/>
  <c r="CA79" i="2"/>
  <c r="CA78" i="2" s="1"/>
  <c r="BZ79" i="2"/>
  <c r="BZ78" i="2" s="1"/>
  <c r="BN79" i="2"/>
  <c r="BN78" i="2" s="1"/>
  <c r="BK79" i="2"/>
  <c r="BK78" i="2" s="1"/>
  <c r="BF79" i="2"/>
  <c r="BB79" i="2"/>
  <c r="AE79" i="2"/>
  <c r="U79" i="2"/>
  <c r="P79" i="2"/>
  <c r="F79" i="2" s="1"/>
  <c r="I79" i="2"/>
  <c r="CU78" i="2"/>
  <c r="CT78" i="2"/>
  <c r="CS78" i="2"/>
  <c r="CQ78" i="2"/>
  <c r="CN78" i="2"/>
  <c r="CM78" i="2"/>
  <c r="CL78" i="2"/>
  <c r="CK78" i="2"/>
  <c r="CJ78" i="2"/>
  <c r="CI78" i="2"/>
  <c r="CH78" i="2"/>
  <c r="CG78" i="2"/>
  <c r="CF78" i="2"/>
  <c r="CE78" i="2"/>
  <c r="CD78" i="2"/>
  <c r="CC78" i="2"/>
  <c r="CB78" i="2"/>
  <c r="BY78" i="2"/>
  <c r="BX78" i="2"/>
  <c r="BW78" i="2"/>
  <c r="BV78" i="2"/>
  <c r="BU78" i="2"/>
  <c r="BT78" i="2"/>
  <c r="BS78" i="2"/>
  <c r="BR78" i="2"/>
  <c r="BQ78" i="2"/>
  <c r="BP78" i="2"/>
  <c r="BO78" i="2"/>
  <c r="BM78" i="2"/>
  <c r="BL78" i="2"/>
  <c r="BJ78" i="2"/>
  <c r="BI78" i="2"/>
  <c r="BH78" i="2"/>
  <c r="BG78" i="2"/>
  <c r="BF78" i="2"/>
  <c r="BE78" i="2"/>
  <c r="BD78" i="2"/>
  <c r="BC78" i="2"/>
  <c r="AZ78" i="2"/>
  <c r="AX78" i="2"/>
  <c r="AW78" i="2"/>
  <c r="AV78" i="2"/>
  <c r="AS78" i="2"/>
  <c r="AR78" i="2"/>
  <c r="AQ78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CS77" i="2"/>
  <c r="CR77" i="2"/>
  <c r="CR76" i="2" s="1"/>
  <c r="CK77" i="2"/>
  <c r="CE77" i="2"/>
  <c r="CE76" i="2" s="1"/>
  <c r="CB77" i="2"/>
  <c r="CB76" i="2" s="1"/>
  <c r="BN77" i="2"/>
  <c r="BN76" i="2" s="1"/>
  <c r="BK77" i="2"/>
  <c r="BF77" i="2"/>
  <c r="BF76" i="2" s="1"/>
  <c r="BB77" i="2"/>
  <c r="AE77" i="2"/>
  <c r="U77" i="2"/>
  <c r="U76" i="2" s="1"/>
  <c r="P77" i="2"/>
  <c r="I77" i="2"/>
  <c r="I76" i="2" s="1"/>
  <c r="F77" i="2"/>
  <c r="F76" i="2" s="1"/>
  <c r="CU76" i="2"/>
  <c r="CT76" i="2"/>
  <c r="CS76" i="2"/>
  <c r="CQ76" i="2"/>
  <c r="CN76" i="2"/>
  <c r="CM76" i="2"/>
  <c r="CL76" i="2"/>
  <c r="CK76" i="2"/>
  <c r="CJ76" i="2"/>
  <c r="CI76" i="2"/>
  <c r="CH76" i="2"/>
  <c r="CG76" i="2"/>
  <c r="CF76" i="2"/>
  <c r="CD76" i="2"/>
  <c r="CC76" i="2"/>
  <c r="BY76" i="2"/>
  <c r="BX76" i="2"/>
  <c r="BW76" i="2"/>
  <c r="BV76" i="2"/>
  <c r="BU76" i="2"/>
  <c r="BT76" i="2"/>
  <c r="BS76" i="2"/>
  <c r="BR76" i="2"/>
  <c r="BQ76" i="2"/>
  <c r="BP76" i="2"/>
  <c r="BO76" i="2"/>
  <c r="BM76" i="2"/>
  <c r="BL76" i="2"/>
  <c r="BK76" i="2"/>
  <c r="BJ76" i="2"/>
  <c r="BI76" i="2"/>
  <c r="BH76" i="2"/>
  <c r="BG76" i="2"/>
  <c r="BE76" i="2"/>
  <c r="BD76" i="2"/>
  <c r="BC76" i="2"/>
  <c r="BB76" i="2"/>
  <c r="AZ76" i="2"/>
  <c r="AY76" i="2"/>
  <c r="AX76" i="2"/>
  <c r="AW76" i="2"/>
  <c r="AV76" i="2"/>
  <c r="AS76" i="2"/>
  <c r="AR76" i="2"/>
  <c r="AQ76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T76" i="2"/>
  <c r="S76" i="2"/>
  <c r="R76" i="2"/>
  <c r="Q76" i="2"/>
  <c r="P76" i="2"/>
  <c r="O76" i="2"/>
  <c r="N76" i="2"/>
  <c r="M76" i="2"/>
  <c r="L76" i="2"/>
  <c r="K76" i="2"/>
  <c r="J76" i="2"/>
  <c r="H76" i="2"/>
  <c r="G76" i="2"/>
  <c r="CS75" i="2"/>
  <c r="CS74" i="2" s="1"/>
  <c r="CK75" i="2"/>
  <c r="CK74" i="2" s="1"/>
  <c r="CE75" i="2"/>
  <c r="CB75" i="2"/>
  <c r="BN75" i="2"/>
  <c r="BK75" i="2"/>
  <c r="BK74" i="2" s="1"/>
  <c r="BF75" i="2"/>
  <c r="BB75" i="2"/>
  <c r="BA75" i="2"/>
  <c r="BA74" i="2" s="1"/>
  <c r="AE75" i="2"/>
  <c r="U75" i="2"/>
  <c r="U74" i="2" s="1"/>
  <c r="P75" i="2"/>
  <c r="I75" i="2"/>
  <c r="CU74" i="2"/>
  <c r="CT74" i="2"/>
  <c r="CQ74" i="2"/>
  <c r="CN74" i="2"/>
  <c r="CM74" i="2"/>
  <c r="CL74" i="2"/>
  <c r="CJ74" i="2"/>
  <c r="CI74" i="2"/>
  <c r="CH74" i="2"/>
  <c r="CG74" i="2"/>
  <c r="CF74" i="2"/>
  <c r="CE74" i="2"/>
  <c r="CD74" i="2"/>
  <c r="CD62" i="2" s="1"/>
  <c r="CC74" i="2"/>
  <c r="CB74" i="2"/>
  <c r="BY74" i="2"/>
  <c r="BX74" i="2"/>
  <c r="BW74" i="2"/>
  <c r="BV74" i="2"/>
  <c r="BU74" i="2"/>
  <c r="BT74" i="2"/>
  <c r="BS74" i="2"/>
  <c r="BR74" i="2"/>
  <c r="BQ74" i="2"/>
  <c r="BP74" i="2"/>
  <c r="BO74" i="2"/>
  <c r="BN74" i="2"/>
  <c r="BM74" i="2"/>
  <c r="BL74" i="2"/>
  <c r="BJ74" i="2"/>
  <c r="BI74" i="2"/>
  <c r="BH74" i="2"/>
  <c r="BG74" i="2"/>
  <c r="BF74" i="2"/>
  <c r="BE74" i="2"/>
  <c r="BD74" i="2"/>
  <c r="BC74" i="2"/>
  <c r="BB74" i="2"/>
  <c r="AZ74" i="2"/>
  <c r="AX74" i="2"/>
  <c r="AW74" i="2"/>
  <c r="AV74" i="2"/>
  <c r="AS74" i="2"/>
  <c r="AR74" i="2"/>
  <c r="AQ74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CS73" i="2"/>
  <c r="CR73" i="2" s="1"/>
  <c r="CR72" i="2" s="1"/>
  <c r="CK73" i="2"/>
  <c r="CE73" i="2"/>
  <c r="CB73" i="2"/>
  <c r="CB72" i="2" s="1"/>
  <c r="CA73" i="2"/>
  <c r="CA72" i="2" s="1"/>
  <c r="BZ73" i="2"/>
  <c r="BZ72" i="2" s="1"/>
  <c r="BN73" i="2"/>
  <c r="BN72" i="2" s="1"/>
  <c r="BK73" i="2"/>
  <c r="BK72" i="2" s="1"/>
  <c r="BF73" i="2"/>
  <c r="BF72" i="2" s="1"/>
  <c r="BB73" i="2"/>
  <c r="AE73" i="2"/>
  <c r="U73" i="2"/>
  <c r="P73" i="2"/>
  <c r="I73" i="2"/>
  <c r="F73" i="2"/>
  <c r="CU72" i="2"/>
  <c r="CT72" i="2"/>
  <c r="CS72" i="2"/>
  <c r="CQ72" i="2"/>
  <c r="CN72" i="2"/>
  <c r="CM72" i="2"/>
  <c r="CL72" i="2"/>
  <c r="CK72" i="2"/>
  <c r="CJ72" i="2"/>
  <c r="CI72" i="2"/>
  <c r="CH72" i="2"/>
  <c r="CG72" i="2"/>
  <c r="CF72" i="2"/>
  <c r="CE72" i="2"/>
  <c r="CD72" i="2"/>
  <c r="CC72" i="2"/>
  <c r="BY72" i="2"/>
  <c r="BX72" i="2"/>
  <c r="BW72" i="2"/>
  <c r="BV72" i="2"/>
  <c r="BU72" i="2"/>
  <c r="BT72" i="2"/>
  <c r="BS72" i="2"/>
  <c r="BR72" i="2"/>
  <c r="BQ72" i="2"/>
  <c r="BP72" i="2"/>
  <c r="BO72" i="2"/>
  <c r="BM72" i="2"/>
  <c r="BL72" i="2"/>
  <c r="BJ72" i="2"/>
  <c r="BI72" i="2"/>
  <c r="BH72" i="2"/>
  <c r="BG72" i="2"/>
  <c r="BE72" i="2"/>
  <c r="BD72" i="2"/>
  <c r="BC72" i="2"/>
  <c r="AZ72" i="2"/>
  <c r="AX72" i="2"/>
  <c r="AW72" i="2"/>
  <c r="AV72" i="2"/>
  <c r="AS72" i="2"/>
  <c r="AR72" i="2"/>
  <c r="AQ72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CS71" i="2"/>
  <c r="CS70" i="2" s="1"/>
  <c r="CR71" i="2"/>
  <c r="CR70" i="2" s="1"/>
  <c r="CK71" i="2"/>
  <c r="CE71" i="2"/>
  <c r="CE70" i="2" s="1"/>
  <c r="CB71" i="2"/>
  <c r="CA71" i="2" s="1"/>
  <c r="BN71" i="2"/>
  <c r="BK71" i="2"/>
  <c r="BF71" i="2"/>
  <c r="BA71" i="2" s="1"/>
  <c r="BB71" i="2"/>
  <c r="AE71" i="2"/>
  <c r="AE70" i="2" s="1"/>
  <c r="U71" i="2"/>
  <c r="U70" i="2" s="1"/>
  <c r="P71" i="2"/>
  <c r="F71" i="2" s="1"/>
  <c r="I71" i="2"/>
  <c r="I70" i="2" s="1"/>
  <c r="CU70" i="2"/>
  <c r="CT70" i="2"/>
  <c r="CQ70" i="2"/>
  <c r="CN70" i="2"/>
  <c r="CM70" i="2"/>
  <c r="CL70" i="2"/>
  <c r="CK70" i="2"/>
  <c r="CJ70" i="2"/>
  <c r="CI70" i="2"/>
  <c r="CH70" i="2"/>
  <c r="CG70" i="2"/>
  <c r="CF70" i="2"/>
  <c r="CD70" i="2"/>
  <c r="CC70" i="2"/>
  <c r="CB70" i="2"/>
  <c r="BY70" i="2"/>
  <c r="BX70" i="2"/>
  <c r="BW70" i="2"/>
  <c r="BV70" i="2"/>
  <c r="BU70" i="2"/>
  <c r="BT70" i="2"/>
  <c r="BS70" i="2"/>
  <c r="BR70" i="2"/>
  <c r="BQ70" i="2"/>
  <c r="BP70" i="2"/>
  <c r="BO70" i="2"/>
  <c r="BN70" i="2"/>
  <c r="BM70" i="2"/>
  <c r="BL70" i="2"/>
  <c r="BK70" i="2"/>
  <c r="BJ70" i="2"/>
  <c r="BI70" i="2"/>
  <c r="BH70" i="2"/>
  <c r="BG70" i="2"/>
  <c r="BF70" i="2"/>
  <c r="BE70" i="2"/>
  <c r="BD70" i="2"/>
  <c r="BC70" i="2"/>
  <c r="BB70" i="2"/>
  <c r="BA70" i="2"/>
  <c r="AZ70" i="2"/>
  <c r="AX70" i="2"/>
  <c r="AW70" i="2"/>
  <c r="AV70" i="2"/>
  <c r="AS70" i="2"/>
  <c r="AR70" i="2"/>
  <c r="AQ70" i="2"/>
  <c r="AP70" i="2"/>
  <c r="AO70" i="2"/>
  <c r="AN70" i="2"/>
  <c r="AM70" i="2"/>
  <c r="AL70" i="2"/>
  <c r="AK70" i="2"/>
  <c r="AK62" i="2" s="1"/>
  <c r="AJ70" i="2"/>
  <c r="AI70" i="2"/>
  <c r="AH70" i="2"/>
  <c r="AG70" i="2"/>
  <c r="AF70" i="2"/>
  <c r="AD70" i="2"/>
  <c r="AC70" i="2"/>
  <c r="AB70" i="2"/>
  <c r="AA70" i="2"/>
  <c r="Z70" i="2"/>
  <c r="Y70" i="2"/>
  <c r="X70" i="2"/>
  <c r="X62" i="2" s="1"/>
  <c r="W70" i="2"/>
  <c r="V70" i="2"/>
  <c r="T70" i="2"/>
  <c r="S70" i="2"/>
  <c r="R70" i="2"/>
  <c r="Q70" i="2"/>
  <c r="O70" i="2"/>
  <c r="N70" i="2"/>
  <c r="M70" i="2"/>
  <c r="L70" i="2"/>
  <c r="K70" i="2"/>
  <c r="J70" i="2"/>
  <c r="H70" i="2"/>
  <c r="G70" i="2"/>
  <c r="CS69" i="2"/>
  <c r="CR69" i="2"/>
  <c r="CK69" i="2"/>
  <c r="CK68" i="2" s="1"/>
  <c r="CE69" i="2"/>
  <c r="CB69" i="2"/>
  <c r="BN69" i="2"/>
  <c r="BK69" i="2"/>
  <c r="BK68" i="2" s="1"/>
  <c r="BF69" i="2"/>
  <c r="BB69" i="2"/>
  <c r="BB68" i="2" s="1"/>
  <c r="AE69" i="2"/>
  <c r="U69" i="2"/>
  <c r="P69" i="2"/>
  <c r="I69" i="2"/>
  <c r="F69" i="2" s="1"/>
  <c r="F68" i="2" s="1"/>
  <c r="CU68" i="2"/>
  <c r="CT68" i="2"/>
  <c r="CS68" i="2"/>
  <c r="CR68" i="2"/>
  <c r="CQ68" i="2"/>
  <c r="CN68" i="2"/>
  <c r="CM68" i="2"/>
  <c r="CL68" i="2"/>
  <c r="CJ68" i="2"/>
  <c r="CI68" i="2"/>
  <c r="CH68" i="2"/>
  <c r="CG68" i="2"/>
  <c r="CF68" i="2"/>
  <c r="CE68" i="2"/>
  <c r="CD68" i="2"/>
  <c r="CC68" i="2"/>
  <c r="CC62" i="2" s="1"/>
  <c r="CB68" i="2"/>
  <c r="BY68" i="2"/>
  <c r="BX68" i="2"/>
  <c r="BW68" i="2"/>
  <c r="BV68" i="2"/>
  <c r="BU68" i="2"/>
  <c r="BT68" i="2"/>
  <c r="BS68" i="2"/>
  <c r="BR68" i="2"/>
  <c r="BQ68" i="2"/>
  <c r="BP68" i="2"/>
  <c r="BO68" i="2"/>
  <c r="BN68" i="2"/>
  <c r="BM68" i="2"/>
  <c r="BL68" i="2"/>
  <c r="BJ68" i="2"/>
  <c r="BI68" i="2"/>
  <c r="BH68" i="2"/>
  <c r="BG68" i="2"/>
  <c r="BF68" i="2"/>
  <c r="BE68" i="2"/>
  <c r="BD68" i="2"/>
  <c r="BC68" i="2"/>
  <c r="AZ68" i="2"/>
  <c r="AX68" i="2"/>
  <c r="AW68" i="2"/>
  <c r="AV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H68" i="2"/>
  <c r="G68" i="2"/>
  <c r="CS67" i="2"/>
  <c r="CR67" i="2" s="1"/>
  <c r="CK67" i="2"/>
  <c r="CE67" i="2"/>
  <c r="CB67" i="2"/>
  <c r="CA67" i="2"/>
  <c r="BZ67" i="2"/>
  <c r="BN67" i="2"/>
  <c r="BN65" i="2" s="1"/>
  <c r="BK67" i="2"/>
  <c r="BF67" i="2"/>
  <c r="BB67" i="2"/>
  <c r="BB65" i="2" s="1"/>
  <c r="BA67" i="2"/>
  <c r="E67" i="2" s="1"/>
  <c r="D67" i="2" s="1"/>
  <c r="CY67" i="2" s="1"/>
  <c r="AE67" i="2"/>
  <c r="U67" i="2"/>
  <c r="P67" i="2"/>
  <c r="I67" i="2"/>
  <c r="F67" i="2"/>
  <c r="CS66" i="2"/>
  <c r="CR66" i="2" s="1"/>
  <c r="CR65" i="2" s="1"/>
  <c r="CK66" i="2"/>
  <c r="CK65" i="2" s="1"/>
  <c r="CE66" i="2"/>
  <c r="CB66" i="2"/>
  <c r="BN66" i="2"/>
  <c r="BK66" i="2"/>
  <c r="BF66" i="2"/>
  <c r="BB66" i="2"/>
  <c r="BA66" i="2"/>
  <c r="AE66" i="2"/>
  <c r="U66" i="2"/>
  <c r="U65" i="2" s="1"/>
  <c r="P66" i="2"/>
  <c r="P65" i="2" s="1"/>
  <c r="I66" i="2"/>
  <c r="CU65" i="2"/>
  <c r="CT65" i="2"/>
  <c r="CT62" i="2" s="1"/>
  <c r="CQ65" i="2"/>
  <c r="CN65" i="2"/>
  <c r="CM65" i="2"/>
  <c r="CL65" i="2"/>
  <c r="CJ65" i="2"/>
  <c r="CI65" i="2"/>
  <c r="CH65" i="2"/>
  <c r="CG65" i="2"/>
  <c r="CF65" i="2"/>
  <c r="CE65" i="2"/>
  <c r="CD65" i="2"/>
  <c r="CC65" i="2"/>
  <c r="CB65" i="2"/>
  <c r="BY65" i="2"/>
  <c r="BX65" i="2"/>
  <c r="BW65" i="2"/>
  <c r="BV65" i="2"/>
  <c r="BU65" i="2"/>
  <c r="BT65" i="2"/>
  <c r="BS65" i="2"/>
  <c r="BS62" i="2" s="1"/>
  <c r="BR65" i="2"/>
  <c r="BQ65" i="2"/>
  <c r="BP65" i="2"/>
  <c r="BO65" i="2"/>
  <c r="BM65" i="2"/>
  <c r="BL65" i="2"/>
  <c r="BJ65" i="2"/>
  <c r="BI65" i="2"/>
  <c r="BH65" i="2"/>
  <c r="BG65" i="2"/>
  <c r="BF65" i="2"/>
  <c r="BF62" i="2" s="1"/>
  <c r="BE65" i="2"/>
  <c r="BD65" i="2"/>
  <c r="BC65" i="2"/>
  <c r="AZ65" i="2"/>
  <c r="AX65" i="2"/>
  <c r="AW65" i="2"/>
  <c r="AV65" i="2"/>
  <c r="AS65" i="2"/>
  <c r="AS62" i="2" s="1"/>
  <c r="AR65" i="2"/>
  <c r="AQ65" i="2"/>
  <c r="AQ62" i="2" s="1"/>
  <c r="AP65" i="2"/>
  <c r="AO65" i="2"/>
  <c r="AN65" i="2"/>
  <c r="AM65" i="2"/>
  <c r="AL65" i="2"/>
  <c r="AK65" i="2"/>
  <c r="AJ65" i="2"/>
  <c r="AI65" i="2"/>
  <c r="AH65" i="2"/>
  <c r="AG65" i="2"/>
  <c r="AF65" i="2"/>
  <c r="AE65" i="2"/>
  <c r="AE62" i="2" s="1"/>
  <c r="AD65" i="2"/>
  <c r="AC65" i="2"/>
  <c r="AB65" i="2"/>
  <c r="AA65" i="2"/>
  <c r="Z65" i="2"/>
  <c r="Y65" i="2"/>
  <c r="X65" i="2"/>
  <c r="W65" i="2"/>
  <c r="V65" i="2"/>
  <c r="T65" i="2"/>
  <c r="S65" i="2"/>
  <c r="S62" i="2" s="1"/>
  <c r="R65" i="2"/>
  <c r="R62" i="2" s="1"/>
  <c r="Q65" i="2"/>
  <c r="O65" i="2"/>
  <c r="N65" i="2"/>
  <c r="M65" i="2"/>
  <c r="L65" i="2"/>
  <c r="K65" i="2"/>
  <c r="J65" i="2"/>
  <c r="I65" i="2"/>
  <c r="H65" i="2"/>
  <c r="G65" i="2"/>
  <c r="G62" i="2" s="1"/>
  <c r="CS64" i="2"/>
  <c r="CR64" i="2"/>
  <c r="CR63" i="2" s="1"/>
  <c r="CK64" i="2"/>
  <c r="CE64" i="2"/>
  <c r="CE63" i="2" s="1"/>
  <c r="CB64" i="2"/>
  <c r="CB63" i="2" s="1"/>
  <c r="CB62" i="2" s="1"/>
  <c r="BN64" i="2"/>
  <c r="BN63" i="2" s="1"/>
  <c r="BK64" i="2"/>
  <c r="BK63" i="2" s="1"/>
  <c r="BF64" i="2"/>
  <c r="BB64" i="2"/>
  <c r="AE64" i="2"/>
  <c r="U64" i="2"/>
  <c r="P64" i="2"/>
  <c r="I64" i="2"/>
  <c r="I63" i="2" s="1"/>
  <c r="F64" i="2"/>
  <c r="F63" i="2" s="1"/>
  <c r="CU63" i="2"/>
  <c r="CT63" i="2"/>
  <c r="CS63" i="2"/>
  <c r="CQ63" i="2"/>
  <c r="CN63" i="2"/>
  <c r="CM63" i="2"/>
  <c r="CL63" i="2"/>
  <c r="CL62" i="2" s="1"/>
  <c r="CK63" i="2"/>
  <c r="CK62" i="2" s="1"/>
  <c r="CJ63" i="2"/>
  <c r="CJ62" i="2" s="1"/>
  <c r="CI63" i="2"/>
  <c r="CI62" i="2" s="1"/>
  <c r="CH63" i="2"/>
  <c r="CH62" i="2" s="1"/>
  <c r="CG63" i="2"/>
  <c r="CG62" i="2" s="1"/>
  <c r="CF63" i="2"/>
  <c r="CD63" i="2"/>
  <c r="CC63" i="2"/>
  <c r="BY63" i="2"/>
  <c r="BY62" i="2" s="1"/>
  <c r="BX63" i="2"/>
  <c r="BW63" i="2"/>
  <c r="BW62" i="2" s="1"/>
  <c r="BV63" i="2"/>
  <c r="BV62" i="2" s="1"/>
  <c r="BU63" i="2"/>
  <c r="BU62" i="2" s="1"/>
  <c r="BT63" i="2"/>
  <c r="BT62" i="2" s="1"/>
  <c r="BS63" i="2"/>
  <c r="BR63" i="2"/>
  <c r="BQ63" i="2"/>
  <c r="BP63" i="2"/>
  <c r="BO63" i="2"/>
  <c r="BM63" i="2"/>
  <c r="BM62" i="2" s="1"/>
  <c r="BL63" i="2"/>
  <c r="BJ63" i="2"/>
  <c r="BJ62" i="2" s="1"/>
  <c r="BI63" i="2"/>
  <c r="BI62" i="2" s="1"/>
  <c r="BH63" i="2"/>
  <c r="BH62" i="2" s="1"/>
  <c r="BG63" i="2"/>
  <c r="BF63" i="2"/>
  <c r="BE63" i="2"/>
  <c r="BD63" i="2"/>
  <c r="BC63" i="2"/>
  <c r="AZ63" i="2"/>
  <c r="AY63" i="2"/>
  <c r="AY62" i="2" s="1"/>
  <c r="AX63" i="2"/>
  <c r="AX62" i="2" s="1"/>
  <c r="AW63" i="2"/>
  <c r="AW62" i="2" s="1"/>
  <c r="AV63" i="2"/>
  <c r="AV62" i="2" s="1"/>
  <c r="AS63" i="2"/>
  <c r="AR63" i="2"/>
  <c r="AR62" i="2" s="1"/>
  <c r="AQ63" i="2"/>
  <c r="AP63" i="2"/>
  <c r="AO63" i="2"/>
  <c r="AN63" i="2"/>
  <c r="AM63" i="2"/>
  <c r="AL63" i="2"/>
  <c r="AL62" i="2" s="1"/>
  <c r="AK63" i="2"/>
  <c r="AJ63" i="2"/>
  <c r="AJ62" i="2" s="1"/>
  <c r="AI63" i="2"/>
  <c r="AI62" i="2" s="1"/>
  <c r="AH63" i="2"/>
  <c r="AH62" i="2" s="1"/>
  <c r="AG63" i="2"/>
  <c r="AG62" i="2" s="1"/>
  <c r="AF63" i="2"/>
  <c r="AF62" i="2" s="1"/>
  <c r="AE63" i="2"/>
  <c r="AD63" i="2"/>
  <c r="AC63" i="2"/>
  <c r="AB63" i="2"/>
  <c r="AA63" i="2"/>
  <c r="Z63" i="2"/>
  <c r="Z62" i="2" s="1"/>
  <c r="Y63" i="2"/>
  <c r="X63" i="2"/>
  <c r="W63" i="2"/>
  <c r="W62" i="2" s="1"/>
  <c r="V63" i="2"/>
  <c r="V62" i="2" s="1"/>
  <c r="U63" i="2"/>
  <c r="U62" i="2" s="1"/>
  <c r="T63" i="2"/>
  <c r="T62" i="2" s="1"/>
  <c r="S63" i="2"/>
  <c r="R63" i="2"/>
  <c r="Q63" i="2"/>
  <c r="P63" i="2"/>
  <c r="O63" i="2"/>
  <c r="O62" i="2" s="1"/>
  <c r="N63" i="2"/>
  <c r="N62" i="2" s="1"/>
  <c r="M63" i="2"/>
  <c r="L63" i="2"/>
  <c r="K63" i="2"/>
  <c r="J63" i="2"/>
  <c r="J62" i="2" s="1"/>
  <c r="H63" i="2"/>
  <c r="H62" i="2" s="1"/>
  <c r="G63" i="2"/>
  <c r="CU62" i="2"/>
  <c r="CQ62" i="2"/>
  <c r="CN62" i="2"/>
  <c r="CM62" i="2"/>
  <c r="CF62" i="2"/>
  <c r="BR62" i="2"/>
  <c r="BP62" i="2"/>
  <c r="BO62" i="2"/>
  <c r="BE62" i="2"/>
  <c r="BC62" i="2"/>
  <c r="AP62" i="2"/>
  <c r="AO62" i="2"/>
  <c r="AM62" i="2"/>
  <c r="AD62" i="2"/>
  <c r="AC62" i="2"/>
  <c r="AA62" i="2"/>
  <c r="Y62" i="2"/>
  <c r="Q62" i="2"/>
  <c r="M62" i="2"/>
  <c r="L62" i="2"/>
  <c r="CS61" i="2"/>
  <c r="CR61" i="2"/>
  <c r="CK61" i="2"/>
  <c r="CK60" i="2" s="1"/>
  <c r="CK57" i="2" s="1"/>
  <c r="CE61" i="2"/>
  <c r="CB61" i="2"/>
  <c r="BN61" i="2"/>
  <c r="BK61" i="2"/>
  <c r="BK60" i="2" s="1"/>
  <c r="BF61" i="2"/>
  <c r="BB61" i="2"/>
  <c r="BB60" i="2" s="1"/>
  <c r="BA61" i="2"/>
  <c r="BA60" i="2" s="1"/>
  <c r="AE61" i="2"/>
  <c r="U61" i="2"/>
  <c r="U60" i="2" s="1"/>
  <c r="P61" i="2"/>
  <c r="I61" i="2"/>
  <c r="F61" i="2" s="1"/>
  <c r="CU60" i="2"/>
  <c r="CU57" i="2" s="1"/>
  <c r="CT60" i="2"/>
  <c r="CS60" i="2"/>
  <c r="CR60" i="2"/>
  <c r="CQ60" i="2"/>
  <c r="CN60" i="2"/>
  <c r="CM60" i="2"/>
  <c r="CM57" i="2" s="1"/>
  <c r="CL60" i="2"/>
  <c r="CJ60" i="2"/>
  <c r="CI60" i="2"/>
  <c r="CH60" i="2"/>
  <c r="CG60" i="2"/>
  <c r="CG57" i="2" s="1"/>
  <c r="CF60" i="2"/>
  <c r="CE60" i="2"/>
  <c r="CD60" i="2"/>
  <c r="CC60" i="2"/>
  <c r="CB60" i="2"/>
  <c r="BY60" i="2"/>
  <c r="BX60" i="2"/>
  <c r="BW60" i="2"/>
  <c r="BV60" i="2"/>
  <c r="BU60" i="2"/>
  <c r="BT60" i="2"/>
  <c r="BS60" i="2"/>
  <c r="BR60" i="2"/>
  <c r="BQ60" i="2"/>
  <c r="BP60" i="2"/>
  <c r="BP57" i="2" s="1"/>
  <c r="BO60" i="2"/>
  <c r="BO57" i="2" s="1"/>
  <c r="BN60" i="2"/>
  <c r="BM60" i="2"/>
  <c r="BL60" i="2"/>
  <c r="BJ60" i="2"/>
  <c r="BI60" i="2"/>
  <c r="BH60" i="2"/>
  <c r="BG60" i="2"/>
  <c r="BF60" i="2"/>
  <c r="BE60" i="2"/>
  <c r="BD60" i="2"/>
  <c r="BD57" i="2" s="1"/>
  <c r="BC60" i="2"/>
  <c r="BC57" i="2" s="1"/>
  <c r="AZ60" i="2"/>
  <c r="AX60" i="2"/>
  <c r="AW60" i="2"/>
  <c r="AV60" i="2"/>
  <c r="AS60" i="2"/>
  <c r="AR60" i="2"/>
  <c r="AQ60" i="2"/>
  <c r="AP60" i="2"/>
  <c r="AO60" i="2"/>
  <c r="AO57" i="2" s="1"/>
  <c r="AN60" i="2"/>
  <c r="AN57" i="2" s="1"/>
  <c r="AM60" i="2"/>
  <c r="AL60" i="2"/>
  <c r="AK60" i="2"/>
  <c r="AJ60" i="2"/>
  <c r="AI60" i="2"/>
  <c r="AH60" i="2"/>
  <c r="AG60" i="2"/>
  <c r="AF60" i="2"/>
  <c r="AE60" i="2"/>
  <c r="AD60" i="2"/>
  <c r="AC60" i="2"/>
  <c r="AC57" i="2" s="1"/>
  <c r="AB60" i="2"/>
  <c r="AB57" i="2" s="1"/>
  <c r="AA60" i="2"/>
  <c r="Z60" i="2"/>
  <c r="Y60" i="2"/>
  <c r="X60" i="2"/>
  <c r="W60" i="2"/>
  <c r="V60" i="2"/>
  <c r="T60" i="2"/>
  <c r="S60" i="2"/>
  <c r="R60" i="2"/>
  <c r="Q60" i="2"/>
  <c r="Q57" i="2" s="1"/>
  <c r="P60" i="2"/>
  <c r="P57" i="2" s="1"/>
  <c r="O60" i="2"/>
  <c r="N60" i="2"/>
  <c r="M60" i="2"/>
  <c r="L60" i="2"/>
  <c r="K60" i="2"/>
  <c r="J60" i="2"/>
  <c r="H60" i="2"/>
  <c r="G60" i="2"/>
  <c r="CS59" i="2"/>
  <c r="CR59" i="2" s="1"/>
  <c r="CK59" i="2"/>
  <c r="CK58" i="2" s="1"/>
  <c r="CE59" i="2"/>
  <c r="CB59" i="2"/>
  <c r="BN59" i="2"/>
  <c r="BN58" i="2" s="1"/>
  <c r="BN57" i="2" s="1"/>
  <c r="BK59" i="2"/>
  <c r="BF59" i="2"/>
  <c r="BB59" i="2"/>
  <c r="BB58" i="2" s="1"/>
  <c r="BA59" i="2"/>
  <c r="BA58" i="2" s="1"/>
  <c r="BA57" i="2" s="1"/>
  <c r="AE59" i="2"/>
  <c r="U59" i="2"/>
  <c r="P59" i="2"/>
  <c r="F59" i="2" s="1"/>
  <c r="I59" i="2"/>
  <c r="CU58" i="2"/>
  <c r="CT58" i="2"/>
  <c r="CT57" i="2" s="1"/>
  <c r="CS58" i="2"/>
  <c r="CS57" i="2" s="1"/>
  <c r="CR58" i="2"/>
  <c r="CR57" i="2" s="1"/>
  <c r="CQ58" i="2"/>
  <c r="CQ57" i="2" s="1"/>
  <c r="CN58" i="2"/>
  <c r="CM58" i="2"/>
  <c r="CL58" i="2"/>
  <c r="CJ58" i="2"/>
  <c r="CI58" i="2"/>
  <c r="CH58" i="2"/>
  <c r="CH57" i="2" s="1"/>
  <c r="CG58" i="2"/>
  <c r="CF58" i="2"/>
  <c r="CF57" i="2" s="1"/>
  <c r="CE58" i="2"/>
  <c r="CE57" i="2" s="1"/>
  <c r="CD58" i="2"/>
  <c r="CD57" i="2" s="1"/>
  <c r="CC58" i="2"/>
  <c r="CC57" i="2" s="1"/>
  <c r="CB58" i="2"/>
  <c r="BY58" i="2"/>
  <c r="BX58" i="2"/>
  <c r="BW58" i="2"/>
  <c r="BV58" i="2"/>
  <c r="BV57" i="2" s="1"/>
  <c r="BU58" i="2"/>
  <c r="BT58" i="2"/>
  <c r="BT57" i="2" s="1"/>
  <c r="BS58" i="2"/>
  <c r="BS57" i="2" s="1"/>
  <c r="BR58" i="2"/>
  <c r="BR57" i="2" s="1"/>
  <c r="BQ58" i="2"/>
  <c r="BQ57" i="2" s="1"/>
  <c r="BP58" i="2"/>
  <c r="BO58" i="2"/>
  <c r="BM58" i="2"/>
  <c r="BL58" i="2"/>
  <c r="BK58" i="2"/>
  <c r="BJ58" i="2"/>
  <c r="BJ57" i="2" s="1"/>
  <c r="BI58" i="2"/>
  <c r="BH58" i="2"/>
  <c r="BH57" i="2" s="1"/>
  <c r="BG58" i="2"/>
  <c r="BG57" i="2" s="1"/>
  <c r="BF58" i="2"/>
  <c r="BF57" i="2" s="1"/>
  <c r="BE58" i="2"/>
  <c r="BE57" i="2" s="1"/>
  <c r="BD58" i="2"/>
  <c r="BC58" i="2"/>
  <c r="AZ58" i="2"/>
  <c r="AX58" i="2"/>
  <c r="AW58" i="2"/>
  <c r="AW57" i="2" s="1"/>
  <c r="AV58" i="2"/>
  <c r="AS58" i="2"/>
  <c r="AS57" i="2" s="1"/>
  <c r="AR58" i="2"/>
  <c r="AR57" i="2" s="1"/>
  <c r="AQ58" i="2"/>
  <c r="AQ57" i="2" s="1"/>
  <c r="AP58" i="2"/>
  <c r="AP57" i="2" s="1"/>
  <c r="AO58" i="2"/>
  <c r="AN58" i="2"/>
  <c r="AM58" i="2"/>
  <c r="AL58" i="2"/>
  <c r="AK58" i="2"/>
  <c r="AJ58" i="2"/>
  <c r="AI58" i="2"/>
  <c r="AI57" i="2" s="1"/>
  <c r="AH58" i="2"/>
  <c r="AG58" i="2"/>
  <c r="AG57" i="2" s="1"/>
  <c r="AF58" i="2"/>
  <c r="AF57" i="2" s="1"/>
  <c r="AE58" i="2"/>
  <c r="AE57" i="2" s="1"/>
  <c r="AD58" i="2"/>
  <c r="AD57" i="2" s="1"/>
  <c r="AC58" i="2"/>
  <c r="AB58" i="2"/>
  <c r="AA58" i="2"/>
  <c r="Z58" i="2"/>
  <c r="Y58" i="2"/>
  <c r="X58" i="2"/>
  <c r="W58" i="2"/>
  <c r="W57" i="2" s="1"/>
  <c r="V58" i="2"/>
  <c r="U58" i="2"/>
  <c r="T58" i="2"/>
  <c r="T57" i="2" s="1"/>
  <c r="S58" i="2"/>
  <c r="S57" i="2" s="1"/>
  <c r="R58" i="2"/>
  <c r="R57" i="2" s="1"/>
  <c r="Q58" i="2"/>
  <c r="P58" i="2"/>
  <c r="O58" i="2"/>
  <c r="N58" i="2"/>
  <c r="M58" i="2"/>
  <c r="L58" i="2"/>
  <c r="K58" i="2"/>
  <c r="K57" i="2" s="1"/>
  <c r="J58" i="2"/>
  <c r="I58" i="2"/>
  <c r="H58" i="2"/>
  <c r="H57" i="2" s="1"/>
  <c r="G58" i="2"/>
  <c r="G57" i="2" s="1"/>
  <c r="CN57" i="2"/>
  <c r="CL57" i="2"/>
  <c r="CJ57" i="2"/>
  <c r="CI57" i="2"/>
  <c r="CB57" i="2"/>
  <c r="BY57" i="2"/>
  <c r="BX57" i="2"/>
  <c r="BW57" i="2"/>
  <c r="BU57" i="2"/>
  <c r="BM57" i="2"/>
  <c r="BL57" i="2"/>
  <c r="BK57" i="2"/>
  <c r="BI57" i="2"/>
  <c r="AZ57" i="2"/>
  <c r="AX57" i="2"/>
  <c r="AV57" i="2"/>
  <c r="AM57" i="2"/>
  <c r="AL57" i="2"/>
  <c r="AK57" i="2"/>
  <c r="AJ57" i="2"/>
  <c r="AH57" i="2"/>
  <c r="AA57" i="2"/>
  <c r="Z57" i="2"/>
  <c r="Y57" i="2"/>
  <c r="X57" i="2"/>
  <c r="V57" i="2"/>
  <c r="O57" i="2"/>
  <c r="N57" i="2"/>
  <c r="M57" i="2"/>
  <c r="L57" i="2"/>
  <c r="J57" i="2"/>
  <c r="CS56" i="2"/>
  <c r="CR56" i="2"/>
  <c r="CK56" i="2"/>
  <c r="CK55" i="2" s="1"/>
  <c r="CE56" i="2"/>
  <c r="CA56" i="2" s="1"/>
  <c r="BZ56" i="2" s="1"/>
  <c r="BZ55" i="2" s="1"/>
  <c r="BZ54" i="2" s="1"/>
  <c r="CB56" i="2"/>
  <c r="BN56" i="2"/>
  <c r="BK56" i="2"/>
  <c r="BK55" i="2" s="1"/>
  <c r="BK54" i="2" s="1"/>
  <c r="BF56" i="2"/>
  <c r="BB56" i="2"/>
  <c r="BB55" i="2" s="1"/>
  <c r="BB54" i="2" s="1"/>
  <c r="BA56" i="2"/>
  <c r="BA55" i="2" s="1"/>
  <c r="BA54" i="2" s="1"/>
  <c r="AE56" i="2"/>
  <c r="U56" i="2"/>
  <c r="U55" i="2" s="1"/>
  <c r="U54" i="2" s="1"/>
  <c r="P56" i="2"/>
  <c r="I56" i="2"/>
  <c r="F56" i="2" s="1"/>
  <c r="CU55" i="2"/>
  <c r="CT55" i="2"/>
  <c r="CS55" i="2"/>
  <c r="CS54" i="2" s="1"/>
  <c r="CR55" i="2"/>
  <c r="CR54" i="2" s="1"/>
  <c r="CQ55" i="2"/>
  <c r="CQ54" i="2" s="1"/>
  <c r="CN55" i="2"/>
  <c r="CM55" i="2"/>
  <c r="CM54" i="2" s="1"/>
  <c r="CL55" i="2"/>
  <c r="CJ55" i="2"/>
  <c r="CI55" i="2"/>
  <c r="CH55" i="2"/>
  <c r="CG55" i="2"/>
  <c r="CG54" i="2" s="1"/>
  <c r="CF55" i="2"/>
  <c r="CF54" i="2" s="1"/>
  <c r="CE55" i="2"/>
  <c r="CE54" i="2" s="1"/>
  <c r="CD55" i="2"/>
  <c r="CD54" i="2" s="1"/>
  <c r="CC55" i="2"/>
  <c r="CB55" i="2"/>
  <c r="CA55" i="2"/>
  <c r="CA54" i="2" s="1"/>
  <c r="BY55" i="2"/>
  <c r="BX55" i="2"/>
  <c r="BW55" i="2"/>
  <c r="BV55" i="2"/>
  <c r="BU55" i="2"/>
  <c r="BU54" i="2" s="1"/>
  <c r="BT55" i="2"/>
  <c r="BT54" i="2" s="1"/>
  <c r="BS55" i="2"/>
  <c r="BS54" i="2" s="1"/>
  <c r="BR55" i="2"/>
  <c r="BR54" i="2" s="1"/>
  <c r="BQ55" i="2"/>
  <c r="BP55" i="2"/>
  <c r="BO55" i="2"/>
  <c r="BO54" i="2" s="1"/>
  <c r="BN55" i="2"/>
  <c r="BM55" i="2"/>
  <c r="BL55" i="2"/>
  <c r="BJ55" i="2"/>
  <c r="BI55" i="2"/>
  <c r="BI54" i="2" s="1"/>
  <c r="BH55" i="2"/>
  <c r="BH54" i="2" s="1"/>
  <c r="BG55" i="2"/>
  <c r="BG54" i="2" s="1"/>
  <c r="BF55" i="2"/>
  <c r="BF54" i="2" s="1"/>
  <c r="BE55" i="2"/>
  <c r="BD55" i="2"/>
  <c r="BC55" i="2"/>
  <c r="BC54" i="2" s="1"/>
  <c r="AZ55" i="2"/>
  <c r="AX55" i="2"/>
  <c r="AW55" i="2"/>
  <c r="AV55" i="2"/>
  <c r="AV54" i="2" s="1"/>
  <c r="AS55" i="2"/>
  <c r="AR55" i="2"/>
  <c r="AQ55" i="2"/>
  <c r="AQ54" i="2" s="1"/>
  <c r="AP55" i="2"/>
  <c r="AO55" i="2"/>
  <c r="AN55" i="2"/>
  <c r="AN54" i="2" s="1"/>
  <c r="AM55" i="2"/>
  <c r="AM54" i="2" s="1"/>
  <c r="AL55" i="2"/>
  <c r="AK55" i="2"/>
  <c r="AK54" i="2" s="1"/>
  <c r="AJ55" i="2"/>
  <c r="AI55" i="2"/>
  <c r="AH55" i="2"/>
  <c r="AG55" i="2"/>
  <c r="AF55" i="2"/>
  <c r="AE55" i="2"/>
  <c r="AE54" i="2" s="1"/>
  <c r="AD55" i="2"/>
  <c r="AC55" i="2"/>
  <c r="AB55" i="2"/>
  <c r="AB54" i="2" s="1"/>
  <c r="AA55" i="2"/>
  <c r="AA54" i="2" s="1"/>
  <c r="Z55" i="2"/>
  <c r="Y55" i="2"/>
  <c r="Y54" i="2" s="1"/>
  <c r="X55" i="2"/>
  <c r="W55" i="2"/>
  <c r="V55" i="2"/>
  <c r="T55" i="2"/>
  <c r="S55" i="2"/>
  <c r="S54" i="2" s="1"/>
  <c r="R55" i="2"/>
  <c r="Q55" i="2"/>
  <c r="P55" i="2"/>
  <c r="P54" i="2" s="1"/>
  <c r="O55" i="2"/>
  <c r="O54" i="2" s="1"/>
  <c r="N55" i="2"/>
  <c r="M55" i="2"/>
  <c r="M54" i="2" s="1"/>
  <c r="L55" i="2"/>
  <c r="K55" i="2"/>
  <c r="J55" i="2"/>
  <c r="H55" i="2"/>
  <c r="G55" i="2"/>
  <c r="G54" i="2" s="1"/>
  <c r="CU54" i="2"/>
  <c r="CT54" i="2"/>
  <c r="CP54" i="2"/>
  <c r="CP298" i="2" s="1"/>
  <c r="CP302" i="2" s="1"/>
  <c r="CO54" i="2"/>
  <c r="CO298" i="2" s="1"/>
  <c r="CO302" i="2" s="1"/>
  <c r="CN54" i="2"/>
  <c r="CL54" i="2"/>
  <c r="CK54" i="2"/>
  <c r="CJ54" i="2"/>
  <c r="CI54" i="2"/>
  <c r="CH54" i="2"/>
  <c r="CC54" i="2"/>
  <c r="CB54" i="2"/>
  <c r="BY54" i="2"/>
  <c r="BX54" i="2"/>
  <c r="BW54" i="2"/>
  <c r="BV54" i="2"/>
  <c r="BQ54" i="2"/>
  <c r="BP54" i="2"/>
  <c r="BN54" i="2"/>
  <c r="BM54" i="2"/>
  <c r="BL54" i="2"/>
  <c r="BJ54" i="2"/>
  <c r="BE54" i="2"/>
  <c r="BD54" i="2"/>
  <c r="AZ54" i="2"/>
  <c r="AY54" i="2"/>
  <c r="AX54" i="2"/>
  <c r="AW54" i="2"/>
  <c r="AU54" i="2"/>
  <c r="AT54" i="2"/>
  <c r="AS54" i="2"/>
  <c r="AR54" i="2"/>
  <c r="AP54" i="2"/>
  <c r="AO54" i="2"/>
  <c r="AL54" i="2"/>
  <c r="AJ54" i="2"/>
  <c r="AI54" i="2"/>
  <c r="AH54" i="2"/>
  <c r="AG54" i="2"/>
  <c r="AF54" i="2"/>
  <c r="AD54" i="2"/>
  <c r="AC54" i="2"/>
  <c r="Z54" i="2"/>
  <c r="X54" i="2"/>
  <c r="W54" i="2"/>
  <c r="V54" i="2"/>
  <c r="T54" i="2"/>
  <c r="R54" i="2"/>
  <c r="Q54" i="2"/>
  <c r="N54" i="2"/>
  <c r="L54" i="2"/>
  <c r="K54" i="2"/>
  <c r="J54" i="2"/>
  <c r="H54" i="2"/>
  <c r="CS53" i="2"/>
  <c r="CR53" i="2" s="1"/>
  <c r="CR52" i="2" s="1"/>
  <c r="CK53" i="2"/>
  <c r="CE53" i="2"/>
  <c r="CB53" i="2"/>
  <c r="CB52" i="2" s="1"/>
  <c r="CA53" i="2"/>
  <c r="CA52" i="2" s="1"/>
  <c r="BN53" i="2"/>
  <c r="BN52" i="2" s="1"/>
  <c r="BK53" i="2"/>
  <c r="BF53" i="2"/>
  <c r="BF52" i="2" s="1"/>
  <c r="BB53" i="2"/>
  <c r="BA53" i="2" s="1"/>
  <c r="AE53" i="2"/>
  <c r="AE52" i="2" s="1"/>
  <c r="U53" i="2"/>
  <c r="P53" i="2"/>
  <c r="I53" i="2"/>
  <c r="F53" i="2"/>
  <c r="F52" i="2" s="1"/>
  <c r="CU52" i="2"/>
  <c r="CT52" i="2"/>
  <c r="CS52" i="2"/>
  <c r="CQ52" i="2"/>
  <c r="CN52" i="2"/>
  <c r="CM52" i="2"/>
  <c r="CL52" i="2"/>
  <c r="CK52" i="2"/>
  <c r="CJ52" i="2"/>
  <c r="CI52" i="2"/>
  <c r="CH52" i="2"/>
  <c r="CG52" i="2"/>
  <c r="CF52" i="2"/>
  <c r="CE52" i="2"/>
  <c r="CD52" i="2"/>
  <c r="CC52" i="2"/>
  <c r="BY52" i="2"/>
  <c r="BX52" i="2"/>
  <c r="BW52" i="2"/>
  <c r="BV52" i="2"/>
  <c r="BU52" i="2"/>
  <c r="BT52" i="2"/>
  <c r="BS52" i="2"/>
  <c r="BR52" i="2"/>
  <c r="BQ52" i="2"/>
  <c r="BP52" i="2"/>
  <c r="BO52" i="2"/>
  <c r="BM52" i="2"/>
  <c r="BL52" i="2"/>
  <c r="BK52" i="2"/>
  <c r="BJ52" i="2"/>
  <c r="BI52" i="2"/>
  <c r="BH52" i="2"/>
  <c r="BG52" i="2"/>
  <c r="BE52" i="2"/>
  <c r="BD52" i="2"/>
  <c r="BC52" i="2"/>
  <c r="AZ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CS51" i="2"/>
  <c r="CR51" i="2" s="1"/>
  <c r="CR50" i="2" s="1"/>
  <c r="CK51" i="2"/>
  <c r="CK50" i="2" s="1"/>
  <c r="CE51" i="2"/>
  <c r="CE50" i="2" s="1"/>
  <c r="CB51" i="2"/>
  <c r="CA51" i="2" s="1"/>
  <c r="BZ51" i="2" s="1"/>
  <c r="BZ50" i="2" s="1"/>
  <c r="BN51" i="2"/>
  <c r="BK51" i="2"/>
  <c r="BF51" i="2"/>
  <c r="BB51" i="2"/>
  <c r="BA51" i="2"/>
  <c r="BA50" i="2" s="1"/>
  <c r="AE51" i="2"/>
  <c r="U51" i="2"/>
  <c r="U50" i="2" s="1"/>
  <c r="P51" i="2"/>
  <c r="I51" i="2"/>
  <c r="I50" i="2" s="1"/>
  <c r="G51" i="2"/>
  <c r="CU50" i="2"/>
  <c r="CT50" i="2"/>
  <c r="CS50" i="2"/>
  <c r="CQ50" i="2"/>
  <c r="CN50" i="2"/>
  <c r="CM50" i="2"/>
  <c r="CL50" i="2"/>
  <c r="CJ50" i="2"/>
  <c r="CI50" i="2"/>
  <c r="CH50" i="2"/>
  <c r="CG50" i="2"/>
  <c r="CF50" i="2"/>
  <c r="CD50" i="2"/>
  <c r="CC50" i="2"/>
  <c r="CB50" i="2"/>
  <c r="BY50" i="2"/>
  <c r="BX50" i="2"/>
  <c r="BW50" i="2"/>
  <c r="BV50" i="2"/>
  <c r="BU50" i="2"/>
  <c r="BT50" i="2"/>
  <c r="BS50" i="2"/>
  <c r="BR50" i="2"/>
  <c r="BQ50" i="2"/>
  <c r="BP50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AZ50" i="2"/>
  <c r="AX50" i="2"/>
  <c r="AW50" i="2"/>
  <c r="AV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T50" i="2"/>
  <c r="S50" i="2"/>
  <c r="R50" i="2"/>
  <c r="Q50" i="2"/>
  <c r="P50" i="2"/>
  <c r="O50" i="2"/>
  <c r="N50" i="2"/>
  <c r="M50" i="2"/>
  <c r="L50" i="2"/>
  <c r="K50" i="2"/>
  <c r="J50" i="2"/>
  <c r="H50" i="2"/>
  <c r="G50" i="2"/>
  <c r="CS49" i="2"/>
  <c r="CR49" i="2" s="1"/>
  <c r="CR48" i="2" s="1"/>
  <c r="CK49" i="2"/>
  <c r="CE49" i="2"/>
  <c r="CB49" i="2"/>
  <c r="CA49" i="2"/>
  <c r="CA48" i="2" s="1"/>
  <c r="BZ49" i="2"/>
  <c r="BZ48" i="2" s="1"/>
  <c r="BN49" i="2"/>
  <c r="BN48" i="2" s="1"/>
  <c r="BN43" i="2" s="1"/>
  <c r="BK49" i="2"/>
  <c r="BF49" i="2"/>
  <c r="BF48" i="2" s="1"/>
  <c r="BB49" i="2"/>
  <c r="AE49" i="2"/>
  <c r="U49" i="2"/>
  <c r="F49" i="2" s="1"/>
  <c r="P49" i="2"/>
  <c r="I49" i="2"/>
  <c r="CU48" i="2"/>
  <c r="CT48" i="2"/>
  <c r="CT43" i="2" s="1"/>
  <c r="CS48" i="2"/>
  <c r="CQ48" i="2"/>
  <c r="CN48" i="2"/>
  <c r="CM48" i="2"/>
  <c r="CL48" i="2"/>
  <c r="CK48" i="2"/>
  <c r="CJ48" i="2"/>
  <c r="CI48" i="2"/>
  <c r="CH48" i="2"/>
  <c r="CH43" i="2" s="1"/>
  <c r="CG48" i="2"/>
  <c r="CF48" i="2"/>
  <c r="CF43" i="2" s="1"/>
  <c r="CE48" i="2"/>
  <c r="CD48" i="2"/>
  <c r="CC48" i="2"/>
  <c r="CB48" i="2"/>
  <c r="BY48" i="2"/>
  <c r="BX48" i="2"/>
  <c r="BW48" i="2"/>
  <c r="BV48" i="2"/>
  <c r="BV43" i="2" s="1"/>
  <c r="BU48" i="2"/>
  <c r="BT48" i="2"/>
  <c r="BT43" i="2" s="1"/>
  <c r="BS48" i="2"/>
  <c r="BR48" i="2"/>
  <c r="BQ48" i="2"/>
  <c r="BP48" i="2"/>
  <c r="BO48" i="2"/>
  <c r="BM48" i="2"/>
  <c r="BL48" i="2"/>
  <c r="BK48" i="2"/>
  <c r="BJ48" i="2"/>
  <c r="BJ43" i="2" s="1"/>
  <c r="BI48" i="2"/>
  <c r="BH48" i="2"/>
  <c r="BH43" i="2" s="1"/>
  <c r="BG48" i="2"/>
  <c r="BE48" i="2"/>
  <c r="BD48" i="2"/>
  <c r="BC48" i="2"/>
  <c r="AZ48" i="2"/>
  <c r="AX48" i="2"/>
  <c r="AW48" i="2"/>
  <c r="AW43" i="2" s="1"/>
  <c r="AV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CS47" i="2"/>
  <c r="CS46" i="2" s="1"/>
  <c r="CR47" i="2"/>
  <c r="CR46" i="2" s="1"/>
  <c r="CK47" i="2"/>
  <c r="CK46" i="2" s="1"/>
  <c r="CE47" i="2"/>
  <c r="CE46" i="2" s="1"/>
  <c r="CB47" i="2"/>
  <c r="CB46" i="2" s="1"/>
  <c r="BN47" i="2"/>
  <c r="BK47" i="2"/>
  <c r="BF47" i="2"/>
  <c r="BA47" i="2" s="1"/>
  <c r="BA46" i="2" s="1"/>
  <c r="BB47" i="2"/>
  <c r="AE47" i="2"/>
  <c r="AE46" i="2" s="1"/>
  <c r="U47" i="2"/>
  <c r="P47" i="2"/>
  <c r="I47" i="2"/>
  <c r="I46" i="2" s="1"/>
  <c r="CU46" i="2"/>
  <c r="CT46" i="2"/>
  <c r="CQ46" i="2"/>
  <c r="CN46" i="2"/>
  <c r="CM46" i="2"/>
  <c r="CL46" i="2"/>
  <c r="CJ46" i="2"/>
  <c r="CI46" i="2"/>
  <c r="CI43" i="2" s="1"/>
  <c r="CH46" i="2"/>
  <c r="CG46" i="2"/>
  <c r="CF46" i="2"/>
  <c r="CD46" i="2"/>
  <c r="CC46" i="2"/>
  <c r="BY46" i="2"/>
  <c r="BX46" i="2"/>
  <c r="BW46" i="2"/>
  <c r="BV46" i="2"/>
  <c r="BU46" i="2"/>
  <c r="BT46" i="2"/>
  <c r="BS46" i="2"/>
  <c r="BR46" i="2"/>
  <c r="BQ46" i="2"/>
  <c r="BP46" i="2"/>
  <c r="BO46" i="2"/>
  <c r="BN46" i="2"/>
  <c r="BM46" i="2"/>
  <c r="BL46" i="2"/>
  <c r="BK46" i="2"/>
  <c r="BJ46" i="2"/>
  <c r="BI46" i="2"/>
  <c r="BH46" i="2"/>
  <c r="BG46" i="2"/>
  <c r="BE46" i="2"/>
  <c r="BD46" i="2"/>
  <c r="BC46" i="2"/>
  <c r="BB46" i="2"/>
  <c r="AZ46" i="2"/>
  <c r="AX46" i="2"/>
  <c r="AW46" i="2"/>
  <c r="AV46" i="2"/>
  <c r="AS46" i="2"/>
  <c r="AR46" i="2"/>
  <c r="AQ46" i="2"/>
  <c r="AP46" i="2"/>
  <c r="AO46" i="2"/>
  <c r="AN46" i="2"/>
  <c r="AM46" i="2"/>
  <c r="AL46" i="2"/>
  <c r="AK46" i="2"/>
  <c r="AJ46" i="2"/>
  <c r="AJ43" i="2" s="1"/>
  <c r="AI46" i="2"/>
  <c r="AH46" i="2"/>
  <c r="AG46" i="2"/>
  <c r="AF46" i="2"/>
  <c r="AD46" i="2"/>
  <c r="AC46" i="2"/>
  <c r="AB46" i="2"/>
  <c r="AA46" i="2"/>
  <c r="Z46" i="2"/>
  <c r="Y46" i="2"/>
  <c r="X46" i="2"/>
  <c r="X43" i="2" s="1"/>
  <c r="W46" i="2"/>
  <c r="W43" i="2" s="1"/>
  <c r="V46" i="2"/>
  <c r="U46" i="2"/>
  <c r="T46" i="2"/>
  <c r="S46" i="2"/>
  <c r="R46" i="2"/>
  <c r="Q46" i="2"/>
  <c r="P46" i="2"/>
  <c r="O46" i="2"/>
  <c r="N46" i="2"/>
  <c r="M46" i="2"/>
  <c r="L46" i="2"/>
  <c r="L43" i="2" s="1"/>
  <c r="K46" i="2"/>
  <c r="K43" i="2" s="1"/>
  <c r="J46" i="2"/>
  <c r="H46" i="2"/>
  <c r="G46" i="2"/>
  <c r="CS45" i="2"/>
  <c r="CR45" i="2"/>
  <c r="CK45" i="2"/>
  <c r="CK44" i="2" s="1"/>
  <c r="CK43" i="2" s="1"/>
  <c r="CE45" i="2"/>
  <c r="CB45" i="2"/>
  <c r="CA45" i="2" s="1"/>
  <c r="BZ45" i="2" s="1"/>
  <c r="BZ44" i="2" s="1"/>
  <c r="BN45" i="2"/>
  <c r="BK45" i="2"/>
  <c r="BK44" i="2" s="1"/>
  <c r="BK43" i="2" s="1"/>
  <c r="BF45" i="2"/>
  <c r="BB45" i="2"/>
  <c r="BB44" i="2" s="1"/>
  <c r="BA45" i="2"/>
  <c r="BA44" i="2" s="1"/>
  <c r="AE45" i="2"/>
  <c r="U45" i="2"/>
  <c r="U44" i="2" s="1"/>
  <c r="U43" i="2" s="1"/>
  <c r="P45" i="2"/>
  <c r="I45" i="2"/>
  <c r="F45" i="2" s="1"/>
  <c r="CU44" i="2"/>
  <c r="CT44" i="2"/>
  <c r="CS44" i="2"/>
  <c r="CS43" i="2" s="1"/>
  <c r="CR44" i="2"/>
  <c r="CR43" i="2" s="1"/>
  <c r="CQ44" i="2"/>
  <c r="CQ43" i="2" s="1"/>
  <c r="CN44" i="2"/>
  <c r="CN43" i="2" s="1"/>
  <c r="CM44" i="2"/>
  <c r="CM43" i="2" s="1"/>
  <c r="CL44" i="2"/>
  <c r="CJ44" i="2"/>
  <c r="CI44" i="2"/>
  <c r="CH44" i="2"/>
  <c r="CG44" i="2"/>
  <c r="CF44" i="2"/>
  <c r="CE44" i="2"/>
  <c r="CD44" i="2"/>
  <c r="CD43" i="2" s="1"/>
  <c r="CC44" i="2"/>
  <c r="CC43" i="2" s="1"/>
  <c r="CB44" i="2"/>
  <c r="CB43" i="2" s="1"/>
  <c r="BY44" i="2"/>
  <c r="BX44" i="2"/>
  <c r="BW44" i="2"/>
  <c r="BV44" i="2"/>
  <c r="BU44" i="2"/>
  <c r="BT44" i="2"/>
  <c r="BS44" i="2"/>
  <c r="BS43" i="2" s="1"/>
  <c r="BR44" i="2"/>
  <c r="BR43" i="2" s="1"/>
  <c r="BQ44" i="2"/>
  <c r="BQ43" i="2" s="1"/>
  <c r="BP44" i="2"/>
  <c r="BP43" i="2" s="1"/>
  <c r="BO44" i="2"/>
  <c r="BO43" i="2" s="1"/>
  <c r="BN44" i="2"/>
  <c r="BM44" i="2"/>
  <c r="BL44" i="2"/>
  <c r="BJ44" i="2"/>
  <c r="BI44" i="2"/>
  <c r="BH44" i="2"/>
  <c r="BG44" i="2"/>
  <c r="BF44" i="2"/>
  <c r="BE44" i="2"/>
  <c r="BE43" i="2" s="1"/>
  <c r="BD44" i="2"/>
  <c r="BD43" i="2" s="1"/>
  <c r="BC44" i="2"/>
  <c r="BC43" i="2" s="1"/>
  <c r="AZ44" i="2"/>
  <c r="AX44" i="2"/>
  <c r="AW44" i="2"/>
  <c r="AV44" i="2"/>
  <c r="AS44" i="2"/>
  <c r="AS43" i="2" s="1"/>
  <c r="AR44" i="2"/>
  <c r="AQ44" i="2"/>
  <c r="AQ43" i="2" s="1"/>
  <c r="AP44" i="2"/>
  <c r="AO44" i="2"/>
  <c r="AN44" i="2"/>
  <c r="AN43" i="2" s="1"/>
  <c r="AM44" i="2"/>
  <c r="AM43" i="2" s="1"/>
  <c r="AL44" i="2"/>
  <c r="AK44" i="2"/>
  <c r="AJ44" i="2"/>
  <c r="AI44" i="2"/>
  <c r="AH44" i="2"/>
  <c r="AG44" i="2"/>
  <c r="AG43" i="2" s="1"/>
  <c r="AF44" i="2"/>
  <c r="AE44" i="2"/>
  <c r="AD44" i="2"/>
  <c r="AC44" i="2"/>
  <c r="AB44" i="2"/>
  <c r="AB43" i="2" s="1"/>
  <c r="AA44" i="2"/>
  <c r="AA43" i="2" s="1"/>
  <c r="Z44" i="2"/>
  <c r="Y44" i="2"/>
  <c r="X44" i="2"/>
  <c r="W44" i="2"/>
  <c r="V44" i="2"/>
  <c r="T44" i="2"/>
  <c r="S44" i="2"/>
  <c r="S43" i="2" s="1"/>
  <c r="R44" i="2"/>
  <c r="Q44" i="2"/>
  <c r="P44" i="2"/>
  <c r="P43" i="2" s="1"/>
  <c r="O44" i="2"/>
  <c r="O43" i="2" s="1"/>
  <c r="N44" i="2"/>
  <c r="M44" i="2"/>
  <c r="L44" i="2"/>
  <c r="K44" i="2"/>
  <c r="J44" i="2"/>
  <c r="H44" i="2"/>
  <c r="G44" i="2"/>
  <c r="G43" i="2" s="1"/>
  <c r="CU43" i="2"/>
  <c r="CL43" i="2"/>
  <c r="CJ43" i="2"/>
  <c r="CG43" i="2"/>
  <c r="BY43" i="2"/>
  <c r="BX43" i="2"/>
  <c r="BW43" i="2"/>
  <c r="BU43" i="2"/>
  <c r="BM43" i="2"/>
  <c r="BL43" i="2"/>
  <c r="BI43" i="2"/>
  <c r="AZ43" i="2"/>
  <c r="AX43" i="2"/>
  <c r="AV43" i="2"/>
  <c r="AT43" i="2"/>
  <c r="AP43" i="2"/>
  <c r="AO43" i="2"/>
  <c r="AL43" i="2"/>
  <c r="AK43" i="2"/>
  <c r="AH43" i="2"/>
  <c r="AD43" i="2"/>
  <c r="AC43" i="2"/>
  <c r="Z43" i="2"/>
  <c r="Y43" i="2"/>
  <c r="V43" i="2"/>
  <c r="R43" i="2"/>
  <c r="Q43" i="2"/>
  <c r="N43" i="2"/>
  <c r="M43" i="2"/>
  <c r="J43" i="2"/>
  <c r="CS42" i="2"/>
  <c r="CR42" i="2"/>
  <c r="CR41" i="2" s="1"/>
  <c r="CK42" i="2"/>
  <c r="CK41" i="2" s="1"/>
  <c r="CE42" i="2"/>
  <c r="CB42" i="2"/>
  <c r="CA42" i="2" s="1"/>
  <c r="BN42" i="2"/>
  <c r="BK42" i="2"/>
  <c r="BK41" i="2" s="1"/>
  <c r="BF42" i="2"/>
  <c r="BF41" i="2" s="1"/>
  <c r="BB42" i="2"/>
  <c r="BB41" i="2" s="1"/>
  <c r="AE42" i="2"/>
  <c r="U42" i="2"/>
  <c r="U41" i="2" s="1"/>
  <c r="P42" i="2"/>
  <c r="P41" i="2" s="1"/>
  <c r="I42" i="2"/>
  <c r="CU41" i="2"/>
  <c r="CT41" i="2"/>
  <c r="CS41" i="2"/>
  <c r="CQ41" i="2"/>
  <c r="CN41" i="2"/>
  <c r="CM41" i="2"/>
  <c r="CL41" i="2"/>
  <c r="CJ41" i="2"/>
  <c r="CI41" i="2"/>
  <c r="CH41" i="2"/>
  <c r="CG41" i="2"/>
  <c r="CF41" i="2"/>
  <c r="CE41" i="2"/>
  <c r="CD41" i="2"/>
  <c r="CC41" i="2"/>
  <c r="CB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J41" i="2"/>
  <c r="BI41" i="2"/>
  <c r="BH41" i="2"/>
  <c r="BG41" i="2"/>
  <c r="BE41" i="2"/>
  <c r="BD41" i="2"/>
  <c r="BC41" i="2"/>
  <c r="AZ41" i="2"/>
  <c r="AY41" i="2"/>
  <c r="AX41" i="2"/>
  <c r="AW41" i="2"/>
  <c r="AV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T41" i="2"/>
  <c r="S41" i="2"/>
  <c r="R41" i="2"/>
  <c r="Q41" i="2"/>
  <c r="O41" i="2"/>
  <c r="N41" i="2"/>
  <c r="M41" i="2"/>
  <c r="L41" i="2"/>
  <c r="K41" i="2"/>
  <c r="J41" i="2"/>
  <c r="I41" i="2"/>
  <c r="H41" i="2"/>
  <c r="G41" i="2"/>
  <c r="CS40" i="2"/>
  <c r="CR40" i="2"/>
  <c r="CK40" i="2"/>
  <c r="CE40" i="2"/>
  <c r="CE39" i="2" s="1"/>
  <c r="CB40" i="2"/>
  <c r="CB39" i="2" s="1"/>
  <c r="CA40" i="2"/>
  <c r="BZ40" i="2" s="1"/>
  <c r="BN40" i="2"/>
  <c r="BK40" i="2"/>
  <c r="BF40" i="2"/>
  <c r="BF39" i="2" s="1"/>
  <c r="BB40" i="2"/>
  <c r="BA40" i="2" s="1"/>
  <c r="BA39" i="2" s="1"/>
  <c r="AE40" i="2"/>
  <c r="U40" i="2"/>
  <c r="P40" i="2"/>
  <c r="I40" i="2"/>
  <c r="I39" i="2" s="1"/>
  <c r="F40" i="2"/>
  <c r="E40" i="2" s="1"/>
  <c r="CU39" i="2"/>
  <c r="CT39" i="2"/>
  <c r="CS39" i="2"/>
  <c r="CR39" i="2"/>
  <c r="CQ39" i="2"/>
  <c r="CP39" i="2"/>
  <c r="CO39" i="2"/>
  <c r="CN39" i="2"/>
  <c r="CM39" i="2"/>
  <c r="CL39" i="2"/>
  <c r="CK39" i="2"/>
  <c r="CJ39" i="2"/>
  <c r="CI39" i="2"/>
  <c r="CH39" i="2"/>
  <c r="CG39" i="2"/>
  <c r="CF39" i="2"/>
  <c r="CD39" i="2"/>
  <c r="CC39" i="2"/>
  <c r="CA39" i="2"/>
  <c r="BZ39" i="2"/>
  <c r="BY39" i="2"/>
  <c r="BX39" i="2"/>
  <c r="BW39" i="2"/>
  <c r="BV39" i="2"/>
  <c r="BU39" i="2"/>
  <c r="BT39" i="2"/>
  <c r="BS39" i="2"/>
  <c r="BR39" i="2"/>
  <c r="BQ39" i="2"/>
  <c r="BP39" i="2"/>
  <c r="BO39" i="2"/>
  <c r="BN39" i="2"/>
  <c r="BM39" i="2"/>
  <c r="BL39" i="2"/>
  <c r="BK39" i="2"/>
  <c r="BJ39" i="2"/>
  <c r="BI39" i="2"/>
  <c r="BH39" i="2"/>
  <c r="BG39" i="2"/>
  <c r="BE39" i="2"/>
  <c r="BD39" i="2"/>
  <c r="BC39" i="2"/>
  <c r="BB39" i="2"/>
  <c r="AZ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H39" i="2"/>
  <c r="G39" i="2"/>
  <c r="CS38" i="2"/>
  <c r="CR38" i="2" s="1"/>
  <c r="CK38" i="2"/>
  <c r="CE38" i="2"/>
  <c r="CB38" i="2"/>
  <c r="CA38" i="2" s="1"/>
  <c r="BZ38" i="2" s="1"/>
  <c r="BN38" i="2"/>
  <c r="BK38" i="2"/>
  <c r="BF38" i="2"/>
  <c r="BB38" i="2"/>
  <c r="AE38" i="2"/>
  <c r="U38" i="2"/>
  <c r="P38" i="2"/>
  <c r="I38" i="2"/>
  <c r="F38" i="2" s="1"/>
  <c r="CS37" i="2"/>
  <c r="CR37" i="2"/>
  <c r="CK37" i="2"/>
  <c r="CE37" i="2"/>
  <c r="CE34" i="2" s="1"/>
  <c r="CB37" i="2"/>
  <c r="CA37" i="2" s="1"/>
  <c r="BZ37" i="2" s="1"/>
  <c r="BN37" i="2"/>
  <c r="BK37" i="2"/>
  <c r="BF37" i="2"/>
  <c r="BB37" i="2"/>
  <c r="BA37" i="2"/>
  <c r="AE37" i="2"/>
  <c r="U37" i="2"/>
  <c r="P37" i="2"/>
  <c r="I37" i="2"/>
  <c r="I34" i="2" s="1"/>
  <c r="F37" i="2"/>
  <c r="E37" i="2" s="1"/>
  <c r="D37" i="2" s="1"/>
  <c r="CY37" i="2" s="1"/>
  <c r="CS36" i="2"/>
  <c r="CR36" i="2" s="1"/>
  <c r="CK36" i="2"/>
  <c r="CE36" i="2"/>
  <c r="CB36" i="2"/>
  <c r="CA36" i="2" s="1"/>
  <c r="BZ36" i="2" s="1"/>
  <c r="BN36" i="2"/>
  <c r="BK36" i="2"/>
  <c r="BF36" i="2"/>
  <c r="BB36" i="2"/>
  <c r="BA36" i="2" s="1"/>
  <c r="E36" i="2" s="1"/>
  <c r="D36" i="2" s="1"/>
  <c r="CY36" i="2" s="1"/>
  <c r="AE36" i="2"/>
  <c r="U36" i="2"/>
  <c r="P36" i="2"/>
  <c r="I36" i="2"/>
  <c r="F36" i="2"/>
  <c r="CS35" i="2"/>
  <c r="CK35" i="2"/>
  <c r="CK34" i="2" s="1"/>
  <c r="CE35" i="2"/>
  <c r="CB35" i="2"/>
  <c r="CA35" i="2" s="1"/>
  <c r="BN35" i="2"/>
  <c r="BN34" i="2" s="1"/>
  <c r="BK35" i="2"/>
  <c r="BF35" i="2"/>
  <c r="BA35" i="2" s="1"/>
  <c r="BB35" i="2"/>
  <c r="BB34" i="2" s="1"/>
  <c r="AE35" i="2"/>
  <c r="U35" i="2"/>
  <c r="P35" i="2"/>
  <c r="I35" i="2"/>
  <c r="CU34" i="2"/>
  <c r="CT34" i="2"/>
  <c r="CQ34" i="2"/>
  <c r="CN34" i="2"/>
  <c r="CM34" i="2"/>
  <c r="CL34" i="2"/>
  <c r="CJ34" i="2"/>
  <c r="CI34" i="2"/>
  <c r="CH34" i="2"/>
  <c r="CG34" i="2"/>
  <c r="CF34" i="2"/>
  <c r="CD34" i="2"/>
  <c r="CC34" i="2"/>
  <c r="BY34" i="2"/>
  <c r="BX34" i="2"/>
  <c r="BW34" i="2"/>
  <c r="BV34" i="2"/>
  <c r="BU34" i="2"/>
  <c r="BU11" i="2" s="1"/>
  <c r="BT34" i="2"/>
  <c r="BS34" i="2"/>
  <c r="BR34" i="2"/>
  <c r="BQ34" i="2"/>
  <c r="BP34" i="2"/>
  <c r="BO34" i="2"/>
  <c r="BM34" i="2"/>
  <c r="BL34" i="2"/>
  <c r="BJ34" i="2"/>
  <c r="BI34" i="2"/>
  <c r="BH34" i="2"/>
  <c r="BG34" i="2"/>
  <c r="BE34" i="2"/>
  <c r="BD34" i="2"/>
  <c r="BC34" i="2"/>
  <c r="AZ34" i="2"/>
  <c r="AX34" i="2"/>
  <c r="AW34" i="2"/>
  <c r="AV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H34" i="2"/>
  <c r="G34" i="2"/>
  <c r="CS33" i="2"/>
  <c r="CR33" i="2" s="1"/>
  <c r="CR32" i="2" s="1"/>
  <c r="CK33" i="2"/>
  <c r="CE33" i="2"/>
  <c r="CE32" i="2" s="1"/>
  <c r="CB33" i="2"/>
  <c r="CB32" i="2" s="1"/>
  <c r="CA33" i="2"/>
  <c r="BN33" i="2"/>
  <c r="BN32" i="2" s="1"/>
  <c r="BK33" i="2"/>
  <c r="BK32" i="2" s="1"/>
  <c r="BF33" i="2"/>
  <c r="BF32" i="2" s="1"/>
  <c r="BB33" i="2"/>
  <c r="AE33" i="2"/>
  <c r="U33" i="2"/>
  <c r="P33" i="2"/>
  <c r="I33" i="2"/>
  <c r="F33" i="2"/>
  <c r="F32" i="2" s="1"/>
  <c r="CU32" i="2"/>
  <c r="CT32" i="2"/>
  <c r="CS32" i="2"/>
  <c r="CQ32" i="2"/>
  <c r="CN32" i="2"/>
  <c r="CM32" i="2"/>
  <c r="CL32" i="2"/>
  <c r="CK32" i="2"/>
  <c r="CJ32" i="2"/>
  <c r="CI32" i="2"/>
  <c r="CH32" i="2"/>
  <c r="CG32" i="2"/>
  <c r="CF32" i="2"/>
  <c r="CD32" i="2"/>
  <c r="CC32" i="2"/>
  <c r="BY32" i="2"/>
  <c r="BX32" i="2"/>
  <c r="BW32" i="2"/>
  <c r="BV32" i="2"/>
  <c r="BU32" i="2"/>
  <c r="BT32" i="2"/>
  <c r="BS32" i="2"/>
  <c r="BR32" i="2"/>
  <c r="BQ32" i="2"/>
  <c r="BP32" i="2"/>
  <c r="BO32" i="2"/>
  <c r="BM32" i="2"/>
  <c r="BL32" i="2"/>
  <c r="BJ32" i="2"/>
  <c r="BI32" i="2"/>
  <c r="BH32" i="2"/>
  <c r="BG32" i="2"/>
  <c r="BE32" i="2"/>
  <c r="BD32" i="2"/>
  <c r="BC32" i="2"/>
  <c r="BB32" i="2"/>
  <c r="AZ32" i="2"/>
  <c r="AX32" i="2"/>
  <c r="AW32" i="2"/>
  <c r="AV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CS31" i="2"/>
  <c r="CR31" i="2" s="1"/>
  <c r="CK31" i="2"/>
  <c r="CE31" i="2"/>
  <c r="CA31" i="2" s="1"/>
  <c r="BZ31" i="2" s="1"/>
  <c r="CB31" i="2"/>
  <c r="BN31" i="2"/>
  <c r="BK31" i="2"/>
  <c r="BF31" i="2"/>
  <c r="BB31" i="2"/>
  <c r="BA31" i="2"/>
  <c r="AE31" i="2"/>
  <c r="U31" i="2"/>
  <c r="F31" i="2" s="1"/>
  <c r="E31" i="2" s="1"/>
  <c r="D31" i="2" s="1"/>
  <c r="CY31" i="2" s="1"/>
  <c r="P31" i="2"/>
  <c r="I31" i="2"/>
  <c r="CS30" i="2"/>
  <c r="CR30" i="2" s="1"/>
  <c r="CK30" i="2"/>
  <c r="CE30" i="2"/>
  <c r="CB30" i="2"/>
  <c r="CA30" i="2"/>
  <c r="BZ30" i="2" s="1"/>
  <c r="BN30" i="2"/>
  <c r="BK30" i="2"/>
  <c r="BF30" i="2"/>
  <c r="BB30" i="2"/>
  <c r="AE30" i="2"/>
  <c r="U30" i="2"/>
  <c r="P30" i="2"/>
  <c r="I30" i="2"/>
  <c r="F30" i="2" s="1"/>
  <c r="CS29" i="2"/>
  <c r="CR29" i="2"/>
  <c r="CK29" i="2"/>
  <c r="CE29" i="2"/>
  <c r="CB29" i="2"/>
  <c r="CA29" i="2" s="1"/>
  <c r="BZ29" i="2" s="1"/>
  <c r="BN29" i="2"/>
  <c r="BK29" i="2"/>
  <c r="BF29" i="2"/>
  <c r="BB29" i="2"/>
  <c r="BA29" i="2"/>
  <c r="AE29" i="2"/>
  <c r="U29" i="2"/>
  <c r="P29" i="2"/>
  <c r="I29" i="2"/>
  <c r="CS28" i="2"/>
  <c r="CR28" i="2"/>
  <c r="CK28" i="2"/>
  <c r="CE28" i="2"/>
  <c r="CB28" i="2"/>
  <c r="CA28" i="2" s="1"/>
  <c r="BZ28" i="2" s="1"/>
  <c r="BN28" i="2"/>
  <c r="BK28" i="2"/>
  <c r="BF28" i="2"/>
  <c r="BB28" i="2"/>
  <c r="BA28" i="2"/>
  <c r="AE28" i="2"/>
  <c r="U28" i="2"/>
  <c r="P28" i="2"/>
  <c r="I28" i="2"/>
  <c r="F28" i="2"/>
  <c r="E28" i="2" s="1"/>
  <c r="CS27" i="2"/>
  <c r="CR27" i="2" s="1"/>
  <c r="CK27" i="2"/>
  <c r="CE27" i="2"/>
  <c r="CB27" i="2"/>
  <c r="CA27" i="2" s="1"/>
  <c r="BZ27" i="2" s="1"/>
  <c r="BN27" i="2"/>
  <c r="BK27" i="2"/>
  <c r="BF27" i="2"/>
  <c r="BB27" i="2"/>
  <c r="BA27" i="2" s="1"/>
  <c r="AE27" i="2"/>
  <c r="U27" i="2"/>
  <c r="P27" i="2"/>
  <c r="I27" i="2"/>
  <c r="H27" i="2"/>
  <c r="G27" i="2"/>
  <c r="F27" i="2" s="1"/>
  <c r="E27" i="2" s="1"/>
  <c r="CS26" i="2"/>
  <c r="CR26" i="2" s="1"/>
  <c r="CK26" i="2"/>
  <c r="CE26" i="2"/>
  <c r="CB26" i="2"/>
  <c r="CA26" i="2"/>
  <c r="BZ26" i="2" s="1"/>
  <c r="BN26" i="2"/>
  <c r="BK26" i="2"/>
  <c r="BA26" i="2" s="1"/>
  <c r="E26" i="2" s="1"/>
  <c r="BF26" i="2"/>
  <c r="BB26" i="2"/>
  <c r="AE26" i="2"/>
  <c r="X26" i="2"/>
  <c r="U26" i="2" s="1"/>
  <c r="P26" i="2"/>
  <c r="I26" i="2"/>
  <c r="F26" i="2"/>
  <c r="CS25" i="2"/>
  <c r="CR25" i="2" s="1"/>
  <c r="CK25" i="2"/>
  <c r="CE25" i="2"/>
  <c r="CB25" i="2"/>
  <c r="BN25" i="2"/>
  <c r="BK25" i="2"/>
  <c r="BF25" i="2"/>
  <c r="BB25" i="2"/>
  <c r="BA25" i="2"/>
  <c r="AE25" i="2"/>
  <c r="U25" i="2"/>
  <c r="P25" i="2"/>
  <c r="I25" i="2"/>
  <c r="F25" i="2" s="1"/>
  <c r="E25" i="2" s="1"/>
  <c r="CS24" i="2"/>
  <c r="CR24" i="2" s="1"/>
  <c r="CK24" i="2"/>
  <c r="CE24" i="2"/>
  <c r="CB24" i="2"/>
  <c r="CA24" i="2"/>
  <c r="BZ24" i="2"/>
  <c r="BN24" i="2"/>
  <c r="BK24" i="2"/>
  <c r="BF24" i="2"/>
  <c r="BB24" i="2"/>
  <c r="AE24" i="2"/>
  <c r="U24" i="2"/>
  <c r="P24" i="2"/>
  <c r="I24" i="2"/>
  <c r="F24" i="2"/>
  <c r="CS23" i="2"/>
  <c r="CR23" i="2" s="1"/>
  <c r="CK23" i="2"/>
  <c r="CE23" i="2"/>
  <c r="CB23" i="2"/>
  <c r="CA23" i="2" s="1"/>
  <c r="BZ23" i="2" s="1"/>
  <c r="BN23" i="2"/>
  <c r="BK23" i="2"/>
  <c r="BF23" i="2"/>
  <c r="BB23" i="2"/>
  <c r="BA23" i="2"/>
  <c r="AE23" i="2"/>
  <c r="F23" i="2" s="1"/>
  <c r="E23" i="2" s="1"/>
  <c r="U23" i="2"/>
  <c r="P23" i="2"/>
  <c r="I23" i="2"/>
  <c r="CS22" i="2"/>
  <c r="CR22" i="2"/>
  <c r="CK22" i="2"/>
  <c r="CE22" i="2"/>
  <c r="CB22" i="2"/>
  <c r="CA22" i="2" s="1"/>
  <c r="BZ22" i="2" s="1"/>
  <c r="BN22" i="2"/>
  <c r="BK22" i="2"/>
  <c r="BF22" i="2"/>
  <c r="BB22" i="2"/>
  <c r="BA22" i="2" s="1"/>
  <c r="AE22" i="2"/>
  <c r="U22" i="2"/>
  <c r="P22" i="2"/>
  <c r="I22" i="2"/>
  <c r="F22" i="2" s="1"/>
  <c r="CS21" i="2"/>
  <c r="CR21" i="2"/>
  <c r="CK21" i="2"/>
  <c r="CE21" i="2"/>
  <c r="CB21" i="2"/>
  <c r="CA21" i="2" s="1"/>
  <c r="BZ21" i="2" s="1"/>
  <c r="BN21" i="2"/>
  <c r="BK21" i="2"/>
  <c r="BF21" i="2"/>
  <c r="BB21" i="2"/>
  <c r="AE21" i="2"/>
  <c r="U21" i="2"/>
  <c r="P21" i="2"/>
  <c r="I21" i="2"/>
  <c r="F21" i="2" s="1"/>
  <c r="CS20" i="2"/>
  <c r="CR20" i="2" s="1"/>
  <c r="CK20" i="2"/>
  <c r="CE20" i="2"/>
  <c r="CB20" i="2"/>
  <c r="CA20" i="2" s="1"/>
  <c r="BZ20" i="2" s="1"/>
  <c r="BN20" i="2"/>
  <c r="BN18" i="2" s="1"/>
  <c r="BK20" i="2"/>
  <c r="BF20" i="2"/>
  <c r="BF18" i="2" s="1"/>
  <c r="BB20" i="2"/>
  <c r="BA20" i="2" s="1"/>
  <c r="AZ20" i="2"/>
  <c r="AE20" i="2" s="1"/>
  <c r="AR20" i="2"/>
  <c r="AH20" i="2"/>
  <c r="Z20" i="2"/>
  <c r="Y20" i="2"/>
  <c r="X20" i="2"/>
  <c r="X18" i="2" s="1"/>
  <c r="W20" i="2"/>
  <c r="W18" i="2" s="1"/>
  <c r="V20" i="2"/>
  <c r="V18" i="2" s="1"/>
  <c r="T20" i="2"/>
  <c r="P20" i="2"/>
  <c r="O20" i="2"/>
  <c r="I20" i="2" s="1"/>
  <c r="CS19" i="2"/>
  <c r="CS18" i="2" s="1"/>
  <c r="CR19" i="2"/>
  <c r="CK19" i="2"/>
  <c r="CK18" i="2" s="1"/>
  <c r="CK11" i="2" s="1"/>
  <c r="CE19" i="2"/>
  <c r="CE18" i="2" s="1"/>
  <c r="CB19" i="2"/>
  <c r="CB18" i="2" s="1"/>
  <c r="CA19" i="2"/>
  <c r="BN19" i="2"/>
  <c r="BK19" i="2"/>
  <c r="BF19" i="2"/>
  <c r="BB19" i="2"/>
  <c r="BA19" i="2"/>
  <c r="AE19" i="2"/>
  <c r="U19" i="2"/>
  <c r="P19" i="2"/>
  <c r="P18" i="2" s="1"/>
  <c r="I19" i="2"/>
  <c r="F19" i="2"/>
  <c r="E19" i="2"/>
  <c r="CU18" i="2"/>
  <c r="CT18" i="2"/>
  <c r="CQ18" i="2"/>
  <c r="CN18" i="2"/>
  <c r="CM18" i="2"/>
  <c r="CL18" i="2"/>
  <c r="CJ18" i="2"/>
  <c r="CJ11" i="2" s="1"/>
  <c r="CI18" i="2"/>
  <c r="CI11" i="2" s="1"/>
  <c r="CH18" i="2"/>
  <c r="CG18" i="2"/>
  <c r="CF18" i="2"/>
  <c r="CD18" i="2"/>
  <c r="CC18" i="2"/>
  <c r="BY18" i="2"/>
  <c r="BX18" i="2"/>
  <c r="BX11" i="2" s="1"/>
  <c r="BW18" i="2"/>
  <c r="BW11" i="2" s="1"/>
  <c r="BV18" i="2"/>
  <c r="BU18" i="2"/>
  <c r="BT18" i="2"/>
  <c r="BS18" i="2"/>
  <c r="BR18" i="2"/>
  <c r="BQ18" i="2"/>
  <c r="BP18" i="2"/>
  <c r="BO18" i="2"/>
  <c r="BM18" i="2"/>
  <c r="BL18" i="2"/>
  <c r="BL11" i="2" s="1"/>
  <c r="BK18" i="2"/>
  <c r="BJ18" i="2"/>
  <c r="BI18" i="2"/>
  <c r="BH18" i="2"/>
  <c r="BG18" i="2"/>
  <c r="BE18" i="2"/>
  <c r="BD18" i="2"/>
  <c r="BC18" i="2"/>
  <c r="BB18" i="2"/>
  <c r="AZ18" i="2"/>
  <c r="AZ11" i="2" s="1"/>
  <c r="AY18" i="2"/>
  <c r="AY11" i="2" s="1"/>
  <c r="AY298" i="2" s="1"/>
  <c r="AY302" i="2" s="1"/>
  <c r="AX18" i="2"/>
  <c r="AW18" i="2"/>
  <c r="AV18" i="2"/>
  <c r="AS18" i="2"/>
  <c r="AR18" i="2"/>
  <c r="AQ18" i="2"/>
  <c r="AP18" i="2"/>
  <c r="AO18" i="2"/>
  <c r="AN18" i="2"/>
  <c r="AM18" i="2"/>
  <c r="AL18" i="2"/>
  <c r="AK18" i="2"/>
  <c r="AK11" i="2" s="1"/>
  <c r="AK298" i="2" s="1"/>
  <c r="AK302" i="2" s="1"/>
  <c r="AJ18" i="2"/>
  <c r="AI18" i="2"/>
  <c r="AH18" i="2"/>
  <c r="AG18" i="2"/>
  <c r="AF18" i="2"/>
  <c r="AD18" i="2"/>
  <c r="AC18" i="2"/>
  <c r="AB18" i="2"/>
  <c r="AA18" i="2"/>
  <c r="Z18" i="2"/>
  <c r="Y18" i="2"/>
  <c r="Y11" i="2" s="1"/>
  <c r="Y298" i="2" s="1"/>
  <c r="Y302" i="2" s="1"/>
  <c r="T18" i="2"/>
  <c r="S18" i="2"/>
  <c r="R18" i="2"/>
  <c r="Q18" i="2"/>
  <c r="O18" i="2"/>
  <c r="N18" i="2"/>
  <c r="M18" i="2"/>
  <c r="L18" i="2"/>
  <c r="K18" i="2"/>
  <c r="J18" i="2"/>
  <c r="I18" i="2"/>
  <c r="H18" i="2"/>
  <c r="G18" i="2"/>
  <c r="CS17" i="2"/>
  <c r="CR17" i="2"/>
  <c r="CK17" i="2"/>
  <c r="CE17" i="2"/>
  <c r="CB17" i="2"/>
  <c r="CA17" i="2"/>
  <c r="BZ17" i="2" s="1"/>
  <c r="BN17" i="2"/>
  <c r="BK17" i="2"/>
  <c r="BF17" i="2"/>
  <c r="BB17" i="2"/>
  <c r="BA17" i="2" s="1"/>
  <c r="E17" i="2" s="1"/>
  <c r="AE17" i="2"/>
  <c r="U17" i="2"/>
  <c r="F17" i="2" s="1"/>
  <c r="P17" i="2"/>
  <c r="I17" i="2"/>
  <c r="CS16" i="2"/>
  <c r="CR16" i="2" s="1"/>
  <c r="CK16" i="2"/>
  <c r="CE16" i="2"/>
  <c r="CE14" i="2" s="1"/>
  <c r="CD16" i="2"/>
  <c r="CB16" i="2"/>
  <c r="BN16" i="2"/>
  <c r="BK16" i="2"/>
  <c r="BF16" i="2"/>
  <c r="BB16" i="2"/>
  <c r="BB14" i="2" s="1"/>
  <c r="AE16" i="2"/>
  <c r="V16" i="2"/>
  <c r="U16" i="2" s="1"/>
  <c r="T16" i="2"/>
  <c r="P16" i="2"/>
  <c r="F16" i="2" s="1"/>
  <c r="O16" i="2"/>
  <c r="N16" i="2"/>
  <c r="I16" i="2"/>
  <c r="CS15" i="2"/>
  <c r="CR15" i="2"/>
  <c r="CK15" i="2"/>
  <c r="CE15" i="2"/>
  <c r="CB15" i="2"/>
  <c r="CA15" i="2" s="1"/>
  <c r="BZ15" i="2" s="1"/>
  <c r="BN15" i="2"/>
  <c r="BK15" i="2"/>
  <c r="BK14" i="2" s="1"/>
  <c r="BF15" i="2"/>
  <c r="BF14" i="2" s="1"/>
  <c r="BB15" i="2"/>
  <c r="BA15" i="2"/>
  <c r="AE15" i="2"/>
  <c r="AE14" i="2" s="1"/>
  <c r="U15" i="2"/>
  <c r="P15" i="2"/>
  <c r="I15" i="2"/>
  <c r="F15" i="2" s="1"/>
  <c r="CU14" i="2"/>
  <c r="CT14" i="2"/>
  <c r="CQ14" i="2"/>
  <c r="CN14" i="2"/>
  <c r="CM14" i="2"/>
  <c r="CM11" i="2" s="1"/>
  <c r="CL14" i="2"/>
  <c r="CL11" i="2" s="1"/>
  <c r="CL298" i="2" s="1"/>
  <c r="CL302" i="2" s="1"/>
  <c r="CK14" i="2"/>
  <c r="CJ14" i="2"/>
  <c r="CI14" i="2"/>
  <c r="CH14" i="2"/>
  <c r="CG14" i="2"/>
  <c r="CF14" i="2"/>
  <c r="CD14" i="2"/>
  <c r="CC14" i="2"/>
  <c r="BY14" i="2"/>
  <c r="BX14" i="2"/>
  <c r="BW14" i="2"/>
  <c r="BV14" i="2"/>
  <c r="BU14" i="2"/>
  <c r="BT14" i="2"/>
  <c r="BS14" i="2"/>
  <c r="BR14" i="2"/>
  <c r="BQ14" i="2"/>
  <c r="BP14" i="2"/>
  <c r="BO14" i="2"/>
  <c r="BO11" i="2" s="1"/>
  <c r="BO298" i="2" s="1"/>
  <c r="BO302" i="2" s="1"/>
  <c r="BN14" i="2"/>
  <c r="BM14" i="2"/>
  <c r="BL14" i="2"/>
  <c r="BJ14" i="2"/>
  <c r="BI14" i="2"/>
  <c r="BH14" i="2"/>
  <c r="BG14" i="2"/>
  <c r="BE14" i="2"/>
  <c r="BD14" i="2"/>
  <c r="BD11" i="2" s="1"/>
  <c r="BC14" i="2"/>
  <c r="AZ14" i="2"/>
  <c r="AX14" i="2"/>
  <c r="AW14" i="2"/>
  <c r="AV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D14" i="2"/>
  <c r="AC14" i="2"/>
  <c r="AB14" i="2"/>
  <c r="AA14" i="2"/>
  <c r="Z14" i="2"/>
  <c r="Y14" i="2"/>
  <c r="X14" i="2"/>
  <c r="W14" i="2"/>
  <c r="T14" i="2"/>
  <c r="S14" i="2"/>
  <c r="R14" i="2"/>
  <c r="Q14" i="2"/>
  <c r="P14" i="2"/>
  <c r="O14" i="2"/>
  <c r="N14" i="2"/>
  <c r="M14" i="2"/>
  <c r="L14" i="2"/>
  <c r="K14" i="2"/>
  <c r="J14" i="2"/>
  <c r="H14" i="2"/>
  <c r="G14" i="2"/>
  <c r="CS13" i="2"/>
  <c r="CR13" i="2" s="1"/>
  <c r="CR12" i="2" s="1"/>
  <c r="CK13" i="2"/>
  <c r="CE13" i="2"/>
  <c r="CB13" i="2"/>
  <c r="CB12" i="2" s="1"/>
  <c r="BN13" i="2"/>
  <c r="BK13" i="2"/>
  <c r="BF13" i="2"/>
  <c r="BB13" i="2"/>
  <c r="BA13" i="2" s="1"/>
  <c r="BA12" i="2" s="1"/>
  <c r="AE13" i="2"/>
  <c r="F13" i="2" s="1"/>
  <c r="U13" i="2"/>
  <c r="P13" i="2"/>
  <c r="I13" i="2"/>
  <c r="CU12" i="2"/>
  <c r="CT12" i="2"/>
  <c r="CT11" i="2" s="1"/>
  <c r="CQ12" i="2"/>
  <c r="CQ11" i="2" s="1"/>
  <c r="CQ298" i="2" s="1"/>
  <c r="CQ302" i="2" s="1"/>
  <c r="CN12" i="2"/>
  <c r="CM12" i="2"/>
  <c r="CL12" i="2"/>
  <c r="CK12" i="2"/>
  <c r="CJ12" i="2"/>
  <c r="CI12" i="2"/>
  <c r="CH12" i="2"/>
  <c r="CG12" i="2"/>
  <c r="CF12" i="2"/>
  <c r="CF11" i="2" s="1"/>
  <c r="CE12" i="2"/>
  <c r="CE11" i="2" s="1"/>
  <c r="CD12" i="2"/>
  <c r="CD11" i="2" s="1"/>
  <c r="CC12" i="2"/>
  <c r="CC11" i="2" s="1"/>
  <c r="CC298" i="2" s="1"/>
  <c r="CC302" i="2" s="1"/>
  <c r="BY12" i="2"/>
  <c r="BX12" i="2"/>
  <c r="BW12" i="2"/>
  <c r="BV12" i="2"/>
  <c r="BU12" i="2"/>
  <c r="BT12" i="2"/>
  <c r="BT11" i="2" s="1"/>
  <c r="BS12" i="2"/>
  <c r="BR12" i="2"/>
  <c r="BR11" i="2" s="1"/>
  <c r="BQ12" i="2"/>
  <c r="BQ11" i="2" s="1"/>
  <c r="BP12" i="2"/>
  <c r="BO12" i="2"/>
  <c r="BN12" i="2"/>
  <c r="BM12" i="2"/>
  <c r="BL12" i="2"/>
  <c r="BK12" i="2"/>
  <c r="BJ12" i="2"/>
  <c r="BI12" i="2"/>
  <c r="BH12" i="2"/>
  <c r="BH11" i="2" s="1"/>
  <c r="BH298" i="2" s="1"/>
  <c r="BH302" i="2" s="1"/>
  <c r="BG12" i="2"/>
  <c r="BF12" i="2"/>
  <c r="BE12" i="2"/>
  <c r="BE11" i="2" s="1"/>
  <c r="BE298" i="2" s="1"/>
  <c r="BE302" i="2" s="1"/>
  <c r="BD12" i="2"/>
  <c r="BC12" i="2"/>
  <c r="BC11" i="2" s="1"/>
  <c r="BB12" i="2"/>
  <c r="BB11" i="2" s="1"/>
  <c r="AZ12" i="2"/>
  <c r="AX12" i="2"/>
  <c r="AW12" i="2"/>
  <c r="AV12" i="2"/>
  <c r="AS12" i="2"/>
  <c r="AS11" i="2" s="1"/>
  <c r="AR12" i="2"/>
  <c r="AQ12" i="2"/>
  <c r="AQ11" i="2" s="1"/>
  <c r="AP12" i="2"/>
  <c r="AP11" i="2" s="1"/>
  <c r="AP298" i="2" s="1"/>
  <c r="AP302" i="2" s="1"/>
  <c r="AO12" i="2"/>
  <c r="AN12" i="2"/>
  <c r="AN11" i="2" s="1"/>
  <c r="AM12" i="2"/>
  <c r="AM11" i="2" s="1"/>
  <c r="AL12" i="2"/>
  <c r="AK12" i="2"/>
  <c r="AJ12" i="2"/>
  <c r="AJ11" i="2" s="1"/>
  <c r="AJ298" i="2" s="1"/>
  <c r="AJ302" i="2" s="1"/>
  <c r="AI12" i="2"/>
  <c r="AH12" i="2"/>
  <c r="AG12" i="2"/>
  <c r="AG11" i="2" s="1"/>
  <c r="AF12" i="2"/>
  <c r="AD12" i="2"/>
  <c r="AD11" i="2" s="1"/>
  <c r="AD298" i="2" s="1"/>
  <c r="AD302" i="2" s="1"/>
  <c r="AC12" i="2"/>
  <c r="AB12" i="2"/>
  <c r="AB11" i="2" s="1"/>
  <c r="AA12" i="2"/>
  <c r="AA11" i="2" s="1"/>
  <c r="AA298" i="2" s="1"/>
  <c r="AA302" i="2" s="1"/>
  <c r="Z12" i="2"/>
  <c r="Y12" i="2"/>
  <c r="X12" i="2"/>
  <c r="X11" i="2" s="1"/>
  <c r="X298" i="2" s="1"/>
  <c r="X302" i="2" s="1"/>
  <c r="W12" i="2"/>
  <c r="V12" i="2"/>
  <c r="U12" i="2"/>
  <c r="T12" i="2"/>
  <c r="S12" i="2"/>
  <c r="S11" i="2" s="1"/>
  <c r="R12" i="2"/>
  <c r="R11" i="2" s="1"/>
  <c r="R298" i="2" s="1"/>
  <c r="R302" i="2" s="1"/>
  <c r="Q12" i="2"/>
  <c r="P12" i="2"/>
  <c r="P11" i="2" s="1"/>
  <c r="O12" i="2"/>
  <c r="O11" i="2" s="1"/>
  <c r="N12" i="2"/>
  <c r="M12" i="2"/>
  <c r="L12" i="2"/>
  <c r="L11" i="2" s="1"/>
  <c r="K12" i="2"/>
  <c r="J12" i="2"/>
  <c r="I12" i="2"/>
  <c r="H12" i="2"/>
  <c r="G12" i="2"/>
  <c r="G11" i="2" s="1"/>
  <c r="CU11" i="2"/>
  <c r="CN11" i="2"/>
  <c r="CN298" i="2" s="1"/>
  <c r="CN302" i="2" s="1"/>
  <c r="CH11" i="2"/>
  <c r="CG11" i="2"/>
  <c r="BY11" i="2"/>
  <c r="BY298" i="2" s="1"/>
  <c r="BY302" i="2" s="1"/>
  <c r="BV11" i="2"/>
  <c r="BV298" i="2" s="1"/>
  <c r="BV302" i="2" s="1"/>
  <c r="BS11" i="2"/>
  <c r="BP11" i="2"/>
  <c r="BM11" i="2"/>
  <c r="BJ11" i="2"/>
  <c r="BJ298" i="2" s="1"/>
  <c r="BJ302" i="2" s="1"/>
  <c r="BI11" i="2"/>
  <c r="BG11" i="2"/>
  <c r="AX11" i="2"/>
  <c r="AW11" i="2"/>
  <c r="AV11" i="2"/>
  <c r="AV298" i="2" s="1"/>
  <c r="AV302" i="2" s="1"/>
  <c r="AU11" i="2"/>
  <c r="AU298" i="2" s="1"/>
  <c r="AU302" i="2" s="1"/>
  <c r="AT11" i="2"/>
  <c r="AT298" i="2" s="1"/>
  <c r="AT302" i="2" s="1"/>
  <c r="AR11" i="2"/>
  <c r="AO11" i="2"/>
  <c r="AL11" i="2"/>
  <c r="AL298" i="2" s="1"/>
  <c r="AL302" i="2" s="1"/>
  <c r="AI11" i="2"/>
  <c r="AH11" i="2"/>
  <c r="AF11" i="2"/>
  <c r="AC11" i="2"/>
  <c r="Z11" i="2"/>
  <c r="Z298" i="2" s="1"/>
  <c r="Z302" i="2" s="1"/>
  <c r="W11" i="2"/>
  <c r="W298" i="2" s="1"/>
  <c r="W302" i="2" s="1"/>
  <c r="T11" i="2"/>
  <c r="Q11" i="2"/>
  <c r="Q298" i="2" s="1"/>
  <c r="Q302" i="2" s="1"/>
  <c r="N11" i="2"/>
  <c r="M11" i="2"/>
  <c r="M298" i="2" s="1"/>
  <c r="M302" i="2" s="1"/>
  <c r="K11" i="2"/>
  <c r="J11" i="2"/>
  <c r="H11" i="2"/>
  <c r="CQ274" i="1"/>
  <c r="CP274" i="1"/>
  <c r="CN274" i="1"/>
  <c r="CM274" i="1"/>
  <c r="CJ274" i="1"/>
  <c r="CI274" i="1"/>
  <c r="CH274" i="1"/>
  <c r="CG274" i="1"/>
  <c r="CF274" i="1"/>
  <c r="CD274" i="1"/>
  <c r="CC274" i="1"/>
  <c r="BY274" i="1"/>
  <c r="BX274" i="1"/>
  <c r="BW274" i="1"/>
  <c r="BV274" i="1"/>
  <c r="BU274" i="1"/>
  <c r="BT274" i="1"/>
  <c r="BS274" i="1"/>
  <c r="BR274" i="1"/>
  <c r="BQ274" i="1"/>
  <c r="BP274" i="1"/>
  <c r="BO274" i="1"/>
  <c r="BM274" i="1"/>
  <c r="BL274" i="1"/>
  <c r="BJ274" i="1"/>
  <c r="BI274" i="1"/>
  <c r="BH274" i="1"/>
  <c r="BG274" i="1"/>
  <c r="BE274" i="1"/>
  <c r="BD274" i="1"/>
  <c r="BC274" i="1"/>
  <c r="AZ274" i="1"/>
  <c r="AY274" i="1"/>
  <c r="AX274" i="1"/>
  <c r="AW274" i="1"/>
  <c r="AV274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H274" i="1"/>
  <c r="AG274" i="1"/>
  <c r="AF274" i="1"/>
  <c r="AD274" i="1"/>
  <c r="AC274" i="1"/>
  <c r="AB274" i="1"/>
  <c r="AA274" i="1"/>
  <c r="Z274" i="1"/>
  <c r="Y274" i="1"/>
  <c r="X274" i="1"/>
  <c r="W274" i="1"/>
  <c r="V274" i="1"/>
  <c r="T274" i="1"/>
  <c r="S274" i="1"/>
  <c r="R274" i="1"/>
  <c r="Q274" i="1"/>
  <c r="O274" i="1"/>
  <c r="N274" i="1"/>
  <c r="M274" i="1"/>
  <c r="L274" i="1"/>
  <c r="K274" i="1"/>
  <c r="J274" i="1"/>
  <c r="H274" i="1"/>
  <c r="G274" i="1"/>
  <c r="CK279" i="1"/>
  <c r="CE279" i="1"/>
  <c r="CB279" i="1"/>
  <c r="BN279" i="1"/>
  <c r="BK279" i="1"/>
  <c r="BF279" i="1"/>
  <c r="BB279" i="1"/>
  <c r="AE279" i="1"/>
  <c r="U279" i="1"/>
  <c r="P279" i="1"/>
  <c r="I279" i="1"/>
  <c r="CD16" i="1"/>
  <c r="T16" i="1"/>
  <c r="V16" i="1"/>
  <c r="O16" i="1"/>
  <c r="N16" i="1"/>
  <c r="AZ222" i="1"/>
  <c r="CR160" i="1" l="1"/>
  <c r="CR173" i="1"/>
  <c r="CU294" i="1"/>
  <c r="CT294" i="1"/>
  <c r="CR116" i="1"/>
  <c r="CS80" i="1"/>
  <c r="CS173" i="1"/>
  <c r="CR273" i="1"/>
  <c r="CR151" i="1"/>
  <c r="CS98" i="1"/>
  <c r="CS211" i="1"/>
  <c r="CS62" i="1"/>
  <c r="CS116" i="1"/>
  <c r="CS137" i="1"/>
  <c r="CS43" i="1"/>
  <c r="CS105" i="1"/>
  <c r="CR62" i="1"/>
  <c r="CS273" i="1"/>
  <c r="CR137" i="1"/>
  <c r="D27" i="2"/>
  <c r="CY27" i="2" s="1"/>
  <c r="BN11" i="2"/>
  <c r="BN298" i="2" s="1"/>
  <c r="BN302" i="2" s="1"/>
  <c r="D28" i="2"/>
  <c r="CY28" i="2" s="1"/>
  <c r="E21" i="2"/>
  <c r="D21" i="2" s="1"/>
  <c r="CY21" i="2" s="1"/>
  <c r="D17" i="2"/>
  <c r="CY17" i="2" s="1"/>
  <c r="E22" i="2"/>
  <c r="D22" i="2" s="1"/>
  <c r="CY22" i="2" s="1"/>
  <c r="D40" i="2"/>
  <c r="E39" i="2"/>
  <c r="D26" i="2"/>
  <c r="CY26" i="2" s="1"/>
  <c r="E15" i="2"/>
  <c r="F14" i="2"/>
  <c r="CR14" i="2"/>
  <c r="CR11" i="2" s="1"/>
  <c r="CR18" i="2"/>
  <c r="AM298" i="2"/>
  <c r="AM302" i="2" s="1"/>
  <c r="E13" i="2"/>
  <c r="F12" i="2"/>
  <c r="BD298" i="2"/>
  <c r="BD302" i="2" s="1"/>
  <c r="U14" i="2"/>
  <c r="U11" i="2" s="1"/>
  <c r="D23" i="2"/>
  <c r="CY23" i="2" s="1"/>
  <c r="BA16" i="2"/>
  <c r="BA14" i="2" s="1"/>
  <c r="D19" i="2"/>
  <c r="BZ19" i="2"/>
  <c r="BZ18" i="2" s="1"/>
  <c r="U20" i="2"/>
  <c r="U18" i="2" s="1"/>
  <c r="BF34" i="2"/>
  <c r="BF11" i="2" s="1"/>
  <c r="F51" i="2"/>
  <c r="CA61" i="2"/>
  <c r="BZ71" i="2"/>
  <c r="BZ70" i="2" s="1"/>
  <c r="CA70" i="2"/>
  <c r="F48" i="2"/>
  <c r="F60" i="2"/>
  <c r="E61" i="2"/>
  <c r="BA106" i="2"/>
  <c r="CB14" i="2"/>
  <c r="CB11" i="2" s="1"/>
  <c r="BA33" i="2"/>
  <c r="BA32" i="2" s="1"/>
  <c r="BK34" i="2"/>
  <c r="BK11" i="2" s="1"/>
  <c r="BK298" i="2" s="1"/>
  <c r="BK302" i="2" s="1"/>
  <c r="CE43" i="2"/>
  <c r="BA64" i="2"/>
  <c r="BA63" i="2" s="1"/>
  <c r="BB48" i="2"/>
  <c r="BB43" i="2" s="1"/>
  <c r="BA49" i="2"/>
  <c r="BA48" i="2" s="1"/>
  <c r="BA43" i="2" s="1"/>
  <c r="BA52" i="2"/>
  <c r="E53" i="2"/>
  <c r="E59" i="2"/>
  <c r="F58" i="2"/>
  <c r="BM298" i="2"/>
  <c r="BM302" i="2" s="1"/>
  <c r="CS12" i="2"/>
  <c r="AE12" i="2"/>
  <c r="CA16" i="2"/>
  <c r="CA34" i="2"/>
  <c r="BZ35" i="2"/>
  <c r="BZ34" i="2" s="1"/>
  <c r="F39" i="2"/>
  <c r="BG43" i="2"/>
  <c r="E45" i="2"/>
  <c r="F44" i="2"/>
  <c r="K62" i="2"/>
  <c r="K298" i="2" s="1"/>
  <c r="K302" i="2" s="1"/>
  <c r="F70" i="2"/>
  <c r="E71" i="2"/>
  <c r="CS14" i="2"/>
  <c r="BA21" i="2"/>
  <c r="BA18" i="2" s="1"/>
  <c r="CA25" i="2"/>
  <c r="BZ25" i="2" s="1"/>
  <c r="D25" i="2" s="1"/>
  <c r="CY25" i="2" s="1"/>
  <c r="BZ42" i="2"/>
  <c r="BZ41" i="2" s="1"/>
  <c r="CA41" i="2"/>
  <c r="AE43" i="2"/>
  <c r="BN62" i="2"/>
  <c r="P62" i="2"/>
  <c r="BD62" i="2"/>
  <c r="BQ62" i="2"/>
  <c r="BQ298" i="2" s="1"/>
  <c r="BQ302" i="2" s="1"/>
  <c r="BB94" i="2"/>
  <c r="BB93" i="2" s="1"/>
  <c r="BA95" i="2"/>
  <c r="BA94" i="2" s="1"/>
  <c r="BA93" i="2" s="1"/>
  <c r="AC298" i="2"/>
  <c r="AC302" i="2" s="1"/>
  <c r="AE18" i="2"/>
  <c r="CA32" i="2"/>
  <c r="BZ33" i="2"/>
  <c r="BZ32" i="2" s="1"/>
  <c r="AF43" i="2"/>
  <c r="AF298" i="2" s="1"/>
  <c r="AF302" i="2" s="1"/>
  <c r="AR43" i="2"/>
  <c r="AR298" i="2" s="1"/>
  <c r="AR302" i="2" s="1"/>
  <c r="E56" i="2"/>
  <c r="F55" i="2"/>
  <c r="F54" i="2" s="1"/>
  <c r="U57" i="2"/>
  <c r="AB62" i="2"/>
  <c r="AB298" i="2" s="1"/>
  <c r="AB302" i="2" s="1"/>
  <c r="AN62" i="2"/>
  <c r="AN298" i="2" s="1"/>
  <c r="AN302" i="2" s="1"/>
  <c r="BP298" i="2"/>
  <c r="BP302" i="2" s="1"/>
  <c r="I14" i="2"/>
  <c r="I11" i="2" s="1"/>
  <c r="BA30" i="2"/>
  <c r="E30" i="2" s="1"/>
  <c r="D30" i="2" s="1"/>
  <c r="CY30" i="2" s="1"/>
  <c r="F35" i="2"/>
  <c r="CS34" i="2"/>
  <c r="CR35" i="2"/>
  <c r="CR34" i="2" s="1"/>
  <c r="T43" i="2"/>
  <c r="CA50" i="2"/>
  <c r="BB57" i="2"/>
  <c r="CE62" i="2"/>
  <c r="AO298" i="2"/>
  <c r="AO302" i="2" s="1"/>
  <c r="CA13" i="2"/>
  <c r="V14" i="2"/>
  <c r="V11" i="2" s="1"/>
  <c r="V298" i="2" s="1"/>
  <c r="V302" i="2" s="1"/>
  <c r="E33" i="2"/>
  <c r="CB34" i="2"/>
  <c r="BA38" i="2"/>
  <c r="BA34" i="2" s="1"/>
  <c r="H43" i="2"/>
  <c r="H298" i="2" s="1"/>
  <c r="H302" i="2" s="1"/>
  <c r="AI43" i="2"/>
  <c r="BG62" i="2"/>
  <c r="BA65" i="2"/>
  <c r="BA84" i="2"/>
  <c r="AI298" i="2"/>
  <c r="AI302" i="2" s="1"/>
  <c r="BS298" i="2"/>
  <c r="BS302" i="2" s="1"/>
  <c r="F29" i="2"/>
  <c r="E29" i="2" s="1"/>
  <c r="D29" i="2" s="1"/>
  <c r="CY29" i="2" s="1"/>
  <c r="F42" i="2"/>
  <c r="BG298" i="2"/>
  <c r="BG302" i="2" s="1"/>
  <c r="BA24" i="2"/>
  <c r="E24" i="2" s="1"/>
  <c r="D24" i="2" s="1"/>
  <c r="CY24" i="2" s="1"/>
  <c r="CA44" i="2"/>
  <c r="I62" i="2"/>
  <c r="CS65" i="2"/>
  <c r="CS62" i="2" s="1"/>
  <c r="CA66" i="2"/>
  <c r="CA75" i="2"/>
  <c r="CA91" i="2"/>
  <c r="BZ91" i="2" s="1"/>
  <c r="CA47" i="2"/>
  <c r="CA69" i="2"/>
  <c r="BA42" i="2"/>
  <c r="BA41" i="2" s="1"/>
  <c r="F47" i="2"/>
  <c r="E64" i="2"/>
  <c r="CA64" i="2"/>
  <c r="F66" i="2"/>
  <c r="F75" i="2"/>
  <c r="CR75" i="2"/>
  <c r="CR74" i="2" s="1"/>
  <c r="CR62" i="2" s="1"/>
  <c r="CA77" i="2"/>
  <c r="BB84" i="2"/>
  <c r="BA86" i="2"/>
  <c r="E86" i="2" s="1"/>
  <c r="D86" i="2" s="1"/>
  <c r="CY86" i="2" s="1"/>
  <c r="F91" i="2"/>
  <c r="E91" i="2" s="1"/>
  <c r="D91" i="2" s="1"/>
  <c r="CY91" i="2" s="1"/>
  <c r="BZ53" i="2"/>
  <c r="BZ52" i="2" s="1"/>
  <c r="AZ62" i="2"/>
  <c r="AZ298" i="2" s="1"/>
  <c r="AZ302" i="2" s="1"/>
  <c r="BL62" i="2"/>
  <c r="BL298" i="2" s="1"/>
  <c r="BL302" i="2" s="1"/>
  <c r="BX62" i="2"/>
  <c r="BX298" i="2" s="1"/>
  <c r="BX302" i="2" s="1"/>
  <c r="BA73" i="2"/>
  <c r="BB72" i="2"/>
  <c r="I44" i="2"/>
  <c r="I43" i="2" s="1"/>
  <c r="I55" i="2"/>
  <c r="I54" i="2" s="1"/>
  <c r="I60" i="2"/>
  <c r="I57" i="2" s="1"/>
  <c r="BB63" i="2"/>
  <c r="BB62" i="2" s="1"/>
  <c r="I68" i="2"/>
  <c r="P70" i="2"/>
  <c r="BZ85" i="2"/>
  <c r="BZ84" i="2" s="1"/>
  <c r="BZ80" i="2" s="1"/>
  <c r="CA84" i="2"/>
  <c r="CA80" i="2" s="1"/>
  <c r="D88" i="2"/>
  <c r="CY88" i="2" s="1"/>
  <c r="BB52" i="2"/>
  <c r="CA59" i="2"/>
  <c r="F78" i="2"/>
  <c r="CR80" i="2"/>
  <c r="BF46" i="2"/>
  <c r="BF43" i="2" s="1"/>
  <c r="CB80" i="2"/>
  <c r="CK84" i="2"/>
  <c r="BA69" i="2"/>
  <c r="BA68" i="2" s="1"/>
  <c r="F81" i="2"/>
  <c r="I84" i="2"/>
  <c r="I80" i="2" s="1"/>
  <c r="F85" i="2"/>
  <c r="CR84" i="2"/>
  <c r="BK65" i="2"/>
  <c r="BK62" i="2" s="1"/>
  <c r="BA77" i="2"/>
  <c r="BB78" i="2"/>
  <c r="BA79" i="2"/>
  <c r="BA78" i="2" s="1"/>
  <c r="BB81" i="2"/>
  <c r="BB80" i="2" s="1"/>
  <c r="BA82" i="2"/>
  <c r="BA81" i="2" s="1"/>
  <c r="BA80" i="2" s="1"/>
  <c r="CK80" i="2"/>
  <c r="P84" i="2"/>
  <c r="P80" i="2" s="1"/>
  <c r="E89" i="2"/>
  <c r="D89" i="2" s="1"/>
  <c r="CY89" i="2" s="1"/>
  <c r="F94" i="2"/>
  <c r="F93" i="2" s="1"/>
  <c r="E95" i="2"/>
  <c r="BF80" i="2"/>
  <c r="F98" i="2"/>
  <c r="BF106" i="2"/>
  <c r="F142" i="2"/>
  <c r="E142" i="2" s="1"/>
  <c r="D142" i="2" s="1"/>
  <c r="CY142" i="2" s="1"/>
  <c r="F148" i="2"/>
  <c r="E148" i="2" s="1"/>
  <c r="D148" i="2" s="1"/>
  <c r="CY148" i="2" s="1"/>
  <c r="P99" i="2"/>
  <c r="F105" i="2"/>
  <c r="I104" i="2"/>
  <c r="S117" i="2"/>
  <c r="S298" i="2" s="1"/>
  <c r="S302" i="2" s="1"/>
  <c r="AE117" i="2"/>
  <c r="AQ117" i="2"/>
  <c r="AQ298" i="2" s="1"/>
  <c r="AQ302" i="2" s="1"/>
  <c r="CA133" i="2"/>
  <c r="CA181" i="2"/>
  <c r="BZ182" i="2"/>
  <c r="BZ181" i="2" s="1"/>
  <c r="G117" i="2"/>
  <c r="G298" i="2" s="1"/>
  <c r="G302" i="2" s="1"/>
  <c r="U117" i="2"/>
  <c r="E166" i="2"/>
  <c r="F164" i="2"/>
  <c r="BA98" i="2"/>
  <c r="BA97" i="2" s="1"/>
  <c r="BA96" i="2" s="1"/>
  <c r="BF97" i="2"/>
  <c r="BF96" i="2" s="1"/>
  <c r="CA115" i="2"/>
  <c r="BZ116" i="2"/>
  <c r="BZ115" i="2" s="1"/>
  <c r="F143" i="2"/>
  <c r="D145" i="2"/>
  <c r="CY145" i="2" s="1"/>
  <c r="BZ146" i="2"/>
  <c r="AF99" i="2"/>
  <c r="AR99" i="2"/>
  <c r="CD99" i="2"/>
  <c r="CD298" i="2" s="1"/>
  <c r="CD302" i="2" s="1"/>
  <c r="I106" i="2"/>
  <c r="BZ127" i="2"/>
  <c r="BZ126" i="2" s="1"/>
  <c r="CA126" i="2"/>
  <c r="CR138" i="2"/>
  <c r="CS99" i="2"/>
  <c r="I132" i="2"/>
  <c r="F133" i="2"/>
  <c r="CA101" i="2"/>
  <c r="F109" i="2"/>
  <c r="E109" i="2" s="1"/>
  <c r="BT106" i="2"/>
  <c r="BT298" i="2" s="1"/>
  <c r="BT302" i="2" s="1"/>
  <c r="E113" i="2"/>
  <c r="E119" i="2"/>
  <c r="CE117" i="2"/>
  <c r="BA137" i="2"/>
  <c r="BA134" i="2" s="1"/>
  <c r="AB138" i="2"/>
  <c r="E147" i="2"/>
  <c r="CA98" i="2"/>
  <c r="CE99" i="2"/>
  <c r="BR99" i="2"/>
  <c r="BR298" i="2" s="1"/>
  <c r="BR302" i="2" s="1"/>
  <c r="I112" i="2"/>
  <c r="F114" i="2"/>
  <c r="E114" i="2" s="1"/>
  <c r="D114" i="2" s="1"/>
  <c r="CY114" i="2" s="1"/>
  <c r="CK117" i="2"/>
  <c r="H152" i="2"/>
  <c r="AW152" i="2"/>
  <c r="AW298" i="2" s="1"/>
  <c r="AW302" i="2" s="1"/>
  <c r="BZ153" i="2"/>
  <c r="F160" i="2"/>
  <c r="I159" i="2"/>
  <c r="BX106" i="2"/>
  <c r="E120" i="2"/>
  <c r="D120" i="2" s="1"/>
  <c r="CY120" i="2" s="1"/>
  <c r="I126" i="2"/>
  <c r="F127" i="2"/>
  <c r="E128" i="2"/>
  <c r="D128" i="2" s="1"/>
  <c r="CY128" i="2" s="1"/>
  <c r="E131" i="2"/>
  <c r="F130" i="2"/>
  <c r="BA139" i="2"/>
  <c r="I100" i="2"/>
  <c r="F101" i="2"/>
  <c r="CR99" i="2"/>
  <c r="BF99" i="2"/>
  <c r="F102" i="2"/>
  <c r="E103" i="2"/>
  <c r="CA105" i="2"/>
  <c r="AZ106" i="2"/>
  <c r="BL106" i="2"/>
  <c r="BB110" i="2"/>
  <c r="BB106" i="2" s="1"/>
  <c r="BA111" i="2"/>
  <c r="BA110" i="2" s="1"/>
  <c r="CI117" i="2"/>
  <c r="CI298" i="2" s="1"/>
  <c r="CI302" i="2" s="1"/>
  <c r="I118" i="2"/>
  <c r="I117" i="2" s="1"/>
  <c r="F121" i="2"/>
  <c r="E121" i="2" s="1"/>
  <c r="D121" i="2" s="1"/>
  <c r="CY121" i="2" s="1"/>
  <c r="CA124" i="2"/>
  <c r="BZ124" i="2" s="1"/>
  <c r="D124" i="2" s="1"/>
  <c r="CY124" i="2" s="1"/>
  <c r="CA136" i="2"/>
  <c r="BZ136" i="2" s="1"/>
  <c r="D136" i="2" s="1"/>
  <c r="CY136" i="2" s="1"/>
  <c r="CS146" i="2"/>
  <c r="CS138" i="2" s="1"/>
  <c r="CR148" i="2"/>
  <c r="CR146" i="2" s="1"/>
  <c r="F158" i="2"/>
  <c r="E158" i="2" s="1"/>
  <c r="I156" i="2"/>
  <c r="BA171" i="2"/>
  <c r="BB170" i="2"/>
  <c r="BN107" i="2"/>
  <c r="BN106" i="2" s="1"/>
  <c r="CR109" i="2"/>
  <c r="CR107" i="2" s="1"/>
  <c r="CR106" i="2" s="1"/>
  <c r="CS115" i="2"/>
  <c r="CS106" i="2" s="1"/>
  <c r="CS118" i="2"/>
  <c r="CS117" i="2" s="1"/>
  <c r="BK122" i="2"/>
  <c r="BK117" i="2" s="1"/>
  <c r="CS130" i="2"/>
  <c r="CA135" i="2"/>
  <c r="BF152" i="2"/>
  <c r="CA153" i="2"/>
  <c r="CA166" i="2"/>
  <c r="BZ166" i="2" s="1"/>
  <c r="CB164" i="2"/>
  <c r="CB161" i="2" s="1"/>
  <c r="F167" i="2"/>
  <c r="BF174" i="2"/>
  <c r="E178" i="2"/>
  <c r="F108" i="2"/>
  <c r="F112" i="2"/>
  <c r="CA113" i="2"/>
  <c r="E123" i="2"/>
  <c r="CA123" i="2"/>
  <c r="CB126" i="2"/>
  <c r="CR127" i="2"/>
  <c r="CR126" i="2" s="1"/>
  <c r="CB132" i="2"/>
  <c r="CB117" i="2" s="1"/>
  <c r="CR133" i="2"/>
  <c r="CR132" i="2" s="1"/>
  <c r="F135" i="2"/>
  <c r="CA144" i="2"/>
  <c r="F149" i="2"/>
  <c r="E149" i="2" s="1"/>
  <c r="D149" i="2" s="1"/>
  <c r="CY149" i="2" s="1"/>
  <c r="F151" i="2"/>
  <c r="E151" i="2" s="1"/>
  <c r="D151" i="2" s="1"/>
  <c r="CY151" i="2" s="1"/>
  <c r="BZ156" i="2"/>
  <c r="CF161" i="2"/>
  <c r="CF298" i="2" s="1"/>
  <c r="CF302" i="2" s="1"/>
  <c r="I181" i="2"/>
  <c r="F182" i="2"/>
  <c r="BZ103" i="2"/>
  <c r="BZ102" i="2" s="1"/>
  <c r="BA127" i="2"/>
  <c r="BA126" i="2" s="1"/>
  <c r="BA117" i="2" s="1"/>
  <c r="CK153" i="2"/>
  <c r="CK152" i="2" s="1"/>
  <c r="CR163" i="2"/>
  <c r="CR162" i="2" s="1"/>
  <c r="CS162" i="2"/>
  <c r="CS161" i="2" s="1"/>
  <c r="P161" i="2"/>
  <c r="CA111" i="2"/>
  <c r="F137" i="2"/>
  <c r="E137" i="2" s="1"/>
  <c r="D137" i="2" s="1"/>
  <c r="CY137" i="2" s="1"/>
  <c r="G138" i="2"/>
  <c r="S138" i="2"/>
  <c r="AQ138" i="2"/>
  <c r="I143" i="2"/>
  <c r="CK143" i="2"/>
  <c r="I146" i="2"/>
  <c r="F156" i="2"/>
  <c r="BZ173" i="2"/>
  <c r="BZ172" i="2" s="1"/>
  <c r="CA172" i="2"/>
  <c r="BB177" i="2"/>
  <c r="BA178" i="2"/>
  <c r="BA177" i="2" s="1"/>
  <c r="CR213" i="2"/>
  <c r="CR212" i="2" s="1"/>
  <c r="CR211" i="2" s="1"/>
  <c r="CS212" i="2"/>
  <c r="CS211" i="2" s="1"/>
  <c r="F111" i="2"/>
  <c r="CR113" i="2"/>
  <c r="CR112" i="2" s="1"/>
  <c r="CA119" i="2"/>
  <c r="CR123" i="2"/>
  <c r="CR122" i="2" s="1"/>
  <c r="CR117" i="2" s="1"/>
  <c r="CA131" i="2"/>
  <c r="CU138" i="2"/>
  <c r="CU298" i="2" s="1"/>
  <c r="CU302" i="2" s="1"/>
  <c r="G152" i="2"/>
  <c r="V152" i="2"/>
  <c r="AH152" i="2"/>
  <c r="AH298" i="2" s="1"/>
  <c r="AH302" i="2" s="1"/>
  <c r="CA155" i="2"/>
  <c r="BZ155" i="2" s="1"/>
  <c r="BT161" i="2"/>
  <c r="BA168" i="2"/>
  <c r="BA167" i="2" s="1"/>
  <c r="BB167" i="2"/>
  <c r="BB161" i="2" s="1"/>
  <c r="BZ176" i="2"/>
  <c r="U177" i="2"/>
  <c r="U174" i="2" s="1"/>
  <c r="F180" i="2"/>
  <c r="E180" i="2" s="1"/>
  <c r="D180" i="2" s="1"/>
  <c r="CY180" i="2" s="1"/>
  <c r="CK215" i="2"/>
  <c r="F116" i="2"/>
  <c r="I139" i="2"/>
  <c r="BU138" i="2"/>
  <c r="BU298" i="2" s="1"/>
  <c r="BU302" i="2" s="1"/>
  <c r="CG138" i="2"/>
  <c r="CG298" i="2" s="1"/>
  <c r="CG302" i="2" s="1"/>
  <c r="CA140" i="2"/>
  <c r="BA154" i="2"/>
  <c r="BA153" i="2" s="1"/>
  <c r="P156" i="2"/>
  <c r="P152" i="2" s="1"/>
  <c r="AE162" i="2"/>
  <c r="AE161" i="2" s="1"/>
  <c r="F163" i="2"/>
  <c r="E173" i="2"/>
  <c r="F172" i="2"/>
  <c r="E175" i="2"/>
  <c r="E234" i="2"/>
  <c r="F140" i="2"/>
  <c r="CK139" i="2"/>
  <c r="BA147" i="2"/>
  <c r="BA146" i="2" s="1"/>
  <c r="BB146" i="2"/>
  <c r="J152" i="2"/>
  <c r="J298" i="2" s="1"/>
  <c r="J302" i="2" s="1"/>
  <c r="BB152" i="2"/>
  <c r="F155" i="2"/>
  <c r="E155" i="2" s="1"/>
  <c r="D155" i="2" s="1"/>
  <c r="CY155" i="2" s="1"/>
  <c r="CA158" i="2"/>
  <c r="BZ158" i="2" s="1"/>
  <c r="E165" i="2"/>
  <c r="BA164" i="2"/>
  <c r="CS174" i="2"/>
  <c r="CR175" i="2"/>
  <c r="BA144" i="2"/>
  <c r="BA143" i="2" s="1"/>
  <c r="BB143" i="2"/>
  <c r="BB138" i="2" s="1"/>
  <c r="BF146" i="2"/>
  <c r="BF138" i="2" s="1"/>
  <c r="E176" i="2"/>
  <c r="D176" i="2" s="1"/>
  <c r="CY176" i="2" s="1"/>
  <c r="AF174" i="2"/>
  <c r="AR174" i="2"/>
  <c r="BZ177" i="2"/>
  <c r="BA157" i="2"/>
  <c r="BB156" i="2"/>
  <c r="CA160" i="2"/>
  <c r="CA167" i="2"/>
  <c r="CB174" i="2"/>
  <c r="BA184" i="2"/>
  <c r="BB183" i="2"/>
  <c r="E229" i="2"/>
  <c r="D229" i="2" s="1"/>
  <c r="CY229" i="2" s="1"/>
  <c r="D230" i="2"/>
  <c r="CY230" i="2" s="1"/>
  <c r="F241" i="2"/>
  <c r="E241" i="2" s="1"/>
  <c r="D241" i="2" s="1"/>
  <c r="CY241" i="2" s="1"/>
  <c r="BZ165" i="2"/>
  <c r="F169" i="2"/>
  <c r="E169" i="2" s="1"/>
  <c r="D169" i="2" s="1"/>
  <c r="CY169" i="2" s="1"/>
  <c r="F179" i="2"/>
  <c r="E179" i="2" s="1"/>
  <c r="D179" i="2" s="1"/>
  <c r="CY179" i="2" s="1"/>
  <c r="CA198" i="2"/>
  <c r="F213" i="2"/>
  <c r="F224" i="2"/>
  <c r="E224" i="2" s="1"/>
  <c r="D224" i="2" s="1"/>
  <c r="CY224" i="2" s="1"/>
  <c r="P221" i="2"/>
  <c r="P215" i="2" s="1"/>
  <c r="CA259" i="2"/>
  <c r="CE258" i="2"/>
  <c r="CB181" i="2"/>
  <c r="N215" i="2"/>
  <c r="N298" i="2" s="1"/>
  <c r="N302" i="2" s="1"/>
  <c r="AZ215" i="2"/>
  <c r="CR235" i="2"/>
  <c r="CR233" i="2" s="1"/>
  <c r="CR221" i="2" s="1"/>
  <c r="CS233" i="2"/>
  <c r="CS221" i="2" s="1"/>
  <c r="E268" i="2"/>
  <c r="D268" i="2" s="1"/>
  <c r="CY268" i="2" s="1"/>
  <c r="BZ168" i="2"/>
  <c r="BZ167" i="2" s="1"/>
  <c r="BZ171" i="2"/>
  <c r="BZ170" i="2" s="1"/>
  <c r="CA183" i="2"/>
  <c r="BZ184" i="2"/>
  <c r="BZ183" i="2" s="1"/>
  <c r="CA195" i="2"/>
  <c r="BZ195" i="2" s="1"/>
  <c r="BN215" i="2"/>
  <c r="AE221" i="2"/>
  <c r="E225" i="2"/>
  <c r="D225" i="2" s="1"/>
  <c r="CY225" i="2" s="1"/>
  <c r="D236" i="2"/>
  <c r="CY236" i="2" s="1"/>
  <c r="E168" i="2"/>
  <c r="D203" i="2"/>
  <c r="CY203" i="2" s="1"/>
  <c r="D204" i="2"/>
  <c r="CY204" i="2" s="1"/>
  <c r="AX215" i="2"/>
  <c r="AX298" i="2" s="1"/>
  <c r="AX302" i="2" s="1"/>
  <c r="BK174" i="2"/>
  <c r="F198" i="2"/>
  <c r="I197" i="2"/>
  <c r="CA216" i="2"/>
  <c r="BZ217" i="2"/>
  <c r="BZ216" i="2" s="1"/>
  <c r="D219" i="2"/>
  <c r="CA220" i="2"/>
  <c r="CE218" i="2"/>
  <c r="CE215" i="2" s="1"/>
  <c r="D231" i="2"/>
  <c r="CY231" i="2" s="1"/>
  <c r="BZ293" i="2"/>
  <c r="CA292" i="2"/>
  <c r="BZ292" i="2" s="1"/>
  <c r="BN277" i="2"/>
  <c r="CA163" i="2"/>
  <c r="BF164" i="2"/>
  <c r="BF161" i="2" s="1"/>
  <c r="CR165" i="2"/>
  <c r="CR164" i="2" s="1"/>
  <c r="CA185" i="2"/>
  <c r="CR189" i="2"/>
  <c r="D193" i="2"/>
  <c r="CY193" i="2" s="1"/>
  <c r="CT215" i="2"/>
  <c r="CT298" i="2" s="1"/>
  <c r="CT302" i="2" s="1"/>
  <c r="E226" i="2"/>
  <c r="D226" i="2" s="1"/>
  <c r="CY226" i="2" s="1"/>
  <c r="D227" i="2"/>
  <c r="CY227" i="2" s="1"/>
  <c r="AE233" i="2"/>
  <c r="E194" i="2"/>
  <c r="D194" i="2" s="1"/>
  <c r="CY194" i="2" s="1"/>
  <c r="F195" i="2"/>
  <c r="E195" i="2" s="1"/>
  <c r="D195" i="2" s="1"/>
  <c r="CY195" i="2" s="1"/>
  <c r="I189" i="2"/>
  <c r="I174" i="2" s="1"/>
  <c r="BA214" i="2"/>
  <c r="E214" i="2" s="1"/>
  <c r="D214" i="2" s="1"/>
  <c r="CY214" i="2" s="1"/>
  <c r="BI212" i="2"/>
  <c r="BI211" i="2" s="1"/>
  <c r="BI298" i="2" s="1"/>
  <c r="BI302" i="2" s="1"/>
  <c r="AM215" i="2"/>
  <c r="CR217" i="2"/>
  <c r="CR216" i="2" s="1"/>
  <c r="CS216" i="2"/>
  <c r="U221" i="2"/>
  <c r="U215" i="2" s="1"/>
  <c r="E238" i="2"/>
  <c r="D238" i="2" s="1"/>
  <c r="CY238" i="2" s="1"/>
  <c r="E239" i="2"/>
  <c r="D239" i="2" s="1"/>
  <c r="CY239" i="2" s="1"/>
  <c r="F189" i="2"/>
  <c r="E191" i="2"/>
  <c r="D191" i="2" s="1"/>
  <c r="CY191" i="2" s="1"/>
  <c r="CA192" i="2"/>
  <c r="BZ192" i="2" s="1"/>
  <c r="D192" i="2" s="1"/>
  <c r="CY192" i="2" s="1"/>
  <c r="O215" i="2"/>
  <c r="O298" i="2" s="1"/>
  <c r="O302" i="2" s="1"/>
  <c r="F217" i="2"/>
  <c r="E220" i="2"/>
  <c r="E218" i="2" s="1"/>
  <c r="I221" i="2"/>
  <c r="I215" i="2" s="1"/>
  <c r="E228" i="2"/>
  <c r="D228" i="2" s="1"/>
  <c r="CY228" i="2" s="1"/>
  <c r="D240" i="2"/>
  <c r="CY240" i="2" s="1"/>
  <c r="BA245" i="2"/>
  <c r="BB233" i="2"/>
  <c r="P278" i="2"/>
  <c r="F280" i="2"/>
  <c r="CA177" i="2"/>
  <c r="CI174" i="2"/>
  <c r="BA197" i="2"/>
  <c r="E206" i="2"/>
  <c r="D206" i="2" s="1"/>
  <c r="CY206" i="2" s="1"/>
  <c r="E207" i="2"/>
  <c r="D207" i="2" s="1"/>
  <c r="CY207" i="2" s="1"/>
  <c r="F210" i="2"/>
  <c r="U209" i="2"/>
  <c r="U208" i="2" s="1"/>
  <c r="BA222" i="2"/>
  <c r="BB221" i="2"/>
  <c r="BA226" i="2"/>
  <c r="BK233" i="2"/>
  <c r="BK221" i="2" s="1"/>
  <c r="BK215" i="2" s="1"/>
  <c r="BA244" i="2"/>
  <c r="BW174" i="2"/>
  <c r="BW298" i="2" s="1"/>
  <c r="BW302" i="2" s="1"/>
  <c r="F186" i="2"/>
  <c r="BA190" i="2"/>
  <c r="BB189" i="2"/>
  <c r="E196" i="2"/>
  <c r="D196" i="2" s="1"/>
  <c r="CY196" i="2" s="1"/>
  <c r="D199" i="2"/>
  <c r="CY199" i="2" s="1"/>
  <c r="CH215" i="2"/>
  <c r="CH298" i="2" s="1"/>
  <c r="CH302" i="2" s="1"/>
  <c r="CA224" i="2"/>
  <c r="BZ224" i="2" s="1"/>
  <c r="CK221" i="2"/>
  <c r="CA234" i="2"/>
  <c r="CB233" i="2"/>
  <c r="CB221" i="2" s="1"/>
  <c r="CB215" i="2" s="1"/>
  <c r="BA213" i="2"/>
  <c r="BA217" i="2"/>
  <c r="BA216" i="2" s="1"/>
  <c r="D250" i="2"/>
  <c r="CY250" i="2" s="1"/>
  <c r="CA260" i="2"/>
  <c r="BZ260" i="2" s="1"/>
  <c r="CB258" i="2"/>
  <c r="CA276" i="2"/>
  <c r="CB275" i="2"/>
  <c r="CB274" i="2" s="1"/>
  <c r="CK277" i="2"/>
  <c r="CD277" i="2"/>
  <c r="F188" i="2"/>
  <c r="CB197" i="2"/>
  <c r="BA210" i="2"/>
  <c r="BA209" i="2" s="1"/>
  <c r="BA208" i="2" s="1"/>
  <c r="F269" i="2"/>
  <c r="E269" i="2" s="1"/>
  <c r="D269" i="2" s="1"/>
  <c r="CY269" i="2" s="1"/>
  <c r="BC277" i="2"/>
  <c r="BC298" i="2" s="1"/>
  <c r="BC302" i="2" s="1"/>
  <c r="D293" i="2"/>
  <c r="E292" i="2"/>
  <c r="I212" i="2"/>
  <c r="I211" i="2" s="1"/>
  <c r="D251" i="2"/>
  <c r="CY251" i="2" s="1"/>
  <c r="F259" i="2"/>
  <c r="I258" i="2"/>
  <c r="E260" i="2"/>
  <c r="E266" i="2"/>
  <c r="D266" i="2" s="1"/>
  <c r="CY266" i="2" s="1"/>
  <c r="BA280" i="2"/>
  <c r="F285" i="2"/>
  <c r="I284" i="2"/>
  <c r="BR277" i="2"/>
  <c r="CE185" i="2"/>
  <c r="CE174" i="2" s="1"/>
  <c r="BZ190" i="2"/>
  <c r="BZ189" i="2" s="1"/>
  <c r="F218" i="2"/>
  <c r="BB218" i="2"/>
  <c r="BB215" i="2" s="1"/>
  <c r="BZ222" i="2"/>
  <c r="CA245" i="2"/>
  <c r="BZ245" i="2" s="1"/>
  <c r="F247" i="2"/>
  <c r="E247" i="2" s="1"/>
  <c r="D247" i="2" s="1"/>
  <c r="CY247" i="2" s="1"/>
  <c r="BA268" i="2"/>
  <c r="F276" i="2"/>
  <c r="P277" i="2"/>
  <c r="F294" i="2"/>
  <c r="E295" i="2"/>
  <c r="E297" i="2"/>
  <c r="D256" i="2"/>
  <c r="CY256" i="2" s="1"/>
  <c r="E283" i="2"/>
  <c r="D283" i="2" s="1"/>
  <c r="CY283" i="2" s="1"/>
  <c r="BF277" i="2"/>
  <c r="CG277" i="2"/>
  <c r="AE258" i="2"/>
  <c r="AE215" i="2" s="1"/>
  <c r="BA264" i="2"/>
  <c r="E264" i="2" s="1"/>
  <c r="D264" i="2" s="1"/>
  <c r="CY264" i="2" s="1"/>
  <c r="BU277" i="2"/>
  <c r="AF277" i="2"/>
  <c r="AR277" i="2"/>
  <c r="CA213" i="2"/>
  <c r="E245" i="2"/>
  <c r="BA259" i="2"/>
  <c r="BA265" i="2"/>
  <c r="E265" i="2" s="1"/>
  <c r="D265" i="2" s="1"/>
  <c r="CY265" i="2" s="1"/>
  <c r="CA272" i="2"/>
  <c r="BZ273" i="2"/>
  <c r="BZ272" i="2" s="1"/>
  <c r="CA280" i="2"/>
  <c r="BZ280" i="2" s="1"/>
  <c r="BA285" i="2"/>
  <c r="BA284" i="2" s="1"/>
  <c r="BA277" i="2" s="1"/>
  <c r="H277" i="2"/>
  <c r="T277" i="2"/>
  <c r="T298" i="2" s="1"/>
  <c r="T302" i="2" s="1"/>
  <c r="AG277" i="2"/>
  <c r="AG298" i="2" s="1"/>
  <c r="AG302" i="2" s="1"/>
  <c r="AS277" i="2"/>
  <c r="AS298" i="2" s="1"/>
  <c r="AS302" i="2" s="1"/>
  <c r="CJ277" i="2"/>
  <c r="CJ298" i="2" s="1"/>
  <c r="CJ302" i="2" s="1"/>
  <c r="AE277" i="2"/>
  <c r="CA268" i="2"/>
  <c r="BZ268" i="2" s="1"/>
  <c r="CB277" i="2"/>
  <c r="E262" i="2"/>
  <c r="D262" i="2" s="1"/>
  <c r="CY262" i="2" s="1"/>
  <c r="E263" i="2"/>
  <c r="D263" i="2" s="1"/>
  <c r="CY263" i="2" s="1"/>
  <c r="CR278" i="2"/>
  <c r="BK277" i="2"/>
  <c r="BX277" i="2"/>
  <c r="BA248" i="2"/>
  <c r="E248" i="2" s="1"/>
  <c r="D248" i="2" s="1"/>
  <c r="CY248" i="2" s="1"/>
  <c r="F253" i="2"/>
  <c r="E253" i="2" s="1"/>
  <c r="D253" i="2" s="1"/>
  <c r="CY253" i="2" s="1"/>
  <c r="E254" i="2"/>
  <c r="D254" i="2" s="1"/>
  <c r="CY254" i="2" s="1"/>
  <c r="BF258" i="2"/>
  <c r="BF215" i="2" s="1"/>
  <c r="F273" i="2"/>
  <c r="CS278" i="2"/>
  <c r="CM277" i="2"/>
  <c r="CM298" i="2" s="1"/>
  <c r="CM302" i="2" s="1"/>
  <c r="BL277" i="2"/>
  <c r="CA251" i="2"/>
  <c r="BZ251" i="2" s="1"/>
  <c r="E261" i="2"/>
  <c r="D261" i="2" s="1"/>
  <c r="CY261" i="2" s="1"/>
  <c r="E267" i="2"/>
  <c r="D267" i="2" s="1"/>
  <c r="CY267" i="2" s="1"/>
  <c r="CR273" i="2"/>
  <c r="CR272" i="2" s="1"/>
  <c r="CS272" i="2"/>
  <c r="U278" i="2"/>
  <c r="U277" i="2" s="1"/>
  <c r="F279" i="2"/>
  <c r="L277" i="2"/>
  <c r="L298" i="2" s="1"/>
  <c r="L302" i="2" s="1"/>
  <c r="CA285" i="2"/>
  <c r="F290" i="2"/>
  <c r="E291" i="2"/>
  <c r="CR259" i="2"/>
  <c r="CR258" i="2" s="1"/>
  <c r="BA279" i="2"/>
  <c r="BA278" i="2" s="1"/>
  <c r="I289" i="2"/>
  <c r="CS290" i="2"/>
  <c r="CS294" i="2"/>
  <c r="CS277" i="2" s="1"/>
  <c r="CA297" i="2"/>
  <c r="CA287" i="2"/>
  <c r="CR271" i="2"/>
  <c r="CR270" i="2" s="1"/>
  <c r="F287" i="2"/>
  <c r="BZ291" i="2"/>
  <c r="BZ295" i="2"/>
  <c r="CR297" i="2"/>
  <c r="CR296" i="2" s="1"/>
  <c r="CR277" i="2" s="1"/>
  <c r="CA279" i="2"/>
  <c r="BA279" i="1"/>
  <c r="CA279" i="1"/>
  <c r="BZ279" i="1" s="1"/>
  <c r="F279" i="1"/>
  <c r="G51" i="1"/>
  <c r="BX192" i="1"/>
  <c r="AZ20" i="1"/>
  <c r="AR20" i="1"/>
  <c r="AH20" i="1"/>
  <c r="Z20" i="1"/>
  <c r="Y20" i="1"/>
  <c r="CR294" i="1" l="1"/>
  <c r="CS294" i="1"/>
  <c r="CE298" i="2"/>
  <c r="CE302" i="2" s="1"/>
  <c r="BF298" i="2"/>
  <c r="BF302" i="2" s="1"/>
  <c r="BA11" i="2"/>
  <c r="U298" i="2"/>
  <c r="U302" i="2" s="1"/>
  <c r="P298" i="2"/>
  <c r="P302" i="2" s="1"/>
  <c r="CR215" i="2"/>
  <c r="E279" i="2"/>
  <c r="F278" i="2"/>
  <c r="E296" i="2"/>
  <c r="BZ276" i="2"/>
  <c r="BZ275" i="2" s="1"/>
  <c r="BZ274" i="2" s="1"/>
  <c r="CA275" i="2"/>
  <c r="CA274" i="2" s="1"/>
  <c r="E210" i="2"/>
  <c r="F209" i="2"/>
  <c r="F208" i="2" s="1"/>
  <c r="CS215" i="2"/>
  <c r="BZ259" i="2"/>
  <c r="BZ258" i="2" s="1"/>
  <c r="CA258" i="2"/>
  <c r="E164" i="2"/>
  <c r="D165" i="2"/>
  <c r="F115" i="2"/>
  <c r="E116" i="2"/>
  <c r="CR161" i="2"/>
  <c r="CR298" i="2" s="1"/>
  <c r="CR302" i="2" s="1"/>
  <c r="E146" i="2"/>
  <c r="D147" i="2"/>
  <c r="E144" i="2"/>
  <c r="E94" i="2"/>
  <c r="E93" i="2" s="1"/>
  <c r="D95" i="2"/>
  <c r="E85" i="2"/>
  <c r="F84" i="2"/>
  <c r="F80" i="2" s="1"/>
  <c r="BA72" i="2"/>
  <c r="BA62" i="2" s="1"/>
  <c r="E73" i="2"/>
  <c r="E66" i="2"/>
  <c r="F65" i="2"/>
  <c r="F20" i="2"/>
  <c r="D56" i="2"/>
  <c r="E55" i="2"/>
  <c r="E54" i="2" s="1"/>
  <c r="E58" i="2"/>
  <c r="CB298" i="2"/>
  <c r="CB302" i="2" s="1"/>
  <c r="CA296" i="2"/>
  <c r="BZ296" i="2" s="1"/>
  <c r="BZ297" i="2"/>
  <c r="D297" i="2" s="1"/>
  <c r="BA189" i="2"/>
  <c r="E190" i="2"/>
  <c r="E217" i="2"/>
  <c r="F216" i="2"/>
  <c r="E167" i="2"/>
  <c r="D168" i="2"/>
  <c r="CA130" i="2"/>
  <c r="BZ131" i="2"/>
  <c r="BZ130" i="2" s="1"/>
  <c r="D178" i="2"/>
  <c r="E177" i="2"/>
  <c r="E160" i="2"/>
  <c r="F159" i="2"/>
  <c r="E105" i="2"/>
  <c r="F104" i="2"/>
  <c r="E82" i="2"/>
  <c r="E63" i="2"/>
  <c r="CA12" i="2"/>
  <c r="BZ13" i="2"/>
  <c r="BZ12" i="2" s="1"/>
  <c r="E35" i="2"/>
  <c r="F34" i="2"/>
  <c r="D45" i="2"/>
  <c r="E44" i="2"/>
  <c r="D61" i="2"/>
  <c r="E60" i="2"/>
  <c r="CY40" i="2"/>
  <c r="D39" i="2"/>
  <c r="CY39" i="2" s="1"/>
  <c r="CY219" i="2"/>
  <c r="D173" i="2"/>
  <c r="E172" i="2"/>
  <c r="CA143" i="2"/>
  <c r="BZ144" i="2"/>
  <c r="BZ143" i="2" s="1"/>
  <c r="E101" i="2"/>
  <c r="F100" i="2"/>
  <c r="F99" i="2" s="1"/>
  <c r="F46" i="2"/>
  <c r="E47" i="2"/>
  <c r="CY19" i="2"/>
  <c r="D235" i="2"/>
  <c r="CY235" i="2" s="1"/>
  <c r="F162" i="2"/>
  <c r="F161" i="2" s="1"/>
  <c r="E163" i="2"/>
  <c r="CA118" i="2"/>
  <c r="BZ119" i="2"/>
  <c r="BZ118" i="2" s="1"/>
  <c r="BZ117" i="2" s="1"/>
  <c r="E182" i="2"/>
  <c r="F181" i="2"/>
  <c r="F134" i="2"/>
  <c r="E135" i="2"/>
  <c r="I99" i="2"/>
  <c r="F118" i="2"/>
  <c r="E49" i="2"/>
  <c r="D271" i="2"/>
  <c r="E285" i="2"/>
  <c r="F284" i="2"/>
  <c r="BA212" i="2"/>
  <c r="BA211" i="2" s="1"/>
  <c r="BA233" i="2"/>
  <c r="BA221" i="2" s="1"/>
  <c r="BA215" i="2" s="1"/>
  <c r="BA183" i="2"/>
  <c r="E184" i="2"/>
  <c r="BA138" i="2"/>
  <c r="E118" i="2"/>
  <c r="BZ133" i="2"/>
  <c r="BZ132" i="2" s="1"/>
  <c r="CA132" i="2"/>
  <c r="E52" i="2"/>
  <c r="D53" i="2"/>
  <c r="CA162" i="2"/>
  <c r="CA161" i="2" s="1"/>
  <c r="BZ163" i="2"/>
  <c r="BZ162" i="2" s="1"/>
  <c r="E213" i="2"/>
  <c r="F212" i="2"/>
  <c r="F211" i="2" s="1"/>
  <c r="F110" i="2"/>
  <c r="E111" i="2"/>
  <c r="E112" i="2"/>
  <c r="E38" i="2"/>
  <c r="D38" i="2" s="1"/>
  <c r="CY38" i="2" s="1"/>
  <c r="D15" i="2"/>
  <c r="E16" i="2"/>
  <c r="D16" i="2" s="1"/>
  <c r="CY16" i="2" s="1"/>
  <c r="BZ220" i="2"/>
  <c r="BZ218" i="2" s="1"/>
  <c r="CA218" i="2"/>
  <c r="CA215" i="2" s="1"/>
  <c r="E280" i="2"/>
  <c r="D280" i="2" s="1"/>
  <c r="CY280" i="2" s="1"/>
  <c r="CA278" i="2"/>
  <c r="BZ279" i="2"/>
  <c r="BZ278" i="2" s="1"/>
  <c r="BZ234" i="2"/>
  <c r="BZ233" i="2" s="1"/>
  <c r="BZ221" i="2" s="1"/>
  <c r="CA233" i="2"/>
  <c r="CA221" i="2" s="1"/>
  <c r="E198" i="2"/>
  <c r="F197" i="2"/>
  <c r="BZ198" i="2"/>
  <c r="BZ197" i="2" s="1"/>
  <c r="BZ174" i="2" s="1"/>
  <c r="CA197" i="2"/>
  <c r="CA156" i="2"/>
  <c r="BA170" i="2"/>
  <c r="BA161" i="2" s="1"/>
  <c r="E171" i="2"/>
  <c r="E130" i="2"/>
  <c r="D131" i="2"/>
  <c r="BZ69" i="2"/>
  <c r="BZ68" i="2" s="1"/>
  <c r="CA68" i="2"/>
  <c r="E154" i="2"/>
  <c r="BZ16" i="2"/>
  <c r="BZ14" i="2" s="1"/>
  <c r="CA14" i="2"/>
  <c r="F107" i="2"/>
  <c r="F106" i="2" s="1"/>
  <c r="E108" i="2"/>
  <c r="CY293" i="2"/>
  <c r="D292" i="2"/>
  <c r="CY292" i="2" s="1"/>
  <c r="E290" i="2"/>
  <c r="D291" i="2"/>
  <c r="F187" i="2"/>
  <c r="E188" i="2"/>
  <c r="CA159" i="2"/>
  <c r="CA152" i="2" s="1"/>
  <c r="BZ160" i="2"/>
  <c r="BZ159" i="2" s="1"/>
  <c r="BZ152" i="2" s="1"/>
  <c r="CK138" i="2"/>
  <c r="CK298" i="2" s="1"/>
  <c r="CK302" i="2" s="1"/>
  <c r="BZ140" i="2"/>
  <c r="BZ139" i="2" s="1"/>
  <c r="BZ138" i="2" s="1"/>
  <c r="CA139" i="2"/>
  <c r="CA138" i="2" s="1"/>
  <c r="F153" i="2"/>
  <c r="CA164" i="2"/>
  <c r="CA46" i="2"/>
  <c r="CA43" i="2" s="1"/>
  <c r="BZ47" i="2"/>
  <c r="BZ46" i="2" s="1"/>
  <c r="BZ43" i="2" s="1"/>
  <c r="AE11" i="2"/>
  <c r="AE298" i="2" s="1"/>
  <c r="AE302" i="2" s="1"/>
  <c r="BZ287" i="2"/>
  <c r="CA286" i="2"/>
  <c r="BZ286" i="2" s="1"/>
  <c r="I288" i="2"/>
  <c r="I277" i="2" s="1"/>
  <c r="F289" i="2"/>
  <c r="D260" i="2"/>
  <c r="CY260" i="2" s="1"/>
  <c r="E222" i="2"/>
  <c r="E244" i="2"/>
  <c r="D244" i="2" s="1"/>
  <c r="CY244" i="2" s="1"/>
  <c r="CA189" i="2"/>
  <c r="CA174" i="2" s="1"/>
  <c r="CR174" i="2"/>
  <c r="E140" i="2"/>
  <c r="F139" i="2"/>
  <c r="CA110" i="2"/>
  <c r="BZ111" i="2"/>
  <c r="BZ110" i="2" s="1"/>
  <c r="BZ106" i="2" s="1"/>
  <c r="F146" i="2"/>
  <c r="CA122" i="2"/>
  <c r="BZ123" i="2"/>
  <c r="BZ122" i="2" s="1"/>
  <c r="I152" i="2"/>
  <c r="E127" i="2"/>
  <c r="F126" i="2"/>
  <c r="D109" i="2"/>
  <c r="CY109" i="2" s="1"/>
  <c r="F177" i="2"/>
  <c r="E77" i="2"/>
  <c r="BA76" i="2"/>
  <c r="E79" i="2"/>
  <c r="CA76" i="2"/>
  <c r="BZ77" i="2"/>
  <c r="BZ76" i="2" s="1"/>
  <c r="E70" i="2"/>
  <c r="D71" i="2"/>
  <c r="CS11" i="2"/>
  <c r="CS298" i="2" s="1"/>
  <c r="CS302" i="2" s="1"/>
  <c r="D13" i="2"/>
  <c r="E12" i="2"/>
  <c r="CA18" i="2"/>
  <c r="D175" i="2"/>
  <c r="CA63" i="2"/>
  <c r="BZ64" i="2"/>
  <c r="BZ63" i="2" s="1"/>
  <c r="E186" i="2"/>
  <c r="F185" i="2"/>
  <c r="E276" i="2"/>
  <c r="F275" i="2"/>
  <c r="F274" i="2" s="1"/>
  <c r="BA258" i="2"/>
  <c r="BZ285" i="2"/>
  <c r="CA284" i="2"/>
  <c r="F272" i="2"/>
  <c r="E273" i="2"/>
  <c r="D245" i="2"/>
  <c r="CY245" i="2" s="1"/>
  <c r="F221" i="2"/>
  <c r="BZ164" i="2"/>
  <c r="BA156" i="2"/>
  <c r="BA152" i="2" s="1"/>
  <c r="E157" i="2"/>
  <c r="F233" i="2"/>
  <c r="BB174" i="2"/>
  <c r="BB298" i="2" s="1"/>
  <c r="BB302" i="2" s="1"/>
  <c r="E122" i="2"/>
  <c r="D123" i="2"/>
  <c r="CA134" i="2"/>
  <c r="BZ135" i="2"/>
  <c r="BZ134" i="2" s="1"/>
  <c r="D158" i="2"/>
  <c r="CY158" i="2" s="1"/>
  <c r="BZ105" i="2"/>
  <c r="BZ104" i="2" s="1"/>
  <c r="CA104" i="2"/>
  <c r="CA100" i="2"/>
  <c r="CA99" i="2" s="1"/>
  <c r="BZ101" i="2"/>
  <c r="BZ100" i="2" s="1"/>
  <c r="BZ99" i="2" s="1"/>
  <c r="D166" i="2"/>
  <c r="CY166" i="2" s="1"/>
  <c r="E98" i="2"/>
  <c r="F97" i="2"/>
  <c r="F96" i="2" s="1"/>
  <c r="E69" i="2"/>
  <c r="BZ75" i="2"/>
  <c r="BZ74" i="2" s="1"/>
  <c r="CA74" i="2"/>
  <c r="E42" i="2"/>
  <c r="F41" i="2"/>
  <c r="BZ61" i="2"/>
  <c r="BZ60" i="2" s="1"/>
  <c r="CA60" i="2"/>
  <c r="E294" i="2"/>
  <c r="D295" i="2"/>
  <c r="E287" i="2"/>
  <c r="F286" i="2"/>
  <c r="CA212" i="2"/>
  <c r="CA211" i="2" s="1"/>
  <c r="BZ213" i="2"/>
  <c r="BZ212" i="2" s="1"/>
  <c r="BZ211" i="2" s="1"/>
  <c r="E259" i="2"/>
  <c r="F258" i="2"/>
  <c r="D234" i="2"/>
  <c r="E233" i="2"/>
  <c r="I138" i="2"/>
  <c r="CA112" i="2"/>
  <c r="BZ113" i="2"/>
  <c r="BZ112" i="2" s="1"/>
  <c r="E102" i="2"/>
  <c r="D103" i="2"/>
  <c r="BZ98" i="2"/>
  <c r="BZ97" i="2" s="1"/>
  <c r="BZ96" i="2" s="1"/>
  <c r="CA97" i="2"/>
  <c r="CA96" i="2" s="1"/>
  <c r="E133" i="2"/>
  <c r="F132" i="2"/>
  <c r="CA58" i="2"/>
  <c r="BZ59" i="2"/>
  <c r="BZ58" i="2" s="1"/>
  <c r="E75" i="2"/>
  <c r="F74" i="2"/>
  <c r="BZ66" i="2"/>
  <c r="BZ65" i="2" s="1"/>
  <c r="CA65" i="2"/>
  <c r="E32" i="2"/>
  <c r="D33" i="2"/>
  <c r="F57" i="2"/>
  <c r="E51" i="2"/>
  <c r="F50" i="2"/>
  <c r="F43" i="2" s="1"/>
  <c r="E279" i="1"/>
  <c r="D279" i="1" s="1"/>
  <c r="X20" i="1"/>
  <c r="W20" i="1"/>
  <c r="V20" i="1"/>
  <c r="T20" i="1"/>
  <c r="O20" i="1"/>
  <c r="BI210" i="1"/>
  <c r="BZ215" i="2" l="1"/>
  <c r="CY297" i="2"/>
  <c r="D296" i="2"/>
  <c r="CY296" i="2" s="1"/>
  <c r="I298" i="2"/>
  <c r="I302" i="2" s="1"/>
  <c r="CY53" i="2"/>
  <c r="D52" i="2"/>
  <c r="CY52" i="2" s="1"/>
  <c r="CY33" i="2"/>
  <c r="D32" i="2"/>
  <c r="CY32" i="2" s="1"/>
  <c r="D102" i="2"/>
  <c r="CY102" i="2" s="1"/>
  <c r="CY103" i="2"/>
  <c r="E286" i="2"/>
  <c r="D287" i="2"/>
  <c r="E156" i="2"/>
  <c r="D157" i="2"/>
  <c r="E289" i="2"/>
  <c r="F288" i="2"/>
  <c r="E107" i="2"/>
  <c r="D108" i="2"/>
  <c r="D182" i="2"/>
  <c r="E181" i="2"/>
  <c r="E189" i="2"/>
  <c r="D190" i="2"/>
  <c r="E72" i="2"/>
  <c r="D73" i="2"/>
  <c r="CY165" i="2"/>
  <c r="D164" i="2"/>
  <c r="CY164" i="2" s="1"/>
  <c r="E278" i="2"/>
  <c r="D279" i="2"/>
  <c r="BZ62" i="2"/>
  <c r="E78" i="2"/>
  <c r="D79" i="2"/>
  <c r="CA106" i="2"/>
  <c r="E14" i="2"/>
  <c r="F277" i="2"/>
  <c r="CA117" i="2"/>
  <c r="D101" i="2"/>
  <c r="E100" i="2"/>
  <c r="CA62" i="2"/>
  <c r="F138" i="2"/>
  <c r="D14" i="2"/>
  <c r="CY14" i="2" s="1"/>
  <c r="CY15" i="2"/>
  <c r="D285" i="2"/>
  <c r="E284" i="2"/>
  <c r="E162" i="2"/>
  <c r="E161" i="2" s="1"/>
  <c r="D163" i="2"/>
  <c r="CY45" i="2"/>
  <c r="D44" i="2"/>
  <c r="D160" i="2"/>
  <c r="E159" i="2"/>
  <c r="D85" i="2"/>
  <c r="D84" i="2" s="1"/>
  <c r="CY84" i="2" s="1"/>
  <c r="E84" i="2"/>
  <c r="E153" i="2"/>
  <c r="E152" i="2" s="1"/>
  <c r="D154" i="2"/>
  <c r="D198" i="2"/>
  <c r="E197" i="2"/>
  <c r="CY274" i="2"/>
  <c r="D270" i="2"/>
  <c r="CY270" i="2" s="1"/>
  <c r="CY271" i="2"/>
  <c r="D94" i="2"/>
  <c r="CY95" i="2"/>
  <c r="CY61" i="2"/>
  <c r="D60" i="2"/>
  <c r="CY60" i="2" s="1"/>
  <c r="D75" i="2"/>
  <c r="E74" i="2"/>
  <c r="E272" i="2"/>
  <c r="D273" i="2"/>
  <c r="CY175" i="2"/>
  <c r="F174" i="2"/>
  <c r="E187" i="2"/>
  <c r="D188" i="2"/>
  <c r="D119" i="2"/>
  <c r="D35" i="2"/>
  <c r="E34" i="2"/>
  <c r="CY178" i="2"/>
  <c r="D177" i="2"/>
  <c r="CY177" i="2" s="1"/>
  <c r="D59" i="2"/>
  <c r="D294" i="2"/>
  <c r="CY294" i="2" s="1"/>
  <c r="CY295" i="2"/>
  <c r="D42" i="2"/>
  <c r="E41" i="2"/>
  <c r="D113" i="2"/>
  <c r="E48" i="2"/>
  <c r="D49" i="2"/>
  <c r="CY173" i="2"/>
  <c r="D172" i="2"/>
  <c r="CY172" i="2" s="1"/>
  <c r="BZ11" i="2"/>
  <c r="E57" i="2"/>
  <c r="E143" i="2"/>
  <c r="D144" i="2"/>
  <c r="D210" i="2"/>
  <c r="D209" i="2" s="1"/>
  <c r="D208" i="2" s="1"/>
  <c r="E209" i="2"/>
  <c r="E208" i="2" s="1"/>
  <c r="BA298" i="2"/>
  <c r="BA302" i="2" s="1"/>
  <c r="D140" i="2"/>
  <c r="E139" i="2"/>
  <c r="BZ57" i="2"/>
  <c r="CA57" i="2"/>
  <c r="CA277" i="2"/>
  <c r="BZ284" i="2"/>
  <c r="BZ277" i="2" s="1"/>
  <c r="D290" i="2"/>
  <c r="CY290" i="2" s="1"/>
  <c r="CY291" i="2"/>
  <c r="D130" i="2"/>
  <c r="CY130" i="2" s="1"/>
  <c r="CY131" i="2"/>
  <c r="E110" i="2"/>
  <c r="D111" i="2"/>
  <c r="F117" i="2"/>
  <c r="CA11" i="2"/>
  <c r="CY147" i="2"/>
  <c r="D146" i="2"/>
  <c r="CY146" i="2" s="1"/>
  <c r="E76" i="2"/>
  <c r="D77" i="2"/>
  <c r="D259" i="2"/>
  <c r="E258" i="2"/>
  <c r="CY123" i="2"/>
  <c r="D122" i="2"/>
  <c r="CY122" i="2" s="1"/>
  <c r="CY13" i="2"/>
  <c r="D12" i="2"/>
  <c r="D127" i="2"/>
  <c r="E126" i="2"/>
  <c r="E221" i="2"/>
  <c r="D222" i="2"/>
  <c r="CY168" i="2"/>
  <c r="D167" i="2"/>
  <c r="CY167" i="2" s="1"/>
  <c r="CY56" i="2"/>
  <c r="D55" i="2"/>
  <c r="D133" i="2"/>
  <c r="E132" i="2"/>
  <c r="E117" i="2" s="1"/>
  <c r="D69" i="2"/>
  <c r="E68" i="2"/>
  <c r="E170" i="2"/>
  <c r="D171" i="2"/>
  <c r="D184" i="2"/>
  <c r="E183" i="2"/>
  <c r="E134" i="2"/>
  <c r="D135" i="2"/>
  <c r="E46" i="2"/>
  <c r="E43" i="2" s="1"/>
  <c r="D47" i="2"/>
  <c r="D220" i="2"/>
  <c r="D64" i="2"/>
  <c r="E20" i="2"/>
  <c r="F18" i="2"/>
  <c r="F11" i="2" s="1"/>
  <c r="CY71" i="2"/>
  <c r="D70" i="2"/>
  <c r="CY70" i="2" s="1"/>
  <c r="E212" i="2"/>
  <c r="E211" i="2" s="1"/>
  <c r="D213" i="2"/>
  <c r="BA174" i="2"/>
  <c r="F215" i="2"/>
  <c r="F62" i="2"/>
  <c r="E115" i="2"/>
  <c r="D116" i="2"/>
  <c r="D186" i="2"/>
  <c r="E185" i="2"/>
  <c r="D105" i="2"/>
  <c r="E104" i="2"/>
  <c r="D233" i="2"/>
  <c r="CY233" i="2" s="1"/>
  <c r="CY234" i="2"/>
  <c r="D51" i="2"/>
  <c r="E50" i="2"/>
  <c r="D98" i="2"/>
  <c r="E97" i="2"/>
  <c r="E96" i="2" s="1"/>
  <c r="D276" i="2"/>
  <c r="D275" i="2" s="1"/>
  <c r="D274" i="2" s="1"/>
  <c r="E275" i="2"/>
  <c r="E274" i="2" s="1"/>
  <c r="F152" i="2"/>
  <c r="BZ161" i="2"/>
  <c r="E81" i="2"/>
  <c r="E80" i="2" s="1"/>
  <c r="D82" i="2"/>
  <c r="E216" i="2"/>
  <c r="D217" i="2"/>
  <c r="D66" i="2"/>
  <c r="E65" i="2"/>
  <c r="E62" i="2" s="1"/>
  <c r="AZ293" i="1"/>
  <c r="X26" i="1"/>
  <c r="H27" i="1"/>
  <c r="G27" i="1"/>
  <c r="F298" i="2" l="1"/>
  <c r="F302" i="2" s="1"/>
  <c r="CY12" i="2"/>
  <c r="D110" i="2"/>
  <c r="CY110" i="2" s="1"/>
  <c r="CY111" i="2"/>
  <c r="D139" i="2"/>
  <c r="CY140" i="2"/>
  <c r="CY188" i="2"/>
  <c r="D187" i="2"/>
  <c r="CY187" i="2" s="1"/>
  <c r="CY94" i="2"/>
  <c r="D93" i="2"/>
  <c r="CY93" i="2" s="1"/>
  <c r="CY44" i="2"/>
  <c r="CY101" i="2"/>
  <c r="D100" i="2"/>
  <c r="CY73" i="2"/>
  <c r="D72" i="2"/>
  <c r="CY72" i="2" s="1"/>
  <c r="CY287" i="2"/>
  <c r="D286" i="2"/>
  <c r="CY286" i="2" s="1"/>
  <c r="D115" i="2"/>
  <c r="CY115" i="2" s="1"/>
  <c r="CY116" i="2"/>
  <c r="D162" i="2"/>
  <c r="CY163" i="2"/>
  <c r="CY190" i="2"/>
  <c r="D189" i="2"/>
  <c r="CY189" i="2" s="1"/>
  <c r="CY220" i="2"/>
  <c r="D218" i="2"/>
  <c r="CY218" i="2" s="1"/>
  <c r="D41" i="2"/>
  <c r="CY41" i="2" s="1"/>
  <c r="CY42" i="2"/>
  <c r="CY144" i="2"/>
  <c r="D143" i="2"/>
  <c r="CY143" i="2" s="1"/>
  <c r="E174" i="2"/>
  <c r="CY47" i="2"/>
  <c r="D46" i="2"/>
  <c r="CY46" i="2" s="1"/>
  <c r="CY259" i="2"/>
  <c r="D258" i="2"/>
  <c r="CY258" i="2" s="1"/>
  <c r="D272" i="2"/>
  <c r="CY276" i="2"/>
  <c r="CY273" i="2"/>
  <c r="CY198" i="2"/>
  <c r="D197" i="2"/>
  <c r="CY197" i="2" s="1"/>
  <c r="D284" i="2"/>
  <c r="CY285" i="2"/>
  <c r="D78" i="2"/>
  <c r="CY78" i="2" s="1"/>
  <c r="CY79" i="2"/>
  <c r="D181" i="2"/>
  <c r="CY182" i="2"/>
  <c r="CY98" i="2"/>
  <c r="D97" i="2"/>
  <c r="CY135" i="2"/>
  <c r="D134" i="2"/>
  <c r="CY134" i="2" s="1"/>
  <c r="CY77" i="2"/>
  <c r="D76" i="2"/>
  <c r="CY76" i="2" s="1"/>
  <c r="D58" i="2"/>
  <c r="CY59" i="2"/>
  <c r="D153" i="2"/>
  <c r="CY154" i="2"/>
  <c r="CY108" i="2"/>
  <c r="D107" i="2"/>
  <c r="CY64" i="2"/>
  <c r="D63" i="2"/>
  <c r="BZ298" i="2"/>
  <c r="BZ302" i="2" s="1"/>
  <c r="E106" i="2"/>
  <c r="D20" i="2"/>
  <c r="E18" i="2"/>
  <c r="E11" i="2" s="1"/>
  <c r="CY133" i="2"/>
  <c r="D132" i="2"/>
  <c r="CY132" i="2" s="1"/>
  <c r="CY51" i="2"/>
  <c r="D50" i="2"/>
  <c r="CY50" i="2" s="1"/>
  <c r="CY222" i="2"/>
  <c r="D221" i="2"/>
  <c r="CY221" i="2" s="1"/>
  <c r="CY75" i="2"/>
  <c r="D74" i="2"/>
  <c r="CY74" i="2" s="1"/>
  <c r="D278" i="2"/>
  <c r="CY278" i="2" s="1"/>
  <c r="CY279" i="2"/>
  <c r="CY55" i="2"/>
  <c r="D54" i="2"/>
  <c r="CY54" i="2" s="1"/>
  <c r="E215" i="2"/>
  <c r="CY184" i="2"/>
  <c r="D183" i="2"/>
  <c r="CY183" i="2" s="1"/>
  <c r="D289" i="2"/>
  <c r="E288" i="2"/>
  <c r="E277" i="2" s="1"/>
  <c r="CY69" i="2"/>
  <c r="D68" i="2"/>
  <c r="CY68" i="2" s="1"/>
  <c r="D65" i="2"/>
  <c r="CY65" i="2" s="1"/>
  <c r="CY66" i="2"/>
  <c r="D212" i="2"/>
  <c r="CY213" i="2"/>
  <c r="D81" i="2"/>
  <c r="CY82" i="2"/>
  <c r="CY171" i="2"/>
  <c r="D170" i="2"/>
  <c r="CY170" i="2" s="1"/>
  <c r="CA298" i="2"/>
  <c r="CA302" i="2" s="1"/>
  <c r="D48" i="2"/>
  <c r="CY48" i="2" s="1"/>
  <c r="CY49" i="2"/>
  <c r="D34" i="2"/>
  <c r="CY34" i="2" s="1"/>
  <c r="CY35" i="2"/>
  <c r="CY157" i="2"/>
  <c r="D156" i="2"/>
  <c r="CY156" i="2" s="1"/>
  <c r="CY186" i="2"/>
  <c r="D185" i="2"/>
  <c r="CY185" i="2" s="1"/>
  <c r="CY113" i="2"/>
  <c r="D112" i="2"/>
  <c r="CY112" i="2" s="1"/>
  <c r="D216" i="2"/>
  <c r="CY217" i="2"/>
  <c r="CY105" i="2"/>
  <c r="D104" i="2"/>
  <c r="CY104" i="2" s="1"/>
  <c r="CY127" i="2"/>
  <c r="D126" i="2"/>
  <c r="CY126" i="2" s="1"/>
  <c r="E138" i="2"/>
  <c r="D118" i="2"/>
  <c r="CY119" i="2"/>
  <c r="D159" i="2"/>
  <c r="CY159" i="2" s="1"/>
  <c r="CY160" i="2"/>
  <c r="E99" i="2"/>
  <c r="CQ214" i="1"/>
  <c r="CP214" i="1"/>
  <c r="CN214" i="1"/>
  <c r="CM214" i="1"/>
  <c r="CJ214" i="1"/>
  <c r="CI214" i="1"/>
  <c r="CH214" i="1"/>
  <c r="CG214" i="1"/>
  <c r="CF214" i="1"/>
  <c r="CD214" i="1"/>
  <c r="CC214" i="1"/>
  <c r="BY214" i="1"/>
  <c r="BX214" i="1"/>
  <c r="BW214" i="1"/>
  <c r="BV214" i="1"/>
  <c r="BU214" i="1"/>
  <c r="BT214" i="1"/>
  <c r="BS214" i="1"/>
  <c r="BR214" i="1"/>
  <c r="BQ214" i="1"/>
  <c r="BP214" i="1"/>
  <c r="BO214" i="1"/>
  <c r="BM214" i="1"/>
  <c r="BL214" i="1"/>
  <c r="BJ214" i="1"/>
  <c r="BI214" i="1"/>
  <c r="BH214" i="1"/>
  <c r="BG214" i="1"/>
  <c r="BE214" i="1"/>
  <c r="BD214" i="1"/>
  <c r="BC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D214" i="1"/>
  <c r="AC214" i="1"/>
  <c r="AB214" i="1"/>
  <c r="AA214" i="1"/>
  <c r="Z214" i="1"/>
  <c r="Y214" i="1"/>
  <c r="X214" i="1"/>
  <c r="W214" i="1"/>
  <c r="V214" i="1"/>
  <c r="T214" i="1"/>
  <c r="S214" i="1"/>
  <c r="R214" i="1"/>
  <c r="Q214" i="1"/>
  <c r="O214" i="1"/>
  <c r="N214" i="1"/>
  <c r="M214" i="1"/>
  <c r="L214" i="1"/>
  <c r="K214" i="1"/>
  <c r="J214" i="1"/>
  <c r="H214" i="1"/>
  <c r="G214" i="1"/>
  <c r="AE293" i="1"/>
  <c r="BN42" i="1"/>
  <c r="BN37" i="1"/>
  <c r="BN33" i="1"/>
  <c r="BN13" i="1"/>
  <c r="BN15" i="1"/>
  <c r="BP186" i="1"/>
  <c r="BK107" i="1"/>
  <c r="AE215" i="1"/>
  <c r="I215" i="1"/>
  <c r="E298" i="2" l="1"/>
  <c r="E302" i="2" s="1"/>
  <c r="D288" i="2"/>
  <c r="CY288" i="2" s="1"/>
  <c r="CY289" i="2"/>
  <c r="CY181" i="2"/>
  <c r="D174" i="2"/>
  <c r="CY174" i="2" s="1"/>
  <c r="CY58" i="2"/>
  <c r="D57" i="2"/>
  <c r="CY57" i="2" s="1"/>
  <c r="CY284" i="2"/>
  <c r="D277" i="2"/>
  <c r="CY277" i="2" s="1"/>
  <c r="D161" i="2"/>
  <c r="CY161" i="2" s="1"/>
  <c r="CY162" i="2"/>
  <c r="D152" i="2"/>
  <c r="CY152" i="2" s="1"/>
  <c r="CY153" i="2"/>
  <c r="CY81" i="2"/>
  <c r="D80" i="2"/>
  <c r="CY80" i="2" s="1"/>
  <c r="CY139" i="2"/>
  <c r="D138" i="2"/>
  <c r="CY138" i="2" s="1"/>
  <c r="CY20" i="2"/>
  <c r="D18" i="2"/>
  <c r="D215" i="2"/>
  <c r="CY215" i="2" s="1"/>
  <c r="CY216" i="2"/>
  <c r="CY118" i="2"/>
  <c r="D117" i="2"/>
  <c r="CY117" i="2" s="1"/>
  <c r="CY212" i="2"/>
  <c r="D211" i="2"/>
  <c r="CY211" i="2" s="1"/>
  <c r="D99" i="2"/>
  <c r="CY99" i="2" s="1"/>
  <c r="CY100" i="2"/>
  <c r="D62" i="2"/>
  <c r="CY62" i="2" s="1"/>
  <c r="CY63" i="2"/>
  <c r="CY97" i="2"/>
  <c r="D96" i="2"/>
  <c r="CY96" i="2" s="1"/>
  <c r="CY275" i="2"/>
  <c r="CY272" i="2"/>
  <c r="D43" i="2"/>
  <c r="CY43" i="2" s="1"/>
  <c r="D106" i="2"/>
  <c r="CY106" i="2" s="1"/>
  <c r="CY107" i="2"/>
  <c r="F215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2" i="1"/>
  <c r="CY18" i="2" l="1"/>
  <c r="D11" i="2"/>
  <c r="E215" i="1"/>
  <c r="D215" i="1" s="1"/>
  <c r="T155" i="1"/>
  <c r="O155" i="1"/>
  <c r="N155" i="1"/>
  <c r="K78" i="1"/>
  <c r="L78" i="1"/>
  <c r="M78" i="1"/>
  <c r="N78" i="1"/>
  <c r="O78" i="1"/>
  <c r="J78" i="1"/>
  <c r="D298" i="2" l="1"/>
  <c r="CY11" i="2"/>
  <c r="D302" i="2" l="1"/>
  <c r="D306" i="2" s="1"/>
  <c r="CY298" i="2"/>
  <c r="AN155" i="1"/>
  <c r="CP284" i="1"/>
  <c r="BI226" i="1"/>
  <c r="BN73" i="1"/>
  <c r="O74" i="1"/>
  <c r="N74" i="1"/>
  <c r="G155" i="1"/>
  <c r="H155" i="1"/>
  <c r="BN16" i="1"/>
  <c r="BN17" i="1"/>
  <c r="I13" i="1"/>
  <c r="BN14" i="1" l="1"/>
  <c r="BF278" i="1" l="1"/>
  <c r="BF293" i="1"/>
  <c r="BJ292" i="1" l="1"/>
  <c r="BJ290" i="1"/>
  <c r="BJ288" i="1"/>
  <c r="BJ286" i="1"/>
  <c r="BJ284" i="1"/>
  <c r="BJ282" i="1"/>
  <c r="BJ280" i="1"/>
  <c r="BJ271" i="1"/>
  <c r="BJ270" i="1" s="1"/>
  <c r="BJ268" i="1"/>
  <c r="BJ266" i="1"/>
  <c r="BJ254" i="1"/>
  <c r="BJ229" i="1"/>
  <c r="BJ217" i="1" s="1"/>
  <c r="BJ212" i="1"/>
  <c r="BJ208" i="1"/>
  <c r="BJ207" i="1" s="1"/>
  <c r="BJ196" i="1"/>
  <c r="BJ188" i="1"/>
  <c r="BJ186" i="1"/>
  <c r="BJ184" i="1"/>
  <c r="BJ182" i="1"/>
  <c r="BJ180" i="1"/>
  <c r="BJ176" i="1"/>
  <c r="BJ171" i="1"/>
  <c r="BJ169" i="1"/>
  <c r="BJ166" i="1"/>
  <c r="BJ163" i="1"/>
  <c r="BJ161" i="1"/>
  <c r="BJ158" i="1"/>
  <c r="BJ155" i="1"/>
  <c r="BJ152" i="1"/>
  <c r="BJ145" i="1"/>
  <c r="BJ142" i="1"/>
  <c r="BJ138" i="1"/>
  <c r="BJ133" i="1"/>
  <c r="BJ131" i="1"/>
  <c r="BJ129" i="1"/>
  <c r="BJ125" i="1"/>
  <c r="BJ121" i="1"/>
  <c r="BJ117" i="1"/>
  <c r="BJ114" i="1"/>
  <c r="BJ111" i="1"/>
  <c r="BJ109" i="1"/>
  <c r="BJ106" i="1"/>
  <c r="BJ103" i="1"/>
  <c r="BJ101" i="1"/>
  <c r="BJ99" i="1"/>
  <c r="BJ96" i="1"/>
  <c r="BJ95" i="1" s="1"/>
  <c r="BJ93" i="1"/>
  <c r="BJ92" i="1" s="1"/>
  <c r="BJ84" i="1"/>
  <c r="BJ81" i="1"/>
  <c r="BJ78" i="1"/>
  <c r="BJ76" i="1"/>
  <c r="BJ74" i="1"/>
  <c r="BJ72" i="1"/>
  <c r="BJ70" i="1"/>
  <c r="BJ68" i="1"/>
  <c r="BJ65" i="1"/>
  <c r="BJ63" i="1"/>
  <c r="BJ60" i="1"/>
  <c r="BJ58" i="1"/>
  <c r="BJ55" i="1"/>
  <c r="BJ54" i="1" s="1"/>
  <c r="BJ52" i="1"/>
  <c r="BJ50" i="1"/>
  <c r="BJ48" i="1"/>
  <c r="BJ46" i="1"/>
  <c r="BJ44" i="1"/>
  <c r="BJ41" i="1"/>
  <c r="BJ39" i="1"/>
  <c r="BJ34" i="1"/>
  <c r="BJ32" i="1"/>
  <c r="BJ18" i="1"/>
  <c r="BJ14" i="1"/>
  <c r="BJ12" i="1"/>
  <c r="I59" i="1"/>
  <c r="I61" i="1"/>
  <c r="BJ57" i="1" l="1"/>
  <c r="BJ173" i="1"/>
  <c r="BJ98" i="1"/>
  <c r="BJ151" i="1"/>
  <c r="BJ273" i="1"/>
  <c r="BJ137" i="1"/>
  <c r="BJ11" i="1"/>
  <c r="BJ294" i="1" s="1"/>
  <c r="BJ211" i="1"/>
  <c r="BJ43" i="1"/>
  <c r="BJ62" i="1"/>
  <c r="BJ80" i="1"/>
  <c r="BJ105" i="1"/>
  <c r="BJ116" i="1"/>
  <c r="BJ160" i="1"/>
  <c r="CK159" i="1" l="1"/>
  <c r="CK158" i="1" s="1"/>
  <c r="CE159" i="1"/>
  <c r="CE158" i="1" s="1"/>
  <c r="CB159" i="1"/>
  <c r="BN159" i="1"/>
  <c r="BN158" i="1" s="1"/>
  <c r="BK159" i="1"/>
  <c r="BK158" i="1" s="1"/>
  <c r="BF159" i="1"/>
  <c r="BF158" i="1" s="1"/>
  <c r="BB159" i="1"/>
  <c r="AE159" i="1"/>
  <c r="AE158" i="1" s="1"/>
  <c r="U159" i="1"/>
  <c r="U158" i="1" s="1"/>
  <c r="P159" i="1"/>
  <c r="P158" i="1" s="1"/>
  <c r="O159" i="1"/>
  <c r="I159" i="1" s="1"/>
  <c r="CQ158" i="1"/>
  <c r="CP158" i="1"/>
  <c r="CP151" i="1" s="1"/>
  <c r="CN158" i="1"/>
  <c r="CM158" i="1"/>
  <c r="CJ158" i="1"/>
  <c r="CI158" i="1"/>
  <c r="CH158" i="1"/>
  <c r="CG158" i="1"/>
  <c r="CF158" i="1"/>
  <c r="CD158" i="1"/>
  <c r="CC158" i="1"/>
  <c r="BY158" i="1"/>
  <c r="BX158" i="1"/>
  <c r="BW158" i="1"/>
  <c r="BV158" i="1"/>
  <c r="BU158" i="1"/>
  <c r="BT158" i="1"/>
  <c r="BS158" i="1"/>
  <c r="BR158" i="1"/>
  <c r="BQ158" i="1"/>
  <c r="BP158" i="1"/>
  <c r="BO158" i="1"/>
  <c r="BM158" i="1"/>
  <c r="BL158" i="1"/>
  <c r="BI158" i="1"/>
  <c r="BH158" i="1"/>
  <c r="BG158" i="1"/>
  <c r="BE158" i="1"/>
  <c r="BD158" i="1"/>
  <c r="BC158" i="1"/>
  <c r="AZ158" i="1"/>
  <c r="AY158" i="1"/>
  <c r="AY151" i="1" s="1"/>
  <c r="AX158" i="1"/>
  <c r="AW158" i="1"/>
  <c r="AV158" i="1"/>
  <c r="AU158" i="1"/>
  <c r="AU151" i="1" s="1"/>
  <c r="AT158" i="1"/>
  <c r="AT151" i="1" s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D158" i="1"/>
  <c r="AC158" i="1"/>
  <c r="AB158" i="1"/>
  <c r="AA158" i="1"/>
  <c r="Z158" i="1"/>
  <c r="Y158" i="1"/>
  <c r="X158" i="1"/>
  <c r="W158" i="1"/>
  <c r="V158" i="1"/>
  <c r="T158" i="1"/>
  <c r="S158" i="1"/>
  <c r="R158" i="1"/>
  <c r="Q158" i="1"/>
  <c r="N158" i="1"/>
  <c r="M158" i="1"/>
  <c r="L158" i="1"/>
  <c r="K158" i="1"/>
  <c r="J158" i="1"/>
  <c r="H158" i="1"/>
  <c r="G158" i="1"/>
  <c r="H12" i="1"/>
  <c r="G12" i="1"/>
  <c r="CK278" i="1"/>
  <c r="CE278" i="1"/>
  <c r="CB278" i="1"/>
  <c r="BN278" i="1"/>
  <c r="BK278" i="1"/>
  <c r="BB278" i="1"/>
  <c r="AE278" i="1"/>
  <c r="U278" i="1"/>
  <c r="P278" i="1"/>
  <c r="I278" i="1"/>
  <c r="BA159" i="1" l="1"/>
  <c r="BA158" i="1" s="1"/>
  <c r="CA159" i="1"/>
  <c r="BZ159" i="1" s="1"/>
  <c r="BZ158" i="1" s="1"/>
  <c r="O158" i="1"/>
  <c r="CB158" i="1"/>
  <c r="BB158" i="1"/>
  <c r="CA158" i="1"/>
  <c r="F159" i="1"/>
  <c r="I158" i="1"/>
  <c r="BA278" i="1"/>
  <c r="CA278" i="1"/>
  <c r="BZ278" i="1" s="1"/>
  <c r="F278" i="1"/>
  <c r="CK102" i="1"/>
  <c r="CK101" i="1" s="1"/>
  <c r="CE102" i="1"/>
  <c r="CE101" i="1" s="1"/>
  <c r="CB102" i="1"/>
  <c r="CB101" i="1" s="1"/>
  <c r="BN102" i="1"/>
  <c r="BN101" i="1" s="1"/>
  <c r="BK102" i="1"/>
  <c r="BK101" i="1" s="1"/>
  <c r="BF102" i="1"/>
  <c r="BF101" i="1" s="1"/>
  <c r="BB102" i="1"/>
  <c r="BB101" i="1" s="1"/>
  <c r="AE102" i="1"/>
  <c r="AE101" i="1" s="1"/>
  <c r="U102" i="1"/>
  <c r="U101" i="1" s="1"/>
  <c r="P102" i="1"/>
  <c r="P101" i="1" s="1"/>
  <c r="I102" i="1"/>
  <c r="I101" i="1" s="1"/>
  <c r="CQ101" i="1"/>
  <c r="CN101" i="1"/>
  <c r="CM101" i="1"/>
  <c r="CJ101" i="1"/>
  <c r="CI101" i="1"/>
  <c r="CH101" i="1"/>
  <c r="CG101" i="1"/>
  <c r="CF101" i="1"/>
  <c r="CD101" i="1"/>
  <c r="CC101" i="1"/>
  <c r="BY101" i="1"/>
  <c r="BX101" i="1"/>
  <c r="BW101" i="1"/>
  <c r="BV101" i="1"/>
  <c r="BU101" i="1"/>
  <c r="BT101" i="1"/>
  <c r="BS101" i="1"/>
  <c r="BR101" i="1"/>
  <c r="BQ101" i="1"/>
  <c r="BP101" i="1"/>
  <c r="BO101" i="1"/>
  <c r="BM101" i="1"/>
  <c r="BL101" i="1"/>
  <c r="BI101" i="1"/>
  <c r="BH101" i="1"/>
  <c r="BG101" i="1"/>
  <c r="BE101" i="1"/>
  <c r="BD101" i="1"/>
  <c r="BC101" i="1"/>
  <c r="AZ101" i="1"/>
  <c r="AX101" i="1"/>
  <c r="AW101" i="1"/>
  <c r="AV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D101" i="1"/>
  <c r="AC101" i="1"/>
  <c r="AB101" i="1"/>
  <c r="AA101" i="1"/>
  <c r="Z101" i="1"/>
  <c r="Y101" i="1"/>
  <c r="X101" i="1"/>
  <c r="W101" i="1"/>
  <c r="V101" i="1"/>
  <c r="T101" i="1"/>
  <c r="S101" i="1"/>
  <c r="R101" i="1"/>
  <c r="Q101" i="1"/>
  <c r="O101" i="1"/>
  <c r="N101" i="1"/>
  <c r="M101" i="1"/>
  <c r="L101" i="1"/>
  <c r="K101" i="1"/>
  <c r="J101" i="1"/>
  <c r="H101" i="1"/>
  <c r="G101" i="1"/>
  <c r="G84" i="1"/>
  <c r="E278" i="1" l="1"/>
  <c r="D278" i="1" s="1"/>
  <c r="F158" i="1"/>
  <c r="E159" i="1"/>
  <c r="BA102" i="1"/>
  <c r="BA101" i="1" s="1"/>
  <c r="F102" i="1"/>
  <c r="F101" i="1" s="1"/>
  <c r="CA102" i="1"/>
  <c r="CA101" i="1" s="1"/>
  <c r="E102" i="1" l="1"/>
  <c r="E101" i="1" s="1"/>
  <c r="BZ102" i="1"/>
  <c r="BZ101" i="1" s="1"/>
  <c r="E158" i="1"/>
  <c r="D159" i="1"/>
  <c r="D158" i="1" l="1"/>
  <c r="D102" i="1"/>
  <c r="CQ84" i="1"/>
  <c r="CP84" i="1"/>
  <c r="CN84" i="1"/>
  <c r="CM84" i="1"/>
  <c r="CJ84" i="1"/>
  <c r="CI84" i="1"/>
  <c r="CH84" i="1"/>
  <c r="CG84" i="1"/>
  <c r="CF84" i="1"/>
  <c r="CD84" i="1"/>
  <c r="CC84" i="1"/>
  <c r="BY84" i="1"/>
  <c r="BX84" i="1"/>
  <c r="BW84" i="1"/>
  <c r="BV84" i="1"/>
  <c r="BU84" i="1"/>
  <c r="BT84" i="1"/>
  <c r="BS84" i="1"/>
  <c r="BR84" i="1"/>
  <c r="BQ84" i="1"/>
  <c r="BP84" i="1"/>
  <c r="BO84" i="1"/>
  <c r="BM84" i="1"/>
  <c r="BL84" i="1"/>
  <c r="BI84" i="1"/>
  <c r="BH84" i="1"/>
  <c r="BG84" i="1"/>
  <c r="BE84" i="1"/>
  <c r="BD84" i="1"/>
  <c r="BC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D84" i="1"/>
  <c r="AC84" i="1"/>
  <c r="AB84" i="1"/>
  <c r="AA84" i="1"/>
  <c r="Z84" i="1"/>
  <c r="Y84" i="1"/>
  <c r="X84" i="1"/>
  <c r="W84" i="1"/>
  <c r="V84" i="1"/>
  <c r="T84" i="1"/>
  <c r="S84" i="1"/>
  <c r="R84" i="1"/>
  <c r="Q84" i="1"/>
  <c r="O84" i="1"/>
  <c r="N84" i="1"/>
  <c r="M84" i="1"/>
  <c r="L84" i="1"/>
  <c r="K84" i="1"/>
  <c r="J84" i="1"/>
  <c r="H84" i="1"/>
  <c r="D101" i="1" l="1"/>
  <c r="CE293" i="1"/>
  <c r="CE291" i="1"/>
  <c r="CE289" i="1"/>
  <c r="CE287" i="1"/>
  <c r="CE285" i="1"/>
  <c r="CE283" i="1"/>
  <c r="CE281" i="1"/>
  <c r="CE277" i="1"/>
  <c r="CE276" i="1"/>
  <c r="CE275" i="1"/>
  <c r="CE272" i="1"/>
  <c r="CE269" i="1"/>
  <c r="CE267" i="1"/>
  <c r="CE265" i="1"/>
  <c r="CE264" i="1"/>
  <c r="CE263" i="1"/>
  <c r="CE262" i="1"/>
  <c r="CE261" i="1"/>
  <c r="CE258" i="1"/>
  <c r="CE259" i="1"/>
  <c r="CE260" i="1"/>
  <c r="CE257" i="1"/>
  <c r="CE256" i="1"/>
  <c r="CE255" i="1"/>
  <c r="CE253" i="1"/>
  <c r="CE252" i="1"/>
  <c r="CE251" i="1"/>
  <c r="CE250" i="1"/>
  <c r="CE249" i="1"/>
  <c r="CE248" i="1"/>
  <c r="CE247" i="1"/>
  <c r="CE246" i="1"/>
  <c r="CE245" i="1"/>
  <c r="CE244" i="1"/>
  <c r="CE243" i="1"/>
  <c r="CE242" i="1"/>
  <c r="CE241" i="1"/>
  <c r="CE240" i="1"/>
  <c r="CE239" i="1"/>
  <c r="CE238" i="1"/>
  <c r="CE237" i="1"/>
  <c r="CE236" i="1"/>
  <c r="CE235" i="1"/>
  <c r="CE234" i="1"/>
  <c r="CE233" i="1"/>
  <c r="CE232" i="1"/>
  <c r="CE231" i="1"/>
  <c r="CE230" i="1"/>
  <c r="CE228" i="1"/>
  <c r="CE227" i="1"/>
  <c r="CE226" i="1"/>
  <c r="CE225" i="1"/>
  <c r="CE224" i="1"/>
  <c r="CE223" i="1"/>
  <c r="CE222" i="1"/>
  <c r="CE221" i="1"/>
  <c r="CE220" i="1"/>
  <c r="CE219" i="1"/>
  <c r="CE218" i="1"/>
  <c r="CE216" i="1"/>
  <c r="CE214" i="1" s="1"/>
  <c r="CE213" i="1"/>
  <c r="CE210" i="1"/>
  <c r="CE209" i="1"/>
  <c r="CE206" i="1"/>
  <c r="CE205" i="1"/>
  <c r="CE204" i="1"/>
  <c r="CE203" i="1"/>
  <c r="CE202" i="1"/>
  <c r="CE201" i="1"/>
  <c r="CE200" i="1"/>
  <c r="CE199" i="1"/>
  <c r="CE198" i="1"/>
  <c r="CE197" i="1"/>
  <c r="CE195" i="1"/>
  <c r="CE194" i="1"/>
  <c r="CE193" i="1"/>
  <c r="CE192" i="1"/>
  <c r="CE191" i="1"/>
  <c r="CE190" i="1"/>
  <c r="CE189" i="1"/>
  <c r="CE187" i="1"/>
  <c r="CE185" i="1"/>
  <c r="CE183" i="1"/>
  <c r="CE181" i="1"/>
  <c r="CE179" i="1"/>
  <c r="CE178" i="1"/>
  <c r="CE177" i="1"/>
  <c r="CE175" i="1"/>
  <c r="CE174" i="1"/>
  <c r="CE172" i="1"/>
  <c r="CE170" i="1"/>
  <c r="CE168" i="1"/>
  <c r="CE167" i="1"/>
  <c r="CE165" i="1"/>
  <c r="CE164" i="1"/>
  <c r="CE162" i="1"/>
  <c r="CE157" i="1"/>
  <c r="CE156" i="1"/>
  <c r="CE154" i="1"/>
  <c r="CE153" i="1"/>
  <c r="CE150" i="1"/>
  <c r="CE149" i="1"/>
  <c r="CE148" i="1"/>
  <c r="CE147" i="1"/>
  <c r="CE146" i="1"/>
  <c r="CE144" i="1"/>
  <c r="CE143" i="1"/>
  <c r="CE141" i="1"/>
  <c r="CE140" i="1"/>
  <c r="CE139" i="1"/>
  <c r="CE136" i="1"/>
  <c r="CE135" i="1"/>
  <c r="CE134" i="1"/>
  <c r="CE132" i="1"/>
  <c r="CE130" i="1"/>
  <c r="CE128" i="1"/>
  <c r="CE127" i="1"/>
  <c r="CE126" i="1"/>
  <c r="CE124" i="1"/>
  <c r="CE123" i="1"/>
  <c r="CE122" i="1"/>
  <c r="CE120" i="1"/>
  <c r="CE119" i="1"/>
  <c r="CE118" i="1"/>
  <c r="CE115" i="1"/>
  <c r="CE113" i="1"/>
  <c r="CE112" i="1"/>
  <c r="CE110" i="1"/>
  <c r="CE108" i="1"/>
  <c r="CE107" i="1"/>
  <c r="CE104" i="1"/>
  <c r="CE100" i="1"/>
  <c r="CE97" i="1"/>
  <c r="CE94" i="1"/>
  <c r="CE91" i="1"/>
  <c r="CE90" i="1"/>
  <c r="CE89" i="1"/>
  <c r="CE88" i="1"/>
  <c r="CE87" i="1"/>
  <c r="CE86" i="1"/>
  <c r="CE85" i="1"/>
  <c r="CE83" i="1"/>
  <c r="CE82" i="1"/>
  <c r="CE79" i="1"/>
  <c r="CE77" i="1"/>
  <c r="CE75" i="1"/>
  <c r="CE73" i="1"/>
  <c r="CE71" i="1"/>
  <c r="CE69" i="1"/>
  <c r="CE67" i="1"/>
  <c r="CE66" i="1"/>
  <c r="CE64" i="1"/>
  <c r="CE61" i="1"/>
  <c r="CE59" i="1"/>
  <c r="CE56" i="1"/>
  <c r="CE53" i="1"/>
  <c r="CE51" i="1"/>
  <c r="CE49" i="1"/>
  <c r="CE47" i="1"/>
  <c r="CE45" i="1"/>
  <c r="CE42" i="1"/>
  <c r="CE40" i="1"/>
  <c r="CE38" i="1"/>
  <c r="CE37" i="1"/>
  <c r="CE36" i="1"/>
  <c r="CE35" i="1"/>
  <c r="CE33" i="1"/>
  <c r="CE31" i="1"/>
  <c r="CE30" i="1"/>
  <c r="CE29" i="1"/>
  <c r="CE28" i="1"/>
  <c r="CE27" i="1"/>
  <c r="CE26" i="1"/>
  <c r="CE25" i="1"/>
  <c r="CE24" i="1"/>
  <c r="CE23" i="1"/>
  <c r="CE22" i="1"/>
  <c r="CE21" i="1"/>
  <c r="CE20" i="1"/>
  <c r="CE19" i="1"/>
  <c r="CE17" i="1"/>
  <c r="CE16" i="1"/>
  <c r="CE15" i="1"/>
  <c r="CE274" i="1" l="1"/>
  <c r="CE84" i="1"/>
  <c r="AY161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V72" i="1"/>
  <c r="AW72" i="1"/>
  <c r="AX72" i="1"/>
  <c r="AZ72" i="1"/>
  <c r="V68" i="1"/>
  <c r="W68" i="1"/>
  <c r="X68" i="1"/>
  <c r="Y68" i="1"/>
  <c r="Z68" i="1"/>
  <c r="AA68" i="1"/>
  <c r="AB68" i="1"/>
  <c r="AC68" i="1"/>
  <c r="AD68" i="1"/>
  <c r="V70" i="1"/>
  <c r="W70" i="1"/>
  <c r="X70" i="1"/>
  <c r="Y70" i="1"/>
  <c r="Z70" i="1"/>
  <c r="AA70" i="1"/>
  <c r="AB70" i="1"/>
  <c r="AC70" i="1"/>
  <c r="AD70" i="1"/>
  <c r="J48" i="1"/>
  <c r="K48" i="1"/>
  <c r="L48" i="1"/>
  <c r="M48" i="1"/>
  <c r="N48" i="1"/>
  <c r="O48" i="1"/>
  <c r="AY160" i="1" l="1"/>
  <c r="CE13" i="1"/>
  <c r="CJ292" i="1"/>
  <c r="CJ290" i="1"/>
  <c r="CJ288" i="1"/>
  <c r="CJ286" i="1"/>
  <c r="CJ284" i="1"/>
  <c r="CJ282" i="1"/>
  <c r="CJ280" i="1"/>
  <c r="CJ271" i="1"/>
  <c r="CJ268" i="1"/>
  <c r="CJ266" i="1"/>
  <c r="CJ254" i="1"/>
  <c r="CJ229" i="1"/>
  <c r="CJ212" i="1"/>
  <c r="CJ208" i="1"/>
  <c r="CJ196" i="1"/>
  <c r="CJ188" i="1"/>
  <c r="CJ186" i="1"/>
  <c r="CJ184" i="1"/>
  <c r="CJ182" i="1"/>
  <c r="CJ180" i="1"/>
  <c r="CJ176" i="1"/>
  <c r="CJ171" i="1"/>
  <c r="CJ169" i="1"/>
  <c r="CJ166" i="1"/>
  <c r="CJ163" i="1"/>
  <c r="CJ161" i="1"/>
  <c r="CJ155" i="1"/>
  <c r="CJ152" i="1"/>
  <c r="CJ151" i="1" s="1"/>
  <c r="CJ145" i="1"/>
  <c r="CJ142" i="1"/>
  <c r="CJ138" i="1"/>
  <c r="CJ133" i="1"/>
  <c r="CJ131" i="1"/>
  <c r="CJ129" i="1"/>
  <c r="CJ125" i="1"/>
  <c r="CJ121" i="1"/>
  <c r="CJ117" i="1"/>
  <c r="CJ114" i="1"/>
  <c r="CJ111" i="1"/>
  <c r="CJ109" i="1"/>
  <c r="CJ106" i="1"/>
  <c r="CJ103" i="1"/>
  <c r="CJ99" i="1"/>
  <c r="CJ96" i="1"/>
  <c r="CJ93" i="1"/>
  <c r="CJ81" i="1"/>
  <c r="CJ78" i="1"/>
  <c r="CJ76" i="1"/>
  <c r="CJ74" i="1"/>
  <c r="CJ72" i="1"/>
  <c r="CJ70" i="1"/>
  <c r="CJ68" i="1"/>
  <c r="CJ65" i="1"/>
  <c r="CJ63" i="1"/>
  <c r="CJ60" i="1"/>
  <c r="CJ58" i="1"/>
  <c r="CJ55" i="1"/>
  <c r="CJ52" i="1"/>
  <c r="CJ50" i="1"/>
  <c r="CJ48" i="1"/>
  <c r="CJ46" i="1"/>
  <c r="CJ44" i="1"/>
  <c r="CJ41" i="1"/>
  <c r="CJ39" i="1"/>
  <c r="CJ34" i="1"/>
  <c r="CJ32" i="1"/>
  <c r="CJ18" i="1"/>
  <c r="CJ14" i="1"/>
  <c r="CJ12" i="1"/>
  <c r="CP54" i="1"/>
  <c r="AY54" i="1"/>
  <c r="AU54" i="1"/>
  <c r="AT54" i="1"/>
  <c r="CJ98" i="1" l="1"/>
  <c r="CJ54" i="1"/>
  <c r="CJ207" i="1"/>
  <c r="CJ95" i="1"/>
  <c r="CJ217" i="1"/>
  <c r="CJ211" i="1" s="1"/>
  <c r="CJ43" i="1"/>
  <c r="CJ57" i="1"/>
  <c r="CJ105" i="1"/>
  <c r="CJ116" i="1"/>
  <c r="CJ160" i="1"/>
  <c r="CJ173" i="1"/>
  <c r="CJ273" i="1"/>
  <c r="CJ62" i="1"/>
  <c r="CJ92" i="1"/>
  <c r="CJ270" i="1"/>
  <c r="CJ11" i="1"/>
  <c r="CJ80" i="1"/>
  <c r="CJ137" i="1"/>
  <c r="CJ294" i="1" l="1"/>
  <c r="AY63" i="1"/>
  <c r="CD263" i="1" l="1"/>
  <c r="CQ111" i="1"/>
  <c r="CP111" i="1"/>
  <c r="CN111" i="1"/>
  <c r="CM111" i="1"/>
  <c r="CI111" i="1"/>
  <c r="CH111" i="1"/>
  <c r="CG111" i="1"/>
  <c r="CF111" i="1"/>
  <c r="CD111" i="1"/>
  <c r="CC111" i="1"/>
  <c r="BY111" i="1"/>
  <c r="BX111" i="1"/>
  <c r="BW111" i="1"/>
  <c r="BV111" i="1"/>
  <c r="BU111" i="1"/>
  <c r="BT111" i="1"/>
  <c r="BS111" i="1"/>
  <c r="BR111" i="1"/>
  <c r="BQ111" i="1"/>
  <c r="BP111" i="1"/>
  <c r="BO111" i="1"/>
  <c r="BM111" i="1"/>
  <c r="BL111" i="1"/>
  <c r="BI111" i="1"/>
  <c r="BH111" i="1"/>
  <c r="BG111" i="1"/>
  <c r="BE111" i="1"/>
  <c r="BD111" i="1"/>
  <c r="BC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D111" i="1"/>
  <c r="AC111" i="1"/>
  <c r="AB111" i="1"/>
  <c r="AA111" i="1"/>
  <c r="Z111" i="1"/>
  <c r="Y111" i="1"/>
  <c r="X111" i="1"/>
  <c r="W111" i="1"/>
  <c r="V111" i="1"/>
  <c r="T111" i="1"/>
  <c r="S111" i="1"/>
  <c r="R111" i="1"/>
  <c r="Q111" i="1"/>
  <c r="O111" i="1"/>
  <c r="N111" i="1"/>
  <c r="M111" i="1"/>
  <c r="L111" i="1"/>
  <c r="K111" i="1"/>
  <c r="J111" i="1"/>
  <c r="H111" i="1"/>
  <c r="G111" i="1"/>
  <c r="AZ111" i="1" l="1"/>
  <c r="CK113" i="1" l="1"/>
  <c r="CB113" i="1"/>
  <c r="BN113" i="1"/>
  <c r="BK113" i="1"/>
  <c r="BF113" i="1"/>
  <c r="BB113" i="1"/>
  <c r="AE113" i="1"/>
  <c r="U113" i="1"/>
  <c r="P113" i="1"/>
  <c r="I113" i="1"/>
  <c r="CK112" i="1"/>
  <c r="CB112" i="1"/>
  <c r="BN112" i="1"/>
  <c r="BK112" i="1"/>
  <c r="BF112" i="1"/>
  <c r="BB112" i="1"/>
  <c r="AE112" i="1"/>
  <c r="U112" i="1"/>
  <c r="P112" i="1"/>
  <c r="I112" i="1"/>
  <c r="CQ99" i="1"/>
  <c r="CP99" i="1"/>
  <c r="CP98" i="1" s="1"/>
  <c r="CN99" i="1"/>
  <c r="CM99" i="1"/>
  <c r="CI99" i="1"/>
  <c r="CH99" i="1"/>
  <c r="CG99" i="1"/>
  <c r="CF99" i="1"/>
  <c r="CD99" i="1"/>
  <c r="CC99" i="1"/>
  <c r="BY99" i="1"/>
  <c r="BX99" i="1"/>
  <c r="BW99" i="1"/>
  <c r="BV99" i="1"/>
  <c r="BU99" i="1"/>
  <c r="BT99" i="1"/>
  <c r="BS99" i="1"/>
  <c r="BR99" i="1"/>
  <c r="BQ99" i="1"/>
  <c r="BP99" i="1"/>
  <c r="BO99" i="1"/>
  <c r="BM99" i="1"/>
  <c r="BL99" i="1"/>
  <c r="BI99" i="1"/>
  <c r="BH99" i="1"/>
  <c r="BG99" i="1"/>
  <c r="BE99" i="1"/>
  <c r="BD99" i="1"/>
  <c r="BC99" i="1"/>
  <c r="AY99" i="1"/>
  <c r="AY98" i="1" s="1"/>
  <c r="AX99" i="1"/>
  <c r="AW99" i="1"/>
  <c r="AV99" i="1"/>
  <c r="AU99" i="1"/>
  <c r="AU98" i="1" s="1"/>
  <c r="AT99" i="1"/>
  <c r="AT98" i="1" s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D99" i="1"/>
  <c r="AC99" i="1"/>
  <c r="AB99" i="1"/>
  <c r="AA99" i="1"/>
  <c r="Z99" i="1"/>
  <c r="Y99" i="1"/>
  <c r="X99" i="1"/>
  <c r="W99" i="1"/>
  <c r="V99" i="1"/>
  <c r="T99" i="1"/>
  <c r="S99" i="1"/>
  <c r="R99" i="1"/>
  <c r="Q99" i="1"/>
  <c r="O99" i="1"/>
  <c r="N99" i="1"/>
  <c r="M99" i="1"/>
  <c r="L99" i="1"/>
  <c r="K99" i="1"/>
  <c r="J99" i="1"/>
  <c r="H99" i="1"/>
  <c r="G99" i="1"/>
  <c r="CK100" i="1"/>
  <c r="CB100" i="1"/>
  <c r="BN100" i="1"/>
  <c r="BK100" i="1"/>
  <c r="BF100" i="1"/>
  <c r="BB100" i="1"/>
  <c r="AE100" i="1"/>
  <c r="U100" i="1"/>
  <c r="P100" i="1"/>
  <c r="I100" i="1"/>
  <c r="AZ99" i="1" l="1"/>
  <c r="BA100" i="1"/>
  <c r="CA100" i="1"/>
  <c r="BA112" i="1"/>
  <c r="CA112" i="1"/>
  <c r="BA113" i="1"/>
  <c r="F113" i="1"/>
  <c r="F100" i="1"/>
  <c r="F112" i="1"/>
  <c r="CA113" i="1"/>
  <c r="BZ100" i="1" l="1"/>
  <c r="E100" i="1"/>
  <c r="E112" i="1"/>
  <c r="E113" i="1"/>
  <c r="BZ112" i="1"/>
  <c r="BZ113" i="1"/>
  <c r="D112" i="1" l="1"/>
  <c r="D100" i="1"/>
  <c r="D113" i="1"/>
  <c r="CK276" i="1" l="1"/>
  <c r="CB276" i="1"/>
  <c r="BN276" i="1"/>
  <c r="BK276" i="1"/>
  <c r="BF276" i="1"/>
  <c r="BB276" i="1"/>
  <c r="AE276" i="1"/>
  <c r="U276" i="1"/>
  <c r="P276" i="1"/>
  <c r="I276" i="1"/>
  <c r="CK225" i="1"/>
  <c r="CB225" i="1"/>
  <c r="BN225" i="1"/>
  <c r="BK225" i="1"/>
  <c r="BF225" i="1"/>
  <c r="BB225" i="1"/>
  <c r="AE225" i="1"/>
  <c r="U225" i="1"/>
  <c r="P225" i="1"/>
  <c r="I225" i="1"/>
  <c r="BA276" i="1" l="1"/>
  <c r="CA225" i="1"/>
  <c r="F276" i="1"/>
  <c r="BA225" i="1"/>
  <c r="CA276" i="1"/>
  <c r="F225" i="1"/>
  <c r="BF281" i="1"/>
  <c r="BF99" i="1" l="1"/>
  <c r="BZ225" i="1"/>
  <c r="BZ276" i="1"/>
  <c r="E276" i="1"/>
  <c r="E225" i="1"/>
  <c r="D225" i="1" l="1"/>
  <c r="D276" i="1"/>
  <c r="CQ284" i="1" l="1"/>
  <c r="CM292" i="1" l="1"/>
  <c r="CM290" i="1"/>
  <c r="CM288" i="1"/>
  <c r="CM286" i="1"/>
  <c r="CM284" i="1"/>
  <c r="CM282" i="1"/>
  <c r="CM280" i="1"/>
  <c r="CM271" i="1"/>
  <c r="CM268" i="1"/>
  <c r="CM266" i="1"/>
  <c r="CM254" i="1"/>
  <c r="CM229" i="1"/>
  <c r="CM212" i="1"/>
  <c r="CM208" i="1"/>
  <c r="CM196" i="1"/>
  <c r="CM188" i="1"/>
  <c r="CM186" i="1"/>
  <c r="CM184" i="1"/>
  <c r="CM182" i="1"/>
  <c r="CM180" i="1"/>
  <c r="CM176" i="1"/>
  <c r="CM171" i="1"/>
  <c r="CM169" i="1"/>
  <c r="CM166" i="1"/>
  <c r="CM163" i="1"/>
  <c r="CM161" i="1"/>
  <c r="CM155" i="1"/>
  <c r="CM152" i="1"/>
  <c r="CM145" i="1"/>
  <c r="CM142" i="1"/>
  <c r="CM138" i="1"/>
  <c r="CM133" i="1"/>
  <c r="CM131" i="1"/>
  <c r="CM129" i="1"/>
  <c r="CM125" i="1"/>
  <c r="CM121" i="1"/>
  <c r="CM117" i="1"/>
  <c r="CM114" i="1"/>
  <c r="CM109" i="1"/>
  <c r="CM106" i="1"/>
  <c r="CM103" i="1"/>
  <c r="CM98" i="1" s="1"/>
  <c r="CM96" i="1"/>
  <c r="CM93" i="1"/>
  <c r="CM81" i="1"/>
  <c r="CM78" i="1"/>
  <c r="CM76" i="1"/>
  <c r="CM74" i="1"/>
  <c r="CM72" i="1"/>
  <c r="CM70" i="1"/>
  <c r="CM68" i="1"/>
  <c r="CM65" i="1"/>
  <c r="CM63" i="1"/>
  <c r="CM60" i="1"/>
  <c r="CM58" i="1"/>
  <c r="CM55" i="1"/>
  <c r="CM52" i="1"/>
  <c r="CM50" i="1"/>
  <c r="CM48" i="1"/>
  <c r="CM46" i="1"/>
  <c r="CM44" i="1"/>
  <c r="CM41" i="1"/>
  <c r="CM39" i="1"/>
  <c r="CM34" i="1"/>
  <c r="CM32" i="1"/>
  <c r="CM18" i="1"/>
  <c r="CM14" i="1"/>
  <c r="CM12" i="1"/>
  <c r="CH292" i="1"/>
  <c r="CH290" i="1"/>
  <c r="CH288" i="1"/>
  <c r="CH286" i="1"/>
  <c r="CH284" i="1"/>
  <c r="CH282" i="1"/>
  <c r="CH280" i="1"/>
  <c r="CH271" i="1"/>
  <c r="CH268" i="1"/>
  <c r="CH266" i="1"/>
  <c r="CH254" i="1"/>
  <c r="CH229" i="1"/>
  <c r="CH212" i="1"/>
  <c r="CH208" i="1"/>
  <c r="CH196" i="1"/>
  <c r="CH188" i="1"/>
  <c r="CH186" i="1"/>
  <c r="CH184" i="1"/>
  <c r="CH182" i="1"/>
  <c r="CH180" i="1"/>
  <c r="CH176" i="1"/>
  <c r="CH171" i="1"/>
  <c r="CH169" i="1"/>
  <c r="CH166" i="1"/>
  <c r="CH163" i="1"/>
  <c r="CH161" i="1"/>
  <c r="CH155" i="1"/>
  <c r="CH152" i="1"/>
  <c r="CH145" i="1"/>
  <c r="CH142" i="1"/>
  <c r="CH138" i="1"/>
  <c r="CH133" i="1"/>
  <c r="CH131" i="1"/>
  <c r="CH129" i="1"/>
  <c r="CH125" i="1"/>
  <c r="CH121" i="1"/>
  <c r="CH117" i="1"/>
  <c r="CH114" i="1"/>
  <c r="CH109" i="1"/>
  <c r="CH106" i="1"/>
  <c r="CH103" i="1"/>
  <c r="CH98" i="1" s="1"/>
  <c r="CH96" i="1"/>
  <c r="CH93" i="1"/>
  <c r="CH81" i="1"/>
  <c r="CH78" i="1"/>
  <c r="CH76" i="1"/>
  <c r="CH74" i="1"/>
  <c r="CH72" i="1"/>
  <c r="CH70" i="1"/>
  <c r="CH68" i="1"/>
  <c r="CH65" i="1"/>
  <c r="CH63" i="1"/>
  <c r="CH60" i="1"/>
  <c r="CH58" i="1"/>
  <c r="CH55" i="1"/>
  <c r="CH52" i="1"/>
  <c r="CH50" i="1"/>
  <c r="CH48" i="1"/>
  <c r="CH46" i="1"/>
  <c r="CH44" i="1"/>
  <c r="CH41" i="1"/>
  <c r="CH39" i="1"/>
  <c r="CH34" i="1"/>
  <c r="CH32" i="1"/>
  <c r="CH18" i="1"/>
  <c r="CH14" i="1"/>
  <c r="CH12" i="1"/>
  <c r="CG292" i="1"/>
  <c r="CG290" i="1"/>
  <c r="CG288" i="1"/>
  <c r="CG286" i="1"/>
  <c r="CG284" i="1"/>
  <c r="CG282" i="1"/>
  <c r="CG280" i="1"/>
  <c r="CG271" i="1"/>
  <c r="CG268" i="1"/>
  <c r="CG266" i="1"/>
  <c r="CG254" i="1"/>
  <c r="CG229" i="1"/>
  <c r="CG212" i="1"/>
  <c r="CG208" i="1"/>
  <c r="CG196" i="1"/>
  <c r="CG188" i="1"/>
  <c r="CG186" i="1"/>
  <c r="CG184" i="1"/>
  <c r="CG182" i="1"/>
  <c r="CG180" i="1"/>
  <c r="CG176" i="1"/>
  <c r="CG171" i="1"/>
  <c r="CG169" i="1"/>
  <c r="CG166" i="1"/>
  <c r="CG163" i="1"/>
  <c r="CG161" i="1"/>
  <c r="CG155" i="1"/>
  <c r="CG152" i="1"/>
  <c r="CG145" i="1"/>
  <c r="CG142" i="1"/>
  <c r="CG138" i="1"/>
  <c r="CG133" i="1"/>
  <c r="CG131" i="1"/>
  <c r="CG129" i="1"/>
  <c r="CG125" i="1"/>
  <c r="CG121" i="1"/>
  <c r="CG117" i="1"/>
  <c r="CG114" i="1"/>
  <c r="CG109" i="1"/>
  <c r="CG106" i="1"/>
  <c r="CG103" i="1"/>
  <c r="CG98" i="1" s="1"/>
  <c r="CG96" i="1"/>
  <c r="CG93" i="1"/>
  <c r="CG81" i="1"/>
  <c r="CG78" i="1"/>
  <c r="CG76" i="1"/>
  <c r="CG74" i="1"/>
  <c r="CG72" i="1"/>
  <c r="CG70" i="1"/>
  <c r="CG68" i="1"/>
  <c r="CG65" i="1"/>
  <c r="CG63" i="1"/>
  <c r="CG60" i="1"/>
  <c r="CG58" i="1"/>
  <c r="CG55" i="1"/>
  <c r="CG52" i="1"/>
  <c r="CG50" i="1"/>
  <c r="CG48" i="1"/>
  <c r="CG46" i="1"/>
  <c r="CG44" i="1"/>
  <c r="CG41" i="1"/>
  <c r="CG39" i="1"/>
  <c r="CG34" i="1"/>
  <c r="CG32" i="1"/>
  <c r="CG18" i="1"/>
  <c r="CG14" i="1"/>
  <c r="CG12" i="1"/>
  <c r="CK255" i="1"/>
  <c r="CB255" i="1"/>
  <c r="BN255" i="1"/>
  <c r="BK255" i="1"/>
  <c r="BF255" i="1"/>
  <c r="BB255" i="1"/>
  <c r="AE255" i="1"/>
  <c r="U255" i="1"/>
  <c r="P255" i="1"/>
  <c r="I255" i="1"/>
  <c r="CK219" i="1"/>
  <c r="CB219" i="1"/>
  <c r="BN219" i="1"/>
  <c r="BK219" i="1"/>
  <c r="BF219" i="1"/>
  <c r="BB219" i="1"/>
  <c r="AE219" i="1"/>
  <c r="U219" i="1"/>
  <c r="P219" i="1"/>
  <c r="O219" i="1"/>
  <c r="CK222" i="1"/>
  <c r="CB222" i="1"/>
  <c r="BN222" i="1"/>
  <c r="BK222" i="1"/>
  <c r="BF222" i="1"/>
  <c r="BB222" i="1"/>
  <c r="AE222" i="1"/>
  <c r="P222" i="1"/>
  <c r="I222" i="1"/>
  <c r="AE195" i="1"/>
  <c r="AE194" i="1"/>
  <c r="AE193" i="1"/>
  <c r="AE192" i="1"/>
  <c r="AE191" i="1"/>
  <c r="AE190" i="1"/>
  <c r="AE189" i="1"/>
  <c r="AE187" i="1"/>
  <c r="BN49" i="1"/>
  <c r="CM151" i="1" l="1"/>
  <c r="CG151" i="1"/>
  <c r="CH151" i="1"/>
  <c r="CG54" i="1"/>
  <c r="CM54" i="1"/>
  <c r="CH54" i="1"/>
  <c r="CG92" i="1"/>
  <c r="CH92" i="1"/>
  <c r="BN48" i="1"/>
  <c r="CG95" i="1"/>
  <c r="CG217" i="1"/>
  <c r="CG270" i="1"/>
  <c r="CH95" i="1"/>
  <c r="CH217" i="1"/>
  <c r="CH270" i="1"/>
  <c r="CM95" i="1"/>
  <c r="CM217" i="1"/>
  <c r="CM270" i="1"/>
  <c r="I219" i="1"/>
  <c r="CG207" i="1"/>
  <c r="CH207" i="1"/>
  <c r="CM92" i="1"/>
  <c r="CM207" i="1"/>
  <c r="CM160" i="1"/>
  <c r="BA255" i="1"/>
  <c r="CH116" i="1"/>
  <c r="CH173" i="1"/>
  <c r="BA222" i="1"/>
  <c r="CG116" i="1"/>
  <c r="CG173" i="1"/>
  <c r="CH160" i="1"/>
  <c r="CH273" i="1"/>
  <c r="CM11" i="1"/>
  <c r="CM57" i="1"/>
  <c r="CM62" i="1"/>
  <c r="CM116" i="1"/>
  <c r="CM137" i="1"/>
  <c r="CM173" i="1"/>
  <c r="CM273" i="1"/>
  <c r="CG43" i="1"/>
  <c r="CG160" i="1"/>
  <c r="CG273" i="1"/>
  <c r="CH11" i="1"/>
  <c r="CH57" i="1"/>
  <c r="CH62" i="1"/>
  <c r="CH80" i="1"/>
  <c r="CH105" i="1"/>
  <c r="CM43" i="1"/>
  <c r="CM105" i="1"/>
  <c r="CG62" i="1"/>
  <c r="CG105" i="1"/>
  <c r="CH43" i="1"/>
  <c r="CM80" i="1"/>
  <c r="CG11" i="1"/>
  <c r="CG57" i="1"/>
  <c r="CG137" i="1"/>
  <c r="CH137" i="1"/>
  <c r="CA255" i="1"/>
  <c r="CG80" i="1"/>
  <c r="CA219" i="1"/>
  <c r="F255" i="1"/>
  <c r="CA222" i="1"/>
  <c r="F222" i="1"/>
  <c r="AY76" i="1"/>
  <c r="AY229" i="1"/>
  <c r="AX41" i="1"/>
  <c r="AY41" i="1"/>
  <c r="AZ41" i="1"/>
  <c r="AY18" i="1"/>
  <c r="AE170" i="1"/>
  <c r="CM211" i="1" l="1"/>
  <c r="CM294" i="1" s="1"/>
  <c r="CH211" i="1"/>
  <c r="CH294" i="1" s="1"/>
  <c r="F219" i="1"/>
  <c r="CG211" i="1"/>
  <c r="CG294" i="1" s="1"/>
  <c r="AY217" i="1"/>
  <c r="E222" i="1"/>
  <c r="BZ222" i="1"/>
  <c r="BZ219" i="1"/>
  <c r="BZ255" i="1"/>
  <c r="AY62" i="1"/>
  <c r="E255" i="1"/>
  <c r="AY11" i="1"/>
  <c r="E219" i="1" l="1"/>
  <c r="AY211" i="1"/>
  <c r="AY294" i="1" s="1"/>
  <c r="D222" i="1"/>
  <c r="D255" i="1"/>
  <c r="CK264" i="1"/>
  <c r="CB264" i="1"/>
  <c r="BN264" i="1"/>
  <c r="BK264" i="1"/>
  <c r="BF264" i="1"/>
  <c r="BB264" i="1"/>
  <c r="AE264" i="1"/>
  <c r="U264" i="1"/>
  <c r="P264" i="1"/>
  <c r="I264" i="1"/>
  <c r="CK263" i="1"/>
  <c r="CB263" i="1"/>
  <c r="BN263" i="1"/>
  <c r="BK263" i="1"/>
  <c r="BF263" i="1"/>
  <c r="BB263" i="1"/>
  <c r="AE263" i="1"/>
  <c r="U263" i="1"/>
  <c r="P263" i="1"/>
  <c r="I263" i="1"/>
  <c r="CK258" i="1"/>
  <c r="CB258" i="1"/>
  <c r="BN258" i="1"/>
  <c r="BK258" i="1"/>
  <c r="BF258" i="1"/>
  <c r="BB258" i="1"/>
  <c r="AE258" i="1"/>
  <c r="U258" i="1"/>
  <c r="P258" i="1"/>
  <c r="I258" i="1"/>
  <c r="CK228" i="1"/>
  <c r="CB228" i="1"/>
  <c r="BN228" i="1"/>
  <c r="BK228" i="1"/>
  <c r="BF228" i="1"/>
  <c r="BB228" i="1"/>
  <c r="AE228" i="1"/>
  <c r="U228" i="1"/>
  <c r="P228" i="1"/>
  <c r="I228" i="1"/>
  <c r="CK223" i="1"/>
  <c r="CB223" i="1"/>
  <c r="BN223" i="1"/>
  <c r="BK223" i="1"/>
  <c r="BF223" i="1"/>
  <c r="BB223" i="1"/>
  <c r="AE223" i="1"/>
  <c r="U223" i="1"/>
  <c r="P223" i="1"/>
  <c r="I223" i="1"/>
  <c r="CK221" i="1"/>
  <c r="CB221" i="1"/>
  <c r="BN221" i="1"/>
  <c r="BK221" i="1"/>
  <c r="BF221" i="1"/>
  <c r="BB221" i="1"/>
  <c r="AE221" i="1"/>
  <c r="U221" i="1"/>
  <c r="P221" i="1"/>
  <c r="I221" i="1"/>
  <c r="CK91" i="1"/>
  <c r="CB91" i="1"/>
  <c r="BN91" i="1"/>
  <c r="BK91" i="1"/>
  <c r="BF91" i="1"/>
  <c r="BB91" i="1"/>
  <c r="AE91" i="1"/>
  <c r="U91" i="1"/>
  <c r="P91" i="1"/>
  <c r="I91" i="1"/>
  <c r="CK88" i="1"/>
  <c r="CB88" i="1"/>
  <c r="BN88" i="1"/>
  <c r="BK88" i="1"/>
  <c r="BF88" i="1"/>
  <c r="BB88" i="1"/>
  <c r="AE88" i="1"/>
  <c r="U88" i="1"/>
  <c r="P88" i="1"/>
  <c r="I88" i="1"/>
  <c r="D219" i="1" l="1"/>
  <c r="BA228" i="1"/>
  <c r="CA91" i="1"/>
  <c r="BA88" i="1"/>
  <c r="CA258" i="1"/>
  <c r="BA264" i="1"/>
  <c r="BA221" i="1"/>
  <c r="CA221" i="1"/>
  <c r="BA223" i="1"/>
  <c r="CA223" i="1"/>
  <c r="F228" i="1"/>
  <c r="BA263" i="1"/>
  <c r="CA263" i="1"/>
  <c r="F264" i="1"/>
  <c r="F88" i="1"/>
  <c r="CA88" i="1"/>
  <c r="F91" i="1"/>
  <c r="BA91" i="1"/>
  <c r="F221" i="1"/>
  <c r="F223" i="1"/>
  <c r="CA228" i="1"/>
  <c r="F258" i="1"/>
  <c r="BA258" i="1"/>
  <c r="F263" i="1"/>
  <c r="CA264" i="1"/>
  <c r="BZ258" i="1" l="1"/>
  <c r="BZ91" i="1"/>
  <c r="E223" i="1"/>
  <c r="E258" i="1"/>
  <c r="E221" i="1"/>
  <c r="BZ264" i="1"/>
  <c r="E91" i="1"/>
  <c r="BZ88" i="1"/>
  <c r="E88" i="1"/>
  <c r="E264" i="1"/>
  <c r="BZ263" i="1"/>
  <c r="E228" i="1"/>
  <c r="BZ223" i="1"/>
  <c r="BZ221" i="1"/>
  <c r="E263" i="1"/>
  <c r="BZ228" i="1"/>
  <c r="D263" i="1" l="1"/>
  <c r="D228" i="1"/>
  <c r="D264" i="1"/>
  <c r="D88" i="1"/>
  <c r="D91" i="1"/>
  <c r="D221" i="1"/>
  <c r="D258" i="1"/>
  <c r="D223" i="1"/>
  <c r="CB40" i="1" l="1"/>
  <c r="AZ39" i="1"/>
  <c r="AM39" i="1"/>
  <c r="AK39" i="1"/>
  <c r="AI39" i="1"/>
  <c r="AH39" i="1"/>
  <c r="AA39" i="1"/>
  <c r="Z39" i="1"/>
  <c r="Y39" i="1"/>
  <c r="X39" i="1"/>
  <c r="W39" i="1"/>
  <c r="V39" i="1"/>
  <c r="T39" i="1"/>
  <c r="O39" i="1"/>
  <c r="H39" i="1"/>
  <c r="G39" i="1"/>
  <c r="CQ39" i="1"/>
  <c r="CP39" i="1"/>
  <c r="CN39" i="1"/>
  <c r="CI39" i="1"/>
  <c r="CF39" i="1"/>
  <c r="CC39" i="1"/>
  <c r="BY39" i="1"/>
  <c r="BX39" i="1"/>
  <c r="BW39" i="1"/>
  <c r="BV39" i="1"/>
  <c r="BU39" i="1"/>
  <c r="BT39" i="1"/>
  <c r="BS39" i="1"/>
  <c r="BR39" i="1"/>
  <c r="BQ39" i="1"/>
  <c r="BP39" i="1"/>
  <c r="BO39" i="1"/>
  <c r="BM39" i="1"/>
  <c r="BL39" i="1"/>
  <c r="BI39" i="1"/>
  <c r="BH39" i="1"/>
  <c r="BG39" i="1"/>
  <c r="BE39" i="1"/>
  <c r="BD39" i="1"/>
  <c r="BC39" i="1"/>
  <c r="AX39" i="1"/>
  <c r="AW39" i="1"/>
  <c r="AV39" i="1"/>
  <c r="AU39" i="1"/>
  <c r="AT39" i="1"/>
  <c r="AS39" i="1"/>
  <c r="AR39" i="1"/>
  <c r="AQ39" i="1"/>
  <c r="AP39" i="1"/>
  <c r="AO39" i="1"/>
  <c r="AN39" i="1"/>
  <c r="AL39" i="1"/>
  <c r="AJ39" i="1"/>
  <c r="AG39" i="1"/>
  <c r="AF39" i="1"/>
  <c r="AD39" i="1"/>
  <c r="AC39" i="1"/>
  <c r="AB39" i="1"/>
  <c r="S39" i="1"/>
  <c r="R39" i="1"/>
  <c r="Q39" i="1"/>
  <c r="N39" i="1"/>
  <c r="M39" i="1"/>
  <c r="L39" i="1"/>
  <c r="K39" i="1"/>
  <c r="J39" i="1"/>
  <c r="CK40" i="1"/>
  <c r="BN40" i="1"/>
  <c r="BK40" i="1"/>
  <c r="BF40" i="1"/>
  <c r="BB40" i="1"/>
  <c r="P40" i="1"/>
  <c r="BA40" i="1" l="1"/>
  <c r="AU11" i="1"/>
  <c r="AT11" i="1"/>
  <c r="BN59" i="1"/>
  <c r="CD39" i="1"/>
  <c r="I40" i="1"/>
  <c r="U40" i="1"/>
  <c r="AE40" i="1"/>
  <c r="CA40" i="1"/>
  <c r="F40" i="1" l="1"/>
  <c r="BZ40" i="1"/>
  <c r="E40" i="1" l="1"/>
  <c r="D40" i="1" l="1"/>
  <c r="CP273" i="1" l="1"/>
  <c r="CK275" i="1"/>
  <c r="CB275" i="1"/>
  <c r="BN275" i="1"/>
  <c r="BK275" i="1"/>
  <c r="BF275" i="1"/>
  <c r="BB275" i="1"/>
  <c r="AE275" i="1"/>
  <c r="U275" i="1"/>
  <c r="P275" i="1"/>
  <c r="I275" i="1"/>
  <c r="F275" i="1" l="1"/>
  <c r="CA275" i="1"/>
  <c r="BA275" i="1"/>
  <c r="BZ275" i="1" l="1"/>
  <c r="E275" i="1"/>
  <c r="D275" i="1" l="1"/>
  <c r="BK108" i="1"/>
  <c r="BM292" i="1" l="1"/>
  <c r="BM290" i="1"/>
  <c r="BM288" i="1"/>
  <c r="BM286" i="1"/>
  <c r="BM284" i="1"/>
  <c r="BM282" i="1"/>
  <c r="BM280" i="1"/>
  <c r="BM271" i="1"/>
  <c r="BM268" i="1"/>
  <c r="BM266" i="1"/>
  <c r="BM254" i="1"/>
  <c r="BM229" i="1"/>
  <c r="BM212" i="1"/>
  <c r="BM208" i="1"/>
  <c r="BM196" i="1"/>
  <c r="BM188" i="1"/>
  <c r="BM186" i="1"/>
  <c r="BM184" i="1"/>
  <c r="BM182" i="1"/>
  <c r="BM180" i="1"/>
  <c r="BM176" i="1"/>
  <c r="BM171" i="1"/>
  <c r="BM169" i="1"/>
  <c r="BM166" i="1"/>
  <c r="BM163" i="1"/>
  <c r="BM161" i="1"/>
  <c r="BM155" i="1"/>
  <c r="BM152" i="1"/>
  <c r="BM145" i="1"/>
  <c r="BM142" i="1"/>
  <c r="BM138" i="1"/>
  <c r="BM133" i="1"/>
  <c r="BM131" i="1"/>
  <c r="BM129" i="1"/>
  <c r="BM125" i="1"/>
  <c r="BM121" i="1"/>
  <c r="BM117" i="1"/>
  <c r="BM114" i="1"/>
  <c r="BM109" i="1"/>
  <c r="BM106" i="1"/>
  <c r="BM103" i="1"/>
  <c r="BM98" i="1" s="1"/>
  <c r="BM96" i="1"/>
  <c r="BM93" i="1"/>
  <c r="BM81" i="1"/>
  <c r="BM78" i="1"/>
  <c r="BM76" i="1"/>
  <c r="BM74" i="1"/>
  <c r="BM72" i="1"/>
  <c r="BM70" i="1"/>
  <c r="BM68" i="1"/>
  <c r="BM65" i="1"/>
  <c r="BM63" i="1"/>
  <c r="BM60" i="1"/>
  <c r="BM58" i="1"/>
  <c r="BM55" i="1"/>
  <c r="BM52" i="1"/>
  <c r="BM50" i="1"/>
  <c r="BM48" i="1"/>
  <c r="BM46" i="1"/>
  <c r="BM44" i="1"/>
  <c r="BM41" i="1"/>
  <c r="BM34" i="1"/>
  <c r="BM32" i="1"/>
  <c r="BM18" i="1"/>
  <c r="BM14" i="1"/>
  <c r="BM12" i="1"/>
  <c r="CQ106" i="1"/>
  <c r="CP106" i="1"/>
  <c r="CN106" i="1"/>
  <c r="CI106" i="1"/>
  <c r="CF106" i="1"/>
  <c r="CD106" i="1"/>
  <c r="CC106" i="1"/>
  <c r="BY106" i="1"/>
  <c r="BX106" i="1"/>
  <c r="BW106" i="1"/>
  <c r="BV106" i="1"/>
  <c r="BU106" i="1"/>
  <c r="BT106" i="1"/>
  <c r="BS106" i="1"/>
  <c r="BR106" i="1"/>
  <c r="BQ106" i="1"/>
  <c r="BP106" i="1"/>
  <c r="BO106" i="1"/>
  <c r="BL106" i="1"/>
  <c r="BI106" i="1"/>
  <c r="BH106" i="1"/>
  <c r="BG106" i="1"/>
  <c r="BE106" i="1"/>
  <c r="BC106" i="1"/>
  <c r="AZ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D106" i="1"/>
  <c r="AC106" i="1"/>
  <c r="AB106" i="1"/>
  <c r="AA106" i="1"/>
  <c r="Z106" i="1"/>
  <c r="Y106" i="1"/>
  <c r="X106" i="1"/>
  <c r="W106" i="1"/>
  <c r="V106" i="1"/>
  <c r="T106" i="1"/>
  <c r="S106" i="1"/>
  <c r="R106" i="1"/>
  <c r="Q106" i="1"/>
  <c r="O106" i="1"/>
  <c r="N106" i="1"/>
  <c r="M106" i="1"/>
  <c r="L106" i="1"/>
  <c r="K106" i="1"/>
  <c r="J106" i="1"/>
  <c r="H106" i="1"/>
  <c r="G106" i="1"/>
  <c r="CK108" i="1"/>
  <c r="CB108" i="1"/>
  <c r="BN108" i="1"/>
  <c r="BF108" i="1"/>
  <c r="BB108" i="1"/>
  <c r="AE108" i="1"/>
  <c r="U108" i="1"/>
  <c r="P108" i="1"/>
  <c r="I108" i="1"/>
  <c r="BM151" i="1" l="1"/>
  <c r="BM54" i="1"/>
  <c r="BM270" i="1"/>
  <c r="BM116" i="1"/>
  <c r="BM160" i="1"/>
  <c r="BM207" i="1"/>
  <c r="BA108" i="1"/>
  <c r="CA108" i="1"/>
  <c r="BM173" i="1"/>
  <c r="BM273" i="1"/>
  <c r="BM92" i="1"/>
  <c r="BM105" i="1"/>
  <c r="BM217" i="1"/>
  <c r="BD106" i="1"/>
  <c r="BM95" i="1"/>
  <c r="F108" i="1"/>
  <c r="BM43" i="1"/>
  <c r="BM11" i="1"/>
  <c r="BM57" i="1"/>
  <c r="BM80" i="1"/>
  <c r="BM137" i="1"/>
  <c r="BM62" i="1"/>
  <c r="BZ108" i="1" l="1"/>
  <c r="E108" i="1"/>
  <c r="BM211" i="1"/>
  <c r="BM294" i="1" s="1"/>
  <c r="D108" i="1" l="1"/>
  <c r="BN31" i="1" l="1"/>
  <c r="G50" i="1"/>
  <c r="G41" i="1"/>
  <c r="U31" i="1"/>
  <c r="H14" i="1"/>
  <c r="CK252" i="1"/>
  <c r="BN252" i="1"/>
  <c r="BK252" i="1"/>
  <c r="BF252" i="1"/>
  <c r="BB252" i="1"/>
  <c r="CK205" i="1"/>
  <c r="CB205" i="1"/>
  <c r="BN205" i="1"/>
  <c r="BK205" i="1"/>
  <c r="BF205" i="1"/>
  <c r="BB205" i="1"/>
  <c r="AE205" i="1"/>
  <c r="U205" i="1"/>
  <c r="P205" i="1"/>
  <c r="I205" i="1"/>
  <c r="CK153" i="1"/>
  <c r="BN153" i="1"/>
  <c r="BK153" i="1"/>
  <c r="BF153" i="1"/>
  <c r="BB153" i="1"/>
  <c r="CQ114" i="1"/>
  <c r="CP114" i="1"/>
  <c r="CN114" i="1"/>
  <c r="CI114" i="1"/>
  <c r="CF114" i="1"/>
  <c r="CD114" i="1"/>
  <c r="CC114" i="1"/>
  <c r="BY114" i="1"/>
  <c r="BX114" i="1"/>
  <c r="BW114" i="1"/>
  <c r="BV114" i="1"/>
  <c r="BU114" i="1"/>
  <c r="BT114" i="1"/>
  <c r="BS114" i="1"/>
  <c r="BR114" i="1"/>
  <c r="BQ114" i="1"/>
  <c r="BP114" i="1"/>
  <c r="BO114" i="1"/>
  <c r="BL114" i="1"/>
  <c r="BI114" i="1"/>
  <c r="BH114" i="1"/>
  <c r="BG114" i="1"/>
  <c r="BE114" i="1"/>
  <c r="BD114" i="1"/>
  <c r="BC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D114" i="1"/>
  <c r="AC114" i="1"/>
  <c r="AB114" i="1"/>
  <c r="AA114" i="1"/>
  <c r="Z114" i="1"/>
  <c r="Y114" i="1"/>
  <c r="X114" i="1"/>
  <c r="W114" i="1"/>
  <c r="V114" i="1"/>
  <c r="T114" i="1"/>
  <c r="S114" i="1"/>
  <c r="R114" i="1"/>
  <c r="Q114" i="1"/>
  <c r="O114" i="1"/>
  <c r="N114" i="1"/>
  <c r="M114" i="1"/>
  <c r="L114" i="1"/>
  <c r="K114" i="1"/>
  <c r="J114" i="1"/>
  <c r="H114" i="1"/>
  <c r="G114" i="1"/>
  <c r="CQ109" i="1"/>
  <c r="CP109" i="1"/>
  <c r="CN109" i="1"/>
  <c r="CI109" i="1"/>
  <c r="CF109" i="1"/>
  <c r="CD109" i="1"/>
  <c r="CC109" i="1"/>
  <c r="BY109" i="1"/>
  <c r="BX109" i="1"/>
  <c r="BW109" i="1"/>
  <c r="BV109" i="1"/>
  <c r="BU109" i="1"/>
  <c r="BT109" i="1"/>
  <c r="BS109" i="1"/>
  <c r="BR109" i="1"/>
  <c r="BQ109" i="1"/>
  <c r="BP109" i="1"/>
  <c r="BO109" i="1"/>
  <c r="BL109" i="1"/>
  <c r="BI109" i="1"/>
  <c r="BH109" i="1"/>
  <c r="BG109" i="1"/>
  <c r="BD109" i="1"/>
  <c r="BC109" i="1"/>
  <c r="AZ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D109" i="1"/>
  <c r="AC109" i="1"/>
  <c r="AB109" i="1"/>
  <c r="AA109" i="1"/>
  <c r="Z109" i="1"/>
  <c r="Y109" i="1"/>
  <c r="X109" i="1"/>
  <c r="W109" i="1"/>
  <c r="V109" i="1"/>
  <c r="T109" i="1"/>
  <c r="S109" i="1"/>
  <c r="R109" i="1"/>
  <c r="Q109" i="1"/>
  <c r="O109" i="1"/>
  <c r="N109" i="1"/>
  <c r="M109" i="1"/>
  <c r="L109" i="1"/>
  <c r="K109" i="1"/>
  <c r="J109" i="1"/>
  <c r="H109" i="1"/>
  <c r="G109" i="1"/>
  <c r="CK110" i="1"/>
  <c r="CB110" i="1"/>
  <c r="BN110" i="1"/>
  <c r="BK110" i="1"/>
  <c r="BF110" i="1"/>
  <c r="AE110" i="1"/>
  <c r="U110" i="1"/>
  <c r="P110" i="1"/>
  <c r="I110" i="1"/>
  <c r="CK293" i="1"/>
  <c r="CB293" i="1"/>
  <c r="BN293" i="1"/>
  <c r="BK293" i="1"/>
  <c r="BB293" i="1"/>
  <c r="U293" i="1"/>
  <c r="P293" i="1"/>
  <c r="I293" i="1"/>
  <c r="CQ292" i="1"/>
  <c r="CN292" i="1"/>
  <c r="CI292" i="1"/>
  <c r="CF292" i="1"/>
  <c r="CD292" i="1"/>
  <c r="CC292" i="1"/>
  <c r="BY292" i="1"/>
  <c r="BX292" i="1"/>
  <c r="BW292" i="1"/>
  <c r="BV292" i="1"/>
  <c r="BU292" i="1"/>
  <c r="BT292" i="1"/>
  <c r="BS292" i="1"/>
  <c r="BR292" i="1"/>
  <c r="BQ292" i="1"/>
  <c r="BP292" i="1"/>
  <c r="BO292" i="1"/>
  <c r="BL292" i="1"/>
  <c r="BI292" i="1"/>
  <c r="BH292" i="1"/>
  <c r="BG292" i="1"/>
  <c r="BE292" i="1"/>
  <c r="BD292" i="1"/>
  <c r="BC292" i="1"/>
  <c r="AZ292" i="1"/>
  <c r="AX292" i="1"/>
  <c r="AW292" i="1"/>
  <c r="AV292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H292" i="1"/>
  <c r="AG292" i="1"/>
  <c r="AF292" i="1"/>
  <c r="AD292" i="1"/>
  <c r="AC292" i="1"/>
  <c r="AB292" i="1"/>
  <c r="AA292" i="1"/>
  <c r="Z292" i="1"/>
  <c r="Y292" i="1"/>
  <c r="X292" i="1"/>
  <c r="W292" i="1"/>
  <c r="V292" i="1"/>
  <c r="T292" i="1"/>
  <c r="S292" i="1"/>
  <c r="R292" i="1"/>
  <c r="Q292" i="1"/>
  <c r="O292" i="1"/>
  <c r="N292" i="1"/>
  <c r="M292" i="1"/>
  <c r="L292" i="1"/>
  <c r="K292" i="1"/>
  <c r="J292" i="1"/>
  <c r="H292" i="1"/>
  <c r="G292" i="1"/>
  <c r="CK291" i="1"/>
  <c r="CB291" i="1"/>
  <c r="BN291" i="1"/>
  <c r="BK291" i="1"/>
  <c r="BF291" i="1"/>
  <c r="BB291" i="1"/>
  <c r="AE291" i="1"/>
  <c r="U291" i="1"/>
  <c r="P291" i="1"/>
  <c r="I291" i="1"/>
  <c r="CQ290" i="1"/>
  <c r="CN290" i="1"/>
  <c r="CI290" i="1"/>
  <c r="CF290" i="1"/>
  <c r="CD290" i="1"/>
  <c r="CC290" i="1"/>
  <c r="BY290" i="1"/>
  <c r="BX290" i="1"/>
  <c r="BW290" i="1"/>
  <c r="BV290" i="1"/>
  <c r="BU290" i="1"/>
  <c r="BT290" i="1"/>
  <c r="BS290" i="1"/>
  <c r="BR290" i="1"/>
  <c r="BQ290" i="1"/>
  <c r="BP290" i="1"/>
  <c r="BO290" i="1"/>
  <c r="BL290" i="1"/>
  <c r="BI290" i="1"/>
  <c r="BH290" i="1"/>
  <c r="BG290" i="1"/>
  <c r="BE290" i="1"/>
  <c r="BD290" i="1"/>
  <c r="BC290" i="1"/>
  <c r="AZ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D290" i="1"/>
  <c r="AC290" i="1"/>
  <c r="AB290" i="1"/>
  <c r="AA290" i="1"/>
  <c r="Z290" i="1"/>
  <c r="Y290" i="1"/>
  <c r="X290" i="1"/>
  <c r="W290" i="1"/>
  <c r="V290" i="1"/>
  <c r="T290" i="1"/>
  <c r="S290" i="1"/>
  <c r="R290" i="1"/>
  <c r="Q290" i="1"/>
  <c r="O290" i="1"/>
  <c r="N290" i="1"/>
  <c r="M290" i="1"/>
  <c r="L290" i="1"/>
  <c r="K290" i="1"/>
  <c r="J290" i="1"/>
  <c r="H290" i="1"/>
  <c r="G290" i="1"/>
  <c r="CK289" i="1"/>
  <c r="CB289" i="1"/>
  <c r="BN289" i="1"/>
  <c r="BK289" i="1"/>
  <c r="BF289" i="1"/>
  <c r="BB289" i="1"/>
  <c r="AE289" i="1"/>
  <c r="U289" i="1"/>
  <c r="P289" i="1"/>
  <c r="I289" i="1"/>
  <c r="CQ288" i="1"/>
  <c r="CN288" i="1"/>
  <c r="CI288" i="1"/>
  <c r="CF288" i="1"/>
  <c r="CD288" i="1"/>
  <c r="CC288" i="1"/>
  <c r="BY288" i="1"/>
  <c r="BX288" i="1"/>
  <c r="BW288" i="1"/>
  <c r="BV288" i="1"/>
  <c r="BU288" i="1"/>
  <c r="BT288" i="1"/>
  <c r="BS288" i="1"/>
  <c r="BR288" i="1"/>
  <c r="BQ288" i="1"/>
  <c r="BP288" i="1"/>
  <c r="BO288" i="1"/>
  <c r="BL288" i="1"/>
  <c r="BI288" i="1"/>
  <c r="BH288" i="1"/>
  <c r="BG288" i="1"/>
  <c r="BE288" i="1"/>
  <c r="BD288" i="1"/>
  <c r="BC288" i="1"/>
  <c r="AZ288" i="1"/>
  <c r="AX288" i="1"/>
  <c r="AW288" i="1"/>
  <c r="AV288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AH288" i="1"/>
  <c r="AG288" i="1"/>
  <c r="AF288" i="1"/>
  <c r="AD288" i="1"/>
  <c r="AC288" i="1"/>
  <c r="AB288" i="1"/>
  <c r="AA288" i="1"/>
  <c r="Z288" i="1"/>
  <c r="Y288" i="1"/>
  <c r="X288" i="1"/>
  <c r="W288" i="1"/>
  <c r="V288" i="1"/>
  <c r="T288" i="1"/>
  <c r="S288" i="1"/>
  <c r="R288" i="1"/>
  <c r="Q288" i="1"/>
  <c r="O288" i="1"/>
  <c r="N288" i="1"/>
  <c r="M288" i="1"/>
  <c r="L288" i="1"/>
  <c r="K288" i="1"/>
  <c r="J288" i="1"/>
  <c r="H288" i="1"/>
  <c r="G288" i="1"/>
  <c r="CK287" i="1"/>
  <c r="CB287" i="1"/>
  <c r="BN287" i="1"/>
  <c r="BK287" i="1"/>
  <c r="BF287" i="1"/>
  <c r="BB287" i="1"/>
  <c r="AE287" i="1"/>
  <c r="U287" i="1"/>
  <c r="P287" i="1"/>
  <c r="I287" i="1"/>
  <c r="CQ286" i="1"/>
  <c r="CN286" i="1"/>
  <c r="CI286" i="1"/>
  <c r="CF286" i="1"/>
  <c r="CD286" i="1"/>
  <c r="CC286" i="1"/>
  <c r="BY286" i="1"/>
  <c r="BX286" i="1"/>
  <c r="BW286" i="1"/>
  <c r="BV286" i="1"/>
  <c r="BU286" i="1"/>
  <c r="BT286" i="1"/>
  <c r="BS286" i="1"/>
  <c r="BR286" i="1"/>
  <c r="BQ286" i="1"/>
  <c r="BP286" i="1"/>
  <c r="BO286" i="1"/>
  <c r="BL286" i="1"/>
  <c r="BI286" i="1"/>
  <c r="BH286" i="1"/>
  <c r="BG286" i="1"/>
  <c r="BE286" i="1"/>
  <c r="BD286" i="1"/>
  <c r="BC286" i="1"/>
  <c r="AZ286" i="1"/>
  <c r="AX286" i="1"/>
  <c r="AW286" i="1"/>
  <c r="AV286" i="1"/>
  <c r="AU286" i="1"/>
  <c r="AT286" i="1"/>
  <c r="AS286" i="1"/>
  <c r="AR286" i="1"/>
  <c r="AQ286" i="1"/>
  <c r="AP286" i="1"/>
  <c r="AO286" i="1"/>
  <c r="AN286" i="1"/>
  <c r="AM286" i="1"/>
  <c r="AL286" i="1"/>
  <c r="AK286" i="1"/>
  <c r="AJ286" i="1"/>
  <c r="AI286" i="1"/>
  <c r="AH286" i="1"/>
  <c r="AG286" i="1"/>
  <c r="AF286" i="1"/>
  <c r="AD286" i="1"/>
  <c r="AC286" i="1"/>
  <c r="AB286" i="1"/>
  <c r="AA286" i="1"/>
  <c r="Z286" i="1"/>
  <c r="Y286" i="1"/>
  <c r="X286" i="1"/>
  <c r="W286" i="1"/>
  <c r="V286" i="1"/>
  <c r="T286" i="1"/>
  <c r="S286" i="1"/>
  <c r="R286" i="1"/>
  <c r="Q286" i="1"/>
  <c r="O286" i="1"/>
  <c r="N286" i="1"/>
  <c r="M286" i="1"/>
  <c r="L286" i="1"/>
  <c r="K286" i="1"/>
  <c r="J286" i="1"/>
  <c r="H286" i="1"/>
  <c r="G286" i="1"/>
  <c r="CK285" i="1"/>
  <c r="BN285" i="1"/>
  <c r="BK285" i="1"/>
  <c r="BF285" i="1"/>
  <c r="BB285" i="1"/>
  <c r="AZ284" i="1"/>
  <c r="U285" i="1"/>
  <c r="P285" i="1"/>
  <c r="O284" i="1"/>
  <c r="N284" i="1"/>
  <c r="J285" i="1"/>
  <c r="CN284" i="1"/>
  <c r="CF284" i="1"/>
  <c r="CC284" i="1"/>
  <c r="BY284" i="1"/>
  <c r="BX284" i="1"/>
  <c r="BW284" i="1"/>
  <c r="BV284" i="1"/>
  <c r="BU284" i="1"/>
  <c r="BT284" i="1"/>
  <c r="BS284" i="1"/>
  <c r="BR284" i="1"/>
  <c r="BQ284" i="1"/>
  <c r="BP284" i="1"/>
  <c r="BO284" i="1"/>
  <c r="BL284" i="1"/>
  <c r="BI284" i="1"/>
  <c r="BH284" i="1"/>
  <c r="BG284" i="1"/>
  <c r="BE284" i="1"/>
  <c r="BD284" i="1"/>
  <c r="BC284" i="1"/>
  <c r="AX284" i="1"/>
  <c r="AW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D284" i="1"/>
  <c r="AC284" i="1"/>
  <c r="AB284" i="1"/>
  <c r="AA284" i="1"/>
  <c r="Z284" i="1"/>
  <c r="Y284" i="1"/>
  <c r="X284" i="1"/>
  <c r="W284" i="1"/>
  <c r="V284" i="1"/>
  <c r="T284" i="1"/>
  <c r="S284" i="1"/>
  <c r="R284" i="1"/>
  <c r="Q284" i="1"/>
  <c r="M284" i="1"/>
  <c r="L284" i="1"/>
  <c r="K284" i="1"/>
  <c r="H284" i="1"/>
  <c r="G284" i="1"/>
  <c r="CK283" i="1"/>
  <c r="CB283" i="1"/>
  <c r="BN283" i="1"/>
  <c r="BK283" i="1"/>
  <c r="BF283" i="1"/>
  <c r="BB283" i="1"/>
  <c r="AE283" i="1"/>
  <c r="U283" i="1"/>
  <c r="P283" i="1"/>
  <c r="I283" i="1"/>
  <c r="CQ282" i="1"/>
  <c r="CN282" i="1"/>
  <c r="CI282" i="1"/>
  <c r="CF282" i="1"/>
  <c r="CD282" i="1"/>
  <c r="CC282" i="1"/>
  <c r="BY282" i="1"/>
  <c r="BX282" i="1"/>
  <c r="BW282" i="1"/>
  <c r="BV282" i="1"/>
  <c r="BU282" i="1"/>
  <c r="BT282" i="1"/>
  <c r="BS282" i="1"/>
  <c r="BR282" i="1"/>
  <c r="BQ282" i="1"/>
  <c r="BP282" i="1"/>
  <c r="BO282" i="1"/>
  <c r="BL282" i="1"/>
  <c r="BI282" i="1"/>
  <c r="BH282" i="1"/>
  <c r="BG282" i="1"/>
  <c r="BE282" i="1"/>
  <c r="BD282" i="1"/>
  <c r="BC282" i="1"/>
  <c r="AZ282" i="1"/>
  <c r="AX282" i="1"/>
  <c r="AW282" i="1"/>
  <c r="AV282" i="1"/>
  <c r="AU282" i="1"/>
  <c r="AT282" i="1"/>
  <c r="AS282" i="1"/>
  <c r="AR282" i="1"/>
  <c r="AQ282" i="1"/>
  <c r="AP282" i="1"/>
  <c r="AO282" i="1"/>
  <c r="AN282" i="1"/>
  <c r="AM282" i="1"/>
  <c r="AL282" i="1"/>
  <c r="AK282" i="1"/>
  <c r="AJ282" i="1"/>
  <c r="AI282" i="1"/>
  <c r="AH282" i="1"/>
  <c r="AG282" i="1"/>
  <c r="AF282" i="1"/>
  <c r="AD282" i="1"/>
  <c r="AC282" i="1"/>
  <c r="AB282" i="1"/>
  <c r="AA282" i="1"/>
  <c r="Z282" i="1"/>
  <c r="Y282" i="1"/>
  <c r="X282" i="1"/>
  <c r="W282" i="1"/>
  <c r="V282" i="1"/>
  <c r="T282" i="1"/>
  <c r="S282" i="1"/>
  <c r="R282" i="1"/>
  <c r="Q282" i="1"/>
  <c r="O282" i="1"/>
  <c r="N282" i="1"/>
  <c r="M282" i="1"/>
  <c r="L282" i="1"/>
  <c r="K282" i="1"/>
  <c r="J282" i="1"/>
  <c r="H282" i="1"/>
  <c r="G282" i="1"/>
  <c r="CK281" i="1"/>
  <c r="CB281" i="1"/>
  <c r="BN281" i="1"/>
  <c r="BK281" i="1"/>
  <c r="BB281" i="1"/>
  <c r="AE281" i="1"/>
  <c r="U281" i="1"/>
  <c r="P281" i="1"/>
  <c r="I281" i="1"/>
  <c r="CQ280" i="1"/>
  <c r="CN280" i="1"/>
  <c r="CI280" i="1"/>
  <c r="CF280" i="1"/>
  <c r="CD280" i="1"/>
  <c r="CC280" i="1"/>
  <c r="BY280" i="1"/>
  <c r="BX280" i="1"/>
  <c r="BW280" i="1"/>
  <c r="BV280" i="1"/>
  <c r="BU280" i="1"/>
  <c r="BT280" i="1"/>
  <c r="BS280" i="1"/>
  <c r="BR280" i="1"/>
  <c r="BQ280" i="1"/>
  <c r="BP280" i="1"/>
  <c r="BO280" i="1"/>
  <c r="BL280" i="1"/>
  <c r="BI280" i="1"/>
  <c r="BG280" i="1"/>
  <c r="BE280" i="1"/>
  <c r="BD280" i="1"/>
  <c r="BC280" i="1"/>
  <c r="AZ280" i="1"/>
  <c r="AX280" i="1"/>
  <c r="AW280" i="1"/>
  <c r="AV280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H280" i="1"/>
  <c r="AG280" i="1"/>
  <c r="AF280" i="1"/>
  <c r="AD280" i="1"/>
  <c r="AC280" i="1"/>
  <c r="AB280" i="1"/>
  <c r="AA280" i="1"/>
  <c r="Z280" i="1"/>
  <c r="Y280" i="1"/>
  <c r="X280" i="1"/>
  <c r="W280" i="1"/>
  <c r="V280" i="1"/>
  <c r="T280" i="1"/>
  <c r="S280" i="1"/>
  <c r="R280" i="1"/>
  <c r="Q280" i="1"/>
  <c r="O280" i="1"/>
  <c r="N280" i="1"/>
  <c r="M280" i="1"/>
  <c r="L280" i="1"/>
  <c r="K280" i="1"/>
  <c r="J280" i="1"/>
  <c r="H280" i="1"/>
  <c r="G280" i="1"/>
  <c r="CK277" i="1"/>
  <c r="CK274" i="1" s="1"/>
  <c r="CB277" i="1"/>
  <c r="CB274" i="1" s="1"/>
  <c r="BN277" i="1"/>
  <c r="BN274" i="1" s="1"/>
  <c r="BK277" i="1"/>
  <c r="BK274" i="1" s="1"/>
  <c r="BF277" i="1"/>
  <c r="BF274" i="1" s="1"/>
  <c r="BB277" i="1"/>
  <c r="BB274" i="1" s="1"/>
  <c r="U277" i="1"/>
  <c r="U274" i="1" s="1"/>
  <c r="P277" i="1"/>
  <c r="P274" i="1" s="1"/>
  <c r="I277" i="1"/>
  <c r="I274" i="1" s="1"/>
  <c r="CK272" i="1"/>
  <c r="CB272" i="1"/>
  <c r="BN272" i="1"/>
  <c r="BK272" i="1"/>
  <c r="BF272" i="1"/>
  <c r="BB272" i="1"/>
  <c r="AE272" i="1"/>
  <c r="U272" i="1"/>
  <c r="P272" i="1"/>
  <c r="I272" i="1"/>
  <c r="CQ271" i="1"/>
  <c r="CN271" i="1"/>
  <c r="CI271" i="1"/>
  <c r="CF271" i="1"/>
  <c r="CD271" i="1"/>
  <c r="CC271" i="1"/>
  <c r="BY271" i="1"/>
  <c r="BX271" i="1"/>
  <c r="BW271" i="1"/>
  <c r="BV271" i="1"/>
  <c r="BU271" i="1"/>
  <c r="BT271" i="1"/>
  <c r="BS271" i="1"/>
  <c r="BR271" i="1"/>
  <c r="BQ271" i="1"/>
  <c r="BP271" i="1"/>
  <c r="BO271" i="1"/>
  <c r="BL271" i="1"/>
  <c r="BI271" i="1"/>
  <c r="BH271" i="1"/>
  <c r="BG271" i="1"/>
  <c r="BE271" i="1"/>
  <c r="BD271" i="1"/>
  <c r="BC271" i="1"/>
  <c r="AZ271" i="1"/>
  <c r="AX271" i="1"/>
  <c r="AW271" i="1"/>
  <c r="AV271" i="1"/>
  <c r="AU271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AH271" i="1"/>
  <c r="AG271" i="1"/>
  <c r="AF271" i="1"/>
  <c r="AD271" i="1"/>
  <c r="AC271" i="1"/>
  <c r="AB271" i="1"/>
  <c r="AA271" i="1"/>
  <c r="Z271" i="1"/>
  <c r="Y271" i="1"/>
  <c r="X271" i="1"/>
  <c r="W271" i="1"/>
  <c r="V271" i="1"/>
  <c r="T271" i="1"/>
  <c r="S271" i="1"/>
  <c r="R271" i="1"/>
  <c r="Q271" i="1"/>
  <c r="O271" i="1"/>
  <c r="N271" i="1"/>
  <c r="M271" i="1"/>
  <c r="L271" i="1"/>
  <c r="K271" i="1"/>
  <c r="J271" i="1"/>
  <c r="H271" i="1"/>
  <c r="G271" i="1"/>
  <c r="CK269" i="1"/>
  <c r="CB269" i="1"/>
  <c r="BN269" i="1"/>
  <c r="BK269" i="1"/>
  <c r="BF269" i="1"/>
  <c r="BB269" i="1"/>
  <c r="AE269" i="1"/>
  <c r="U269" i="1"/>
  <c r="P269" i="1"/>
  <c r="I269" i="1"/>
  <c r="CQ268" i="1"/>
  <c r="CN268" i="1"/>
  <c r="CI268" i="1"/>
  <c r="CF268" i="1"/>
  <c r="CD268" i="1"/>
  <c r="CC268" i="1"/>
  <c r="BY268" i="1"/>
  <c r="BX268" i="1"/>
  <c r="BW268" i="1"/>
  <c r="BV268" i="1"/>
  <c r="BU268" i="1"/>
  <c r="BT268" i="1"/>
  <c r="BS268" i="1"/>
  <c r="BR268" i="1"/>
  <c r="BQ268" i="1"/>
  <c r="BP268" i="1"/>
  <c r="BO268" i="1"/>
  <c r="BL268" i="1"/>
  <c r="BI268" i="1"/>
  <c r="BH268" i="1"/>
  <c r="BG268" i="1"/>
  <c r="BE268" i="1"/>
  <c r="BD268" i="1"/>
  <c r="BC268" i="1"/>
  <c r="AZ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D268" i="1"/>
  <c r="AC268" i="1"/>
  <c r="AB268" i="1"/>
  <c r="AA268" i="1"/>
  <c r="Z268" i="1"/>
  <c r="Y268" i="1"/>
  <c r="X268" i="1"/>
  <c r="W268" i="1"/>
  <c r="V268" i="1"/>
  <c r="T268" i="1"/>
  <c r="S268" i="1"/>
  <c r="R268" i="1"/>
  <c r="Q268" i="1"/>
  <c r="O268" i="1"/>
  <c r="N268" i="1"/>
  <c r="M268" i="1"/>
  <c r="L268" i="1"/>
  <c r="K268" i="1"/>
  <c r="J268" i="1"/>
  <c r="H268" i="1"/>
  <c r="G268" i="1"/>
  <c r="CK267" i="1"/>
  <c r="CB267" i="1"/>
  <c r="BN267" i="1"/>
  <c r="BK267" i="1"/>
  <c r="BF267" i="1"/>
  <c r="BB267" i="1"/>
  <c r="AE267" i="1"/>
  <c r="U267" i="1"/>
  <c r="P267" i="1"/>
  <c r="I267" i="1"/>
  <c r="CQ266" i="1"/>
  <c r="CN266" i="1"/>
  <c r="CI266" i="1"/>
  <c r="CF266" i="1"/>
  <c r="CD266" i="1"/>
  <c r="CC266" i="1"/>
  <c r="BY266" i="1"/>
  <c r="BX266" i="1"/>
  <c r="BW266" i="1"/>
  <c r="BV266" i="1"/>
  <c r="BU266" i="1"/>
  <c r="BT266" i="1"/>
  <c r="BS266" i="1"/>
  <c r="BR266" i="1"/>
  <c r="BQ266" i="1"/>
  <c r="BP266" i="1"/>
  <c r="BO266" i="1"/>
  <c r="BL266" i="1"/>
  <c r="BI266" i="1"/>
  <c r="BH266" i="1"/>
  <c r="BG266" i="1"/>
  <c r="BE266" i="1"/>
  <c r="BD266" i="1"/>
  <c r="BC266" i="1"/>
  <c r="AZ266" i="1"/>
  <c r="AX266" i="1"/>
  <c r="AW266" i="1"/>
  <c r="AV266" i="1"/>
  <c r="AU266" i="1"/>
  <c r="AT266" i="1"/>
  <c r="AS266" i="1"/>
  <c r="AR266" i="1"/>
  <c r="AQ266" i="1"/>
  <c r="AP266" i="1"/>
  <c r="AO266" i="1"/>
  <c r="AN266" i="1"/>
  <c r="AM266" i="1"/>
  <c r="AL266" i="1"/>
  <c r="AK266" i="1"/>
  <c r="AJ266" i="1"/>
  <c r="AI266" i="1"/>
  <c r="AH266" i="1"/>
  <c r="AG266" i="1"/>
  <c r="AF266" i="1"/>
  <c r="AD266" i="1"/>
  <c r="AC266" i="1"/>
  <c r="AB266" i="1"/>
  <c r="AA266" i="1"/>
  <c r="Z266" i="1"/>
  <c r="Y266" i="1"/>
  <c r="X266" i="1"/>
  <c r="W266" i="1"/>
  <c r="V266" i="1"/>
  <c r="T266" i="1"/>
  <c r="S266" i="1"/>
  <c r="R266" i="1"/>
  <c r="Q266" i="1"/>
  <c r="O266" i="1"/>
  <c r="N266" i="1"/>
  <c r="M266" i="1"/>
  <c r="L266" i="1"/>
  <c r="K266" i="1"/>
  <c r="J266" i="1"/>
  <c r="H266" i="1"/>
  <c r="G266" i="1"/>
  <c r="CK265" i="1"/>
  <c r="CB265" i="1"/>
  <c r="BN265" i="1"/>
  <c r="BK265" i="1"/>
  <c r="BF265" i="1"/>
  <c r="BB265" i="1"/>
  <c r="AE265" i="1"/>
  <c r="U265" i="1"/>
  <c r="P265" i="1"/>
  <c r="I265" i="1"/>
  <c r="CK262" i="1"/>
  <c r="CB262" i="1"/>
  <c r="BN262" i="1"/>
  <c r="BK262" i="1"/>
  <c r="BF262" i="1"/>
  <c r="BB262" i="1"/>
  <c r="AE262" i="1"/>
  <c r="U262" i="1"/>
  <c r="P262" i="1"/>
  <c r="I262" i="1"/>
  <c r="CK261" i="1"/>
  <c r="CB261" i="1"/>
  <c r="BN261" i="1"/>
  <c r="BK261" i="1"/>
  <c r="BF261" i="1"/>
  <c r="BB261" i="1"/>
  <c r="AE261" i="1"/>
  <c r="U261" i="1"/>
  <c r="P261" i="1"/>
  <c r="I261" i="1"/>
  <c r="CK260" i="1"/>
  <c r="CB260" i="1"/>
  <c r="BN260" i="1"/>
  <c r="BK260" i="1"/>
  <c r="BF260" i="1"/>
  <c r="BB260" i="1"/>
  <c r="AE260" i="1"/>
  <c r="U260" i="1"/>
  <c r="P260" i="1"/>
  <c r="I260" i="1"/>
  <c r="CK259" i="1"/>
  <c r="CB259" i="1"/>
  <c r="BN259" i="1"/>
  <c r="BK259" i="1"/>
  <c r="BF259" i="1"/>
  <c r="BB259" i="1"/>
  <c r="AE259" i="1"/>
  <c r="U259" i="1"/>
  <c r="P259" i="1"/>
  <c r="I259" i="1"/>
  <c r="CK257" i="1"/>
  <c r="CB257" i="1"/>
  <c r="BN257" i="1"/>
  <c r="BK257" i="1"/>
  <c r="BF257" i="1"/>
  <c r="BB257" i="1"/>
  <c r="AE257" i="1"/>
  <c r="U257" i="1"/>
  <c r="P257" i="1"/>
  <c r="I257" i="1"/>
  <c r="CK256" i="1"/>
  <c r="CB256" i="1"/>
  <c r="BN256" i="1"/>
  <c r="BK256" i="1"/>
  <c r="BF256" i="1"/>
  <c r="BB256" i="1"/>
  <c r="AE256" i="1"/>
  <c r="U256" i="1"/>
  <c r="P256" i="1"/>
  <c r="I256" i="1"/>
  <c r="CQ254" i="1"/>
  <c r="CN254" i="1"/>
  <c r="CI254" i="1"/>
  <c r="CF254" i="1"/>
  <c r="CD254" i="1"/>
  <c r="CC254" i="1"/>
  <c r="BY254" i="1"/>
  <c r="BX254" i="1"/>
  <c r="BW254" i="1"/>
  <c r="BV254" i="1"/>
  <c r="BU254" i="1"/>
  <c r="BT254" i="1"/>
  <c r="BS254" i="1"/>
  <c r="BR254" i="1"/>
  <c r="BQ254" i="1"/>
  <c r="BP254" i="1"/>
  <c r="BO254" i="1"/>
  <c r="BL254" i="1"/>
  <c r="BI254" i="1"/>
  <c r="BH254" i="1"/>
  <c r="BG254" i="1"/>
  <c r="BE254" i="1"/>
  <c r="BD254" i="1"/>
  <c r="BC254" i="1"/>
  <c r="AZ254" i="1"/>
  <c r="AX254" i="1"/>
  <c r="AW254" i="1"/>
  <c r="AV254" i="1"/>
  <c r="AU254" i="1"/>
  <c r="AT254" i="1"/>
  <c r="AS254" i="1"/>
  <c r="AR254" i="1"/>
  <c r="AQ254" i="1"/>
  <c r="AP254" i="1"/>
  <c r="AO254" i="1"/>
  <c r="AN254" i="1"/>
  <c r="AM254" i="1"/>
  <c r="AL254" i="1"/>
  <c r="AK254" i="1"/>
  <c r="AJ254" i="1"/>
  <c r="AI254" i="1"/>
  <c r="AH254" i="1"/>
  <c r="AG254" i="1"/>
  <c r="AF254" i="1"/>
  <c r="AC254" i="1"/>
  <c r="AB254" i="1"/>
  <c r="AA254" i="1"/>
  <c r="Z254" i="1"/>
  <c r="Y254" i="1"/>
  <c r="X254" i="1"/>
  <c r="W254" i="1"/>
  <c r="V254" i="1"/>
  <c r="T254" i="1"/>
  <c r="S254" i="1"/>
  <c r="R254" i="1"/>
  <c r="Q254" i="1"/>
  <c r="O254" i="1"/>
  <c r="N254" i="1"/>
  <c r="M254" i="1"/>
  <c r="L254" i="1"/>
  <c r="K254" i="1"/>
  <c r="J254" i="1"/>
  <c r="H254" i="1"/>
  <c r="G254" i="1"/>
  <c r="CK253" i="1"/>
  <c r="BN253" i="1"/>
  <c r="BK253" i="1"/>
  <c r="BF253" i="1"/>
  <c r="BB253" i="1"/>
  <c r="P253" i="1"/>
  <c r="CK251" i="1"/>
  <c r="CB251" i="1"/>
  <c r="BN251" i="1"/>
  <c r="BK251" i="1"/>
  <c r="BF251" i="1"/>
  <c r="BB251" i="1"/>
  <c r="AE251" i="1"/>
  <c r="P251" i="1"/>
  <c r="I251" i="1"/>
  <c r="CK250" i="1"/>
  <c r="CB250" i="1"/>
  <c r="BN250" i="1"/>
  <c r="BK250" i="1"/>
  <c r="BF250" i="1"/>
  <c r="BB250" i="1"/>
  <c r="AE250" i="1"/>
  <c r="P250" i="1"/>
  <c r="I250" i="1"/>
  <c r="CK249" i="1"/>
  <c r="CB249" i="1"/>
  <c r="BN249" i="1"/>
  <c r="BK249" i="1"/>
  <c r="BF249" i="1"/>
  <c r="BB249" i="1"/>
  <c r="AE249" i="1"/>
  <c r="P249" i="1"/>
  <c r="I249" i="1"/>
  <c r="CK248" i="1"/>
  <c r="CB248" i="1"/>
  <c r="BN248" i="1"/>
  <c r="BK248" i="1"/>
  <c r="BF248" i="1"/>
  <c r="BB248" i="1"/>
  <c r="AE248" i="1"/>
  <c r="P248" i="1"/>
  <c r="I248" i="1"/>
  <c r="CK247" i="1"/>
  <c r="CB247" i="1"/>
  <c r="BN247" i="1"/>
  <c r="BK247" i="1"/>
  <c r="BF247" i="1"/>
  <c r="BB247" i="1"/>
  <c r="AE247" i="1"/>
  <c r="P247" i="1"/>
  <c r="I247" i="1"/>
  <c r="CK246" i="1"/>
  <c r="CB246" i="1"/>
  <c r="BN246" i="1"/>
  <c r="BK246" i="1"/>
  <c r="BF246" i="1"/>
  <c r="BB246" i="1"/>
  <c r="AE246" i="1"/>
  <c r="P246" i="1"/>
  <c r="I246" i="1"/>
  <c r="CK245" i="1"/>
  <c r="CB245" i="1"/>
  <c r="BN245" i="1"/>
  <c r="BK245" i="1"/>
  <c r="BF245" i="1"/>
  <c r="BB245" i="1"/>
  <c r="AE245" i="1"/>
  <c r="P245" i="1"/>
  <c r="I245" i="1"/>
  <c r="CK244" i="1"/>
  <c r="CB244" i="1"/>
  <c r="BN244" i="1"/>
  <c r="BK244" i="1"/>
  <c r="BF244" i="1"/>
  <c r="BB244" i="1"/>
  <c r="AE244" i="1"/>
  <c r="P244" i="1"/>
  <c r="I244" i="1"/>
  <c r="CK243" i="1"/>
  <c r="CB243" i="1"/>
  <c r="BN243" i="1"/>
  <c r="BK243" i="1"/>
  <c r="BF243" i="1"/>
  <c r="BB243" i="1"/>
  <c r="AE243" i="1"/>
  <c r="P243" i="1"/>
  <c r="I243" i="1"/>
  <c r="CK242" i="1"/>
  <c r="CB242" i="1"/>
  <c r="BN242" i="1"/>
  <c r="BK242" i="1"/>
  <c r="BF242" i="1"/>
  <c r="BB242" i="1"/>
  <c r="AE242" i="1"/>
  <c r="P242" i="1"/>
  <c r="I242" i="1"/>
  <c r="CK241" i="1"/>
  <c r="CB241" i="1"/>
  <c r="BN241" i="1"/>
  <c r="BK241" i="1"/>
  <c r="BF241" i="1"/>
  <c r="BB241" i="1"/>
  <c r="AE241" i="1"/>
  <c r="P241" i="1"/>
  <c r="I241" i="1"/>
  <c r="CK240" i="1"/>
  <c r="CB240" i="1"/>
  <c r="BN240" i="1"/>
  <c r="BK240" i="1"/>
  <c r="BF240" i="1"/>
  <c r="BB240" i="1"/>
  <c r="AE240" i="1"/>
  <c r="P240" i="1"/>
  <c r="I240" i="1"/>
  <c r="CK239" i="1"/>
  <c r="CB239" i="1"/>
  <c r="BN239" i="1"/>
  <c r="BK239" i="1"/>
  <c r="BF239" i="1"/>
  <c r="BB239" i="1"/>
  <c r="AE239" i="1"/>
  <c r="P239" i="1"/>
  <c r="I239" i="1"/>
  <c r="CK238" i="1"/>
  <c r="CB238" i="1"/>
  <c r="BN238" i="1"/>
  <c r="BK238" i="1"/>
  <c r="BF238" i="1"/>
  <c r="BB238" i="1"/>
  <c r="AE238" i="1"/>
  <c r="P238" i="1"/>
  <c r="I238" i="1"/>
  <c r="CK237" i="1"/>
  <c r="CB237" i="1"/>
  <c r="BN237" i="1"/>
  <c r="BK237" i="1"/>
  <c r="BF237" i="1"/>
  <c r="BB237" i="1"/>
  <c r="AE237" i="1"/>
  <c r="P237" i="1"/>
  <c r="I237" i="1"/>
  <c r="CK236" i="1"/>
  <c r="CB236" i="1"/>
  <c r="BN236" i="1"/>
  <c r="BK236" i="1"/>
  <c r="BF236" i="1"/>
  <c r="BB236" i="1"/>
  <c r="AE236" i="1"/>
  <c r="P236" i="1"/>
  <c r="I236" i="1"/>
  <c r="CK235" i="1"/>
  <c r="CB235" i="1"/>
  <c r="BN235" i="1"/>
  <c r="BK235" i="1"/>
  <c r="BF235" i="1"/>
  <c r="BB235" i="1"/>
  <c r="AE235" i="1"/>
  <c r="P235" i="1"/>
  <c r="I235" i="1"/>
  <c r="CK234" i="1"/>
  <c r="CB234" i="1"/>
  <c r="BN234" i="1"/>
  <c r="BK234" i="1"/>
  <c r="BF234" i="1"/>
  <c r="BB234" i="1"/>
  <c r="AE234" i="1"/>
  <c r="P234" i="1"/>
  <c r="I234" i="1"/>
  <c r="CK233" i="1"/>
  <c r="CB233" i="1"/>
  <c r="BN233" i="1"/>
  <c r="BK233" i="1"/>
  <c r="BF233" i="1"/>
  <c r="BB233" i="1"/>
  <c r="AE233" i="1"/>
  <c r="P233" i="1"/>
  <c r="I233" i="1"/>
  <c r="CK232" i="1"/>
  <c r="CB232" i="1"/>
  <c r="BN232" i="1"/>
  <c r="BK232" i="1"/>
  <c r="BF232" i="1"/>
  <c r="BB232" i="1"/>
  <c r="AE232" i="1"/>
  <c r="P232" i="1"/>
  <c r="I232" i="1"/>
  <c r="CK231" i="1"/>
  <c r="CB231" i="1"/>
  <c r="BN231" i="1"/>
  <c r="BK231" i="1"/>
  <c r="BF231" i="1"/>
  <c r="BB231" i="1"/>
  <c r="AE231" i="1"/>
  <c r="P231" i="1"/>
  <c r="I231" i="1"/>
  <c r="CK230" i="1"/>
  <c r="CB230" i="1"/>
  <c r="BN230" i="1"/>
  <c r="BK230" i="1"/>
  <c r="BF230" i="1"/>
  <c r="BB230" i="1"/>
  <c r="AE230" i="1"/>
  <c r="P230" i="1"/>
  <c r="I230" i="1"/>
  <c r="CQ229" i="1"/>
  <c r="CN229" i="1"/>
  <c r="CI229" i="1"/>
  <c r="CF229" i="1"/>
  <c r="CC229" i="1"/>
  <c r="BY229" i="1"/>
  <c r="BX229" i="1"/>
  <c r="BW229" i="1"/>
  <c r="BV229" i="1"/>
  <c r="BU229" i="1"/>
  <c r="BT229" i="1"/>
  <c r="BS229" i="1"/>
  <c r="BR229" i="1"/>
  <c r="BQ229" i="1"/>
  <c r="BP229" i="1"/>
  <c r="BO229" i="1"/>
  <c r="BL229" i="1"/>
  <c r="BI229" i="1"/>
  <c r="BH229" i="1"/>
  <c r="BG229" i="1"/>
  <c r="BE229" i="1"/>
  <c r="BD229" i="1"/>
  <c r="BC229" i="1"/>
  <c r="AX229" i="1"/>
  <c r="AW229" i="1"/>
  <c r="AV229" i="1"/>
  <c r="AU229" i="1"/>
  <c r="AT229" i="1"/>
  <c r="AS229" i="1"/>
  <c r="AR229" i="1"/>
  <c r="AQ229" i="1"/>
  <c r="AP229" i="1"/>
  <c r="AO229" i="1"/>
  <c r="AN229" i="1"/>
  <c r="AM229" i="1"/>
  <c r="AL229" i="1"/>
  <c r="AJ229" i="1"/>
  <c r="AG229" i="1"/>
  <c r="AF229" i="1"/>
  <c r="AD229" i="1"/>
  <c r="AB229" i="1"/>
  <c r="S229" i="1"/>
  <c r="Q229" i="1"/>
  <c r="M229" i="1"/>
  <c r="L229" i="1"/>
  <c r="K229" i="1"/>
  <c r="H229" i="1"/>
  <c r="G229" i="1"/>
  <c r="CK227" i="1"/>
  <c r="CB227" i="1"/>
  <c r="BN227" i="1"/>
  <c r="BK227" i="1"/>
  <c r="BF227" i="1"/>
  <c r="BB227" i="1"/>
  <c r="AE227" i="1"/>
  <c r="U227" i="1"/>
  <c r="P227" i="1"/>
  <c r="I227" i="1"/>
  <c r="CK226" i="1"/>
  <c r="CB226" i="1"/>
  <c r="BN226" i="1"/>
  <c r="BK226" i="1"/>
  <c r="BF226" i="1"/>
  <c r="BB226" i="1"/>
  <c r="AE226" i="1"/>
  <c r="U226" i="1"/>
  <c r="P226" i="1"/>
  <c r="O226" i="1"/>
  <c r="CK224" i="1"/>
  <c r="CB224" i="1"/>
  <c r="BN224" i="1"/>
  <c r="BK224" i="1"/>
  <c r="BF224" i="1"/>
  <c r="BB224" i="1"/>
  <c r="AE224" i="1"/>
  <c r="U224" i="1"/>
  <c r="P224" i="1"/>
  <c r="I224" i="1"/>
  <c r="CK220" i="1"/>
  <c r="CB220" i="1"/>
  <c r="BN220" i="1"/>
  <c r="BK220" i="1"/>
  <c r="BF220" i="1"/>
  <c r="BB220" i="1"/>
  <c r="AE220" i="1"/>
  <c r="U220" i="1"/>
  <c r="P220" i="1"/>
  <c r="I220" i="1"/>
  <c r="CK218" i="1"/>
  <c r="CB218" i="1"/>
  <c r="BN218" i="1"/>
  <c r="BK218" i="1"/>
  <c r="BF218" i="1"/>
  <c r="BB218" i="1"/>
  <c r="AE218" i="1"/>
  <c r="U218" i="1"/>
  <c r="P218" i="1"/>
  <c r="I218" i="1"/>
  <c r="CK216" i="1"/>
  <c r="CK214" i="1" s="1"/>
  <c r="CB216" i="1"/>
  <c r="CB214" i="1" s="1"/>
  <c r="BN216" i="1"/>
  <c r="BN214" i="1" s="1"/>
  <c r="BK216" i="1"/>
  <c r="BK214" i="1" s="1"/>
  <c r="BF216" i="1"/>
  <c r="BF214" i="1" s="1"/>
  <c r="BB216" i="1"/>
  <c r="BB214" i="1" s="1"/>
  <c r="U216" i="1"/>
  <c r="U214" i="1" s="1"/>
  <c r="P216" i="1"/>
  <c r="P214" i="1" s="1"/>
  <c r="I216" i="1"/>
  <c r="I214" i="1" s="1"/>
  <c r="CK213" i="1"/>
  <c r="CB213" i="1"/>
  <c r="BN213" i="1"/>
  <c r="BK213" i="1"/>
  <c r="BF213" i="1"/>
  <c r="BB213" i="1"/>
  <c r="AE213" i="1"/>
  <c r="U213" i="1"/>
  <c r="P213" i="1"/>
  <c r="I213" i="1"/>
  <c r="CQ212" i="1"/>
  <c r="CN212" i="1"/>
  <c r="CI212" i="1"/>
  <c r="CF212" i="1"/>
  <c r="CD212" i="1"/>
  <c r="CC212" i="1"/>
  <c r="BY212" i="1"/>
  <c r="BX212" i="1"/>
  <c r="BW212" i="1"/>
  <c r="BV212" i="1"/>
  <c r="BU212" i="1"/>
  <c r="BT212" i="1"/>
  <c r="BS212" i="1"/>
  <c r="BR212" i="1"/>
  <c r="BQ212" i="1"/>
  <c r="BP212" i="1"/>
  <c r="BO212" i="1"/>
  <c r="BL212" i="1"/>
  <c r="BI212" i="1"/>
  <c r="BH212" i="1"/>
  <c r="BG212" i="1"/>
  <c r="BE212" i="1"/>
  <c r="BD212" i="1"/>
  <c r="BC212" i="1"/>
  <c r="AZ212" i="1"/>
  <c r="AX212" i="1"/>
  <c r="AW212" i="1"/>
  <c r="AV212" i="1"/>
  <c r="AS212" i="1"/>
  <c r="AR212" i="1"/>
  <c r="AQ212" i="1"/>
  <c r="AP212" i="1"/>
  <c r="AO212" i="1"/>
  <c r="AN212" i="1"/>
  <c r="AM212" i="1"/>
  <c r="AL212" i="1"/>
  <c r="AK212" i="1"/>
  <c r="AJ212" i="1"/>
  <c r="AI212" i="1"/>
  <c r="AH212" i="1"/>
  <c r="AG212" i="1"/>
  <c r="AF212" i="1"/>
  <c r="AD212" i="1"/>
  <c r="AC212" i="1"/>
  <c r="AB212" i="1"/>
  <c r="AA212" i="1"/>
  <c r="Z212" i="1"/>
  <c r="Y212" i="1"/>
  <c r="X212" i="1"/>
  <c r="W212" i="1"/>
  <c r="V212" i="1"/>
  <c r="T212" i="1"/>
  <c r="S212" i="1"/>
  <c r="R212" i="1"/>
  <c r="Q212" i="1"/>
  <c r="O212" i="1"/>
  <c r="N212" i="1"/>
  <c r="M212" i="1"/>
  <c r="L212" i="1"/>
  <c r="K212" i="1"/>
  <c r="J212" i="1"/>
  <c r="H212" i="1"/>
  <c r="G212" i="1"/>
  <c r="CK210" i="1"/>
  <c r="CB210" i="1"/>
  <c r="BN210" i="1"/>
  <c r="BK210" i="1"/>
  <c r="BF210" i="1"/>
  <c r="BB210" i="1"/>
  <c r="AE210" i="1"/>
  <c r="U210" i="1"/>
  <c r="P210" i="1"/>
  <c r="I210" i="1"/>
  <c r="CK209" i="1"/>
  <c r="CB209" i="1"/>
  <c r="BN209" i="1"/>
  <c r="BK209" i="1"/>
  <c r="BF209" i="1"/>
  <c r="BB209" i="1"/>
  <c r="AE209" i="1"/>
  <c r="U209" i="1"/>
  <c r="P209" i="1"/>
  <c r="I209" i="1"/>
  <c r="CQ208" i="1"/>
  <c r="CN208" i="1"/>
  <c r="CI208" i="1"/>
  <c r="CF208" i="1"/>
  <c r="CD208" i="1"/>
  <c r="CC208" i="1"/>
  <c r="BY208" i="1"/>
  <c r="BX208" i="1"/>
  <c r="BW208" i="1"/>
  <c r="BV208" i="1"/>
  <c r="BU208" i="1"/>
  <c r="BT208" i="1"/>
  <c r="BS208" i="1"/>
  <c r="BR208" i="1"/>
  <c r="BQ208" i="1"/>
  <c r="BP208" i="1"/>
  <c r="BO208" i="1"/>
  <c r="BL208" i="1"/>
  <c r="BI208" i="1"/>
  <c r="BH208" i="1"/>
  <c r="BG208" i="1"/>
  <c r="BE208" i="1"/>
  <c r="BD208" i="1"/>
  <c r="BC208" i="1"/>
  <c r="AZ208" i="1"/>
  <c r="AX208" i="1"/>
  <c r="AW208" i="1"/>
  <c r="AV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D208" i="1"/>
  <c r="AC208" i="1"/>
  <c r="AB208" i="1"/>
  <c r="AA208" i="1"/>
  <c r="Z208" i="1"/>
  <c r="Y208" i="1"/>
  <c r="X208" i="1"/>
  <c r="W208" i="1"/>
  <c r="V208" i="1"/>
  <c r="T208" i="1"/>
  <c r="S208" i="1"/>
  <c r="R208" i="1"/>
  <c r="Q208" i="1"/>
  <c r="O208" i="1"/>
  <c r="N208" i="1"/>
  <c r="M208" i="1"/>
  <c r="L208" i="1"/>
  <c r="K208" i="1"/>
  <c r="J208" i="1"/>
  <c r="H208" i="1"/>
  <c r="G208" i="1"/>
  <c r="CK206" i="1"/>
  <c r="CB206" i="1"/>
  <c r="BN206" i="1"/>
  <c r="BK206" i="1"/>
  <c r="BF206" i="1"/>
  <c r="BB206" i="1"/>
  <c r="AE206" i="1"/>
  <c r="P206" i="1"/>
  <c r="I206" i="1"/>
  <c r="CK204" i="1"/>
  <c r="CB204" i="1"/>
  <c r="BN204" i="1"/>
  <c r="BK204" i="1"/>
  <c r="BF204" i="1"/>
  <c r="BB204" i="1"/>
  <c r="AE204" i="1"/>
  <c r="U204" i="1"/>
  <c r="P204" i="1"/>
  <c r="I204" i="1"/>
  <c r="CK203" i="1"/>
  <c r="CB203" i="1"/>
  <c r="BN203" i="1"/>
  <c r="BK203" i="1"/>
  <c r="BF203" i="1"/>
  <c r="BB203" i="1"/>
  <c r="AE203" i="1"/>
  <c r="U203" i="1"/>
  <c r="P203" i="1"/>
  <c r="I203" i="1"/>
  <c r="CK202" i="1"/>
  <c r="CB202" i="1"/>
  <c r="BN202" i="1"/>
  <c r="BK202" i="1"/>
  <c r="BF202" i="1"/>
  <c r="BB202" i="1"/>
  <c r="AE202" i="1"/>
  <c r="U202" i="1"/>
  <c r="P202" i="1"/>
  <c r="I202" i="1"/>
  <c r="CK201" i="1"/>
  <c r="CB201" i="1"/>
  <c r="BN201" i="1"/>
  <c r="BK201" i="1"/>
  <c r="BF201" i="1"/>
  <c r="BB201" i="1"/>
  <c r="AE201" i="1"/>
  <c r="U201" i="1"/>
  <c r="P201" i="1"/>
  <c r="I201" i="1"/>
  <c r="CK200" i="1"/>
  <c r="CB200" i="1"/>
  <c r="BN200" i="1"/>
  <c r="BK200" i="1"/>
  <c r="BF200" i="1"/>
  <c r="BB200" i="1"/>
  <c r="AE200" i="1"/>
  <c r="U200" i="1"/>
  <c r="P200" i="1"/>
  <c r="I200" i="1"/>
  <c r="CK199" i="1"/>
  <c r="CB199" i="1"/>
  <c r="BN199" i="1"/>
  <c r="BK199" i="1"/>
  <c r="BF199" i="1"/>
  <c r="BB199" i="1"/>
  <c r="AE199" i="1"/>
  <c r="U199" i="1"/>
  <c r="P199" i="1"/>
  <c r="I199" i="1"/>
  <c r="CK198" i="1"/>
  <c r="CB198" i="1"/>
  <c r="BN198" i="1"/>
  <c r="BK198" i="1"/>
  <c r="BF198" i="1"/>
  <c r="BB198" i="1"/>
  <c r="AE198" i="1"/>
  <c r="U198" i="1"/>
  <c r="P198" i="1"/>
  <c r="I198" i="1"/>
  <c r="CK197" i="1"/>
  <c r="CB197" i="1"/>
  <c r="BN197" i="1"/>
  <c r="BK197" i="1"/>
  <c r="BF197" i="1"/>
  <c r="BB197" i="1"/>
  <c r="AE197" i="1"/>
  <c r="U197" i="1"/>
  <c r="P197" i="1"/>
  <c r="I197" i="1"/>
  <c r="CQ196" i="1"/>
  <c r="CN196" i="1"/>
  <c r="CI196" i="1"/>
  <c r="CF196" i="1"/>
  <c r="CD196" i="1"/>
  <c r="CC196" i="1"/>
  <c r="BY196" i="1"/>
  <c r="BX196" i="1"/>
  <c r="BW196" i="1"/>
  <c r="BV196" i="1"/>
  <c r="BU196" i="1"/>
  <c r="BT196" i="1"/>
  <c r="BS196" i="1"/>
  <c r="BR196" i="1"/>
  <c r="BQ196" i="1"/>
  <c r="BP196" i="1"/>
  <c r="BO196" i="1"/>
  <c r="BL196" i="1"/>
  <c r="BI196" i="1"/>
  <c r="BH196" i="1"/>
  <c r="BG196" i="1"/>
  <c r="BE196" i="1"/>
  <c r="BD196" i="1"/>
  <c r="BC196" i="1"/>
  <c r="AZ196" i="1"/>
  <c r="AX196" i="1"/>
  <c r="AW196" i="1"/>
  <c r="AV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D196" i="1"/>
  <c r="AC196" i="1"/>
  <c r="AA196" i="1"/>
  <c r="Z196" i="1"/>
  <c r="Y196" i="1"/>
  <c r="X196" i="1"/>
  <c r="W196" i="1"/>
  <c r="V196" i="1"/>
  <c r="T196" i="1"/>
  <c r="S196" i="1"/>
  <c r="R196" i="1"/>
  <c r="Q196" i="1"/>
  <c r="O196" i="1"/>
  <c r="N196" i="1"/>
  <c r="M196" i="1"/>
  <c r="L196" i="1"/>
  <c r="K196" i="1"/>
  <c r="J196" i="1"/>
  <c r="H196" i="1"/>
  <c r="G196" i="1"/>
  <c r="CK195" i="1"/>
  <c r="CB195" i="1"/>
  <c r="BN195" i="1"/>
  <c r="BK195" i="1"/>
  <c r="BF195" i="1"/>
  <c r="BB195" i="1"/>
  <c r="U195" i="1"/>
  <c r="P195" i="1"/>
  <c r="I195" i="1"/>
  <c r="CK194" i="1"/>
  <c r="CB194" i="1"/>
  <c r="BN194" i="1"/>
  <c r="BK194" i="1"/>
  <c r="BF194" i="1"/>
  <c r="BB194" i="1"/>
  <c r="U194" i="1"/>
  <c r="P194" i="1"/>
  <c r="I194" i="1"/>
  <c r="CK193" i="1"/>
  <c r="CB193" i="1"/>
  <c r="BK193" i="1"/>
  <c r="BF193" i="1"/>
  <c r="BB193" i="1"/>
  <c r="U193" i="1"/>
  <c r="P193" i="1"/>
  <c r="I193" i="1"/>
  <c r="CK192" i="1"/>
  <c r="CB192" i="1"/>
  <c r="BN192" i="1"/>
  <c r="BK192" i="1"/>
  <c r="BF192" i="1"/>
  <c r="BB192" i="1"/>
  <c r="U192" i="1"/>
  <c r="P192" i="1"/>
  <c r="I192" i="1"/>
  <c r="CK191" i="1"/>
  <c r="CB191" i="1"/>
  <c r="BK191" i="1"/>
  <c r="BF191" i="1"/>
  <c r="BB191" i="1"/>
  <c r="U191" i="1"/>
  <c r="P191" i="1"/>
  <c r="I191" i="1"/>
  <c r="CK190" i="1"/>
  <c r="CB190" i="1"/>
  <c r="BN190" i="1"/>
  <c r="BK190" i="1"/>
  <c r="BF190" i="1"/>
  <c r="BB190" i="1"/>
  <c r="U190" i="1"/>
  <c r="P190" i="1"/>
  <c r="I190" i="1"/>
  <c r="CK189" i="1"/>
  <c r="CB189" i="1"/>
  <c r="BN189" i="1"/>
  <c r="BK189" i="1"/>
  <c r="BF189" i="1"/>
  <c r="BB189" i="1"/>
  <c r="U189" i="1"/>
  <c r="P189" i="1"/>
  <c r="I189" i="1"/>
  <c r="CQ188" i="1"/>
  <c r="CN188" i="1"/>
  <c r="CI188" i="1"/>
  <c r="CF188" i="1"/>
  <c r="CD188" i="1"/>
  <c r="CC188" i="1"/>
  <c r="BW188" i="1"/>
  <c r="BV188" i="1"/>
  <c r="BU188" i="1"/>
  <c r="BT188" i="1"/>
  <c r="BS188" i="1"/>
  <c r="BR188" i="1"/>
  <c r="BQ188" i="1"/>
  <c r="BP188" i="1"/>
  <c r="BO188" i="1"/>
  <c r="BL188" i="1"/>
  <c r="BI188" i="1"/>
  <c r="BH188" i="1"/>
  <c r="BG188" i="1"/>
  <c r="BE188" i="1"/>
  <c r="BD188" i="1"/>
  <c r="BC188" i="1"/>
  <c r="AZ188" i="1"/>
  <c r="AX188" i="1"/>
  <c r="AW188" i="1"/>
  <c r="AV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T188" i="1"/>
  <c r="S188" i="1"/>
  <c r="R188" i="1"/>
  <c r="Q188" i="1"/>
  <c r="O188" i="1"/>
  <c r="N188" i="1"/>
  <c r="M188" i="1"/>
  <c r="L188" i="1"/>
  <c r="K188" i="1"/>
  <c r="J188" i="1"/>
  <c r="CK187" i="1"/>
  <c r="CB187" i="1"/>
  <c r="BN187" i="1"/>
  <c r="BK187" i="1"/>
  <c r="BF187" i="1"/>
  <c r="BB187" i="1"/>
  <c r="U187" i="1"/>
  <c r="P187" i="1"/>
  <c r="I187" i="1"/>
  <c r="CQ186" i="1"/>
  <c r="CN186" i="1"/>
  <c r="CI186" i="1"/>
  <c r="CF186" i="1"/>
  <c r="CD186" i="1"/>
  <c r="CC186" i="1"/>
  <c r="BY186" i="1"/>
  <c r="BX186" i="1"/>
  <c r="BW186" i="1"/>
  <c r="BV186" i="1"/>
  <c r="BU186" i="1"/>
  <c r="BT186" i="1"/>
  <c r="BS186" i="1"/>
  <c r="BR186" i="1"/>
  <c r="BQ186" i="1"/>
  <c r="BO186" i="1"/>
  <c r="BL186" i="1"/>
  <c r="BI186" i="1"/>
  <c r="BH186" i="1"/>
  <c r="BG186" i="1"/>
  <c r="BE186" i="1"/>
  <c r="BD186" i="1"/>
  <c r="BC186" i="1"/>
  <c r="AZ186" i="1"/>
  <c r="AX186" i="1"/>
  <c r="AW186" i="1"/>
  <c r="AV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D186" i="1"/>
  <c r="AC186" i="1"/>
  <c r="AB186" i="1"/>
  <c r="AA186" i="1"/>
  <c r="Z186" i="1"/>
  <c r="Y186" i="1"/>
  <c r="X186" i="1"/>
  <c r="W186" i="1"/>
  <c r="V186" i="1"/>
  <c r="T186" i="1"/>
  <c r="S186" i="1"/>
  <c r="R186" i="1"/>
  <c r="Q186" i="1"/>
  <c r="O186" i="1"/>
  <c r="N186" i="1"/>
  <c r="M186" i="1"/>
  <c r="L186" i="1"/>
  <c r="K186" i="1"/>
  <c r="J186" i="1"/>
  <c r="H186" i="1"/>
  <c r="G186" i="1"/>
  <c r="CK185" i="1"/>
  <c r="CB185" i="1"/>
  <c r="BN185" i="1"/>
  <c r="BK185" i="1"/>
  <c r="BF185" i="1"/>
  <c r="BB185" i="1"/>
  <c r="AE185" i="1"/>
  <c r="U185" i="1"/>
  <c r="P185" i="1"/>
  <c r="I185" i="1"/>
  <c r="CQ184" i="1"/>
  <c r="CN184" i="1"/>
  <c r="CI184" i="1"/>
  <c r="CF184" i="1"/>
  <c r="CD184" i="1"/>
  <c r="CC184" i="1"/>
  <c r="BY184" i="1"/>
  <c r="BX184" i="1"/>
  <c r="BW184" i="1"/>
  <c r="BV184" i="1"/>
  <c r="BU184" i="1"/>
  <c r="BT184" i="1"/>
  <c r="BS184" i="1"/>
  <c r="BR184" i="1"/>
  <c r="BQ184" i="1"/>
  <c r="BP184" i="1"/>
  <c r="BO184" i="1"/>
  <c r="BL184" i="1"/>
  <c r="BI184" i="1"/>
  <c r="BH184" i="1"/>
  <c r="BG184" i="1"/>
  <c r="BE184" i="1"/>
  <c r="BD184" i="1"/>
  <c r="BC184" i="1"/>
  <c r="AZ184" i="1"/>
  <c r="AX184" i="1"/>
  <c r="AW184" i="1"/>
  <c r="AV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D184" i="1"/>
  <c r="AC184" i="1"/>
  <c r="AB184" i="1"/>
  <c r="AA184" i="1"/>
  <c r="Z184" i="1"/>
  <c r="Y184" i="1"/>
  <c r="X184" i="1"/>
  <c r="W184" i="1"/>
  <c r="V184" i="1"/>
  <c r="T184" i="1"/>
  <c r="S184" i="1"/>
  <c r="R184" i="1"/>
  <c r="Q184" i="1"/>
  <c r="O184" i="1"/>
  <c r="N184" i="1"/>
  <c r="M184" i="1"/>
  <c r="L184" i="1"/>
  <c r="K184" i="1"/>
  <c r="J184" i="1"/>
  <c r="H184" i="1"/>
  <c r="G184" i="1"/>
  <c r="CK183" i="1"/>
  <c r="CB183" i="1"/>
  <c r="BN183" i="1"/>
  <c r="BK183" i="1"/>
  <c r="BF183" i="1"/>
  <c r="BB183" i="1"/>
  <c r="AE183" i="1"/>
  <c r="U183" i="1"/>
  <c r="P183" i="1"/>
  <c r="I183" i="1"/>
  <c r="CQ182" i="1"/>
  <c r="CN182" i="1"/>
  <c r="CI182" i="1"/>
  <c r="CF182" i="1"/>
  <c r="CD182" i="1"/>
  <c r="CC182" i="1"/>
  <c r="BY182" i="1"/>
  <c r="BX182" i="1"/>
  <c r="BW182" i="1"/>
  <c r="BV182" i="1"/>
  <c r="BU182" i="1"/>
  <c r="BT182" i="1"/>
  <c r="BS182" i="1"/>
  <c r="BR182" i="1"/>
  <c r="BQ182" i="1"/>
  <c r="BP182" i="1"/>
  <c r="BO182" i="1"/>
  <c r="BL182" i="1"/>
  <c r="BI182" i="1"/>
  <c r="BH182" i="1"/>
  <c r="BG182" i="1"/>
  <c r="BE182" i="1"/>
  <c r="BD182" i="1"/>
  <c r="BC182" i="1"/>
  <c r="AZ182" i="1"/>
  <c r="AX182" i="1"/>
  <c r="AW182" i="1"/>
  <c r="AV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D182" i="1"/>
  <c r="AC182" i="1"/>
  <c r="AB182" i="1"/>
  <c r="AA182" i="1"/>
  <c r="Z182" i="1"/>
  <c r="Y182" i="1"/>
  <c r="X182" i="1"/>
  <c r="W182" i="1"/>
  <c r="V182" i="1"/>
  <c r="T182" i="1"/>
  <c r="S182" i="1"/>
  <c r="R182" i="1"/>
  <c r="Q182" i="1"/>
  <c r="O182" i="1"/>
  <c r="N182" i="1"/>
  <c r="M182" i="1"/>
  <c r="L182" i="1"/>
  <c r="K182" i="1"/>
  <c r="J182" i="1"/>
  <c r="H182" i="1"/>
  <c r="G182" i="1"/>
  <c r="CK181" i="1"/>
  <c r="CB181" i="1"/>
  <c r="BK181" i="1"/>
  <c r="BF181" i="1"/>
  <c r="BB181" i="1"/>
  <c r="AE181" i="1"/>
  <c r="U181" i="1"/>
  <c r="P181" i="1"/>
  <c r="I181" i="1"/>
  <c r="CQ180" i="1"/>
  <c r="CN180" i="1"/>
  <c r="CI180" i="1"/>
  <c r="CF180" i="1"/>
  <c r="CD180" i="1"/>
  <c r="CC180" i="1"/>
  <c r="BY180" i="1"/>
  <c r="BW180" i="1"/>
  <c r="BV180" i="1"/>
  <c r="BU180" i="1"/>
  <c r="BT180" i="1"/>
  <c r="BS180" i="1"/>
  <c r="BR180" i="1"/>
  <c r="BQ180" i="1"/>
  <c r="BP180" i="1"/>
  <c r="BO180" i="1"/>
  <c r="BL180" i="1"/>
  <c r="BI180" i="1"/>
  <c r="BH180" i="1"/>
  <c r="BG180" i="1"/>
  <c r="BE180" i="1"/>
  <c r="BD180" i="1"/>
  <c r="BC180" i="1"/>
  <c r="AZ180" i="1"/>
  <c r="AX180" i="1"/>
  <c r="AW180" i="1"/>
  <c r="AV180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G180" i="1"/>
  <c r="AF180" i="1"/>
  <c r="AD180" i="1"/>
  <c r="AC180" i="1"/>
  <c r="AB180" i="1"/>
  <c r="AA180" i="1"/>
  <c r="Z180" i="1"/>
  <c r="Y180" i="1"/>
  <c r="X180" i="1"/>
  <c r="W180" i="1"/>
  <c r="V180" i="1"/>
  <c r="T180" i="1"/>
  <c r="S180" i="1"/>
  <c r="R180" i="1"/>
  <c r="Q180" i="1"/>
  <c r="O180" i="1"/>
  <c r="N180" i="1"/>
  <c r="M180" i="1"/>
  <c r="L180" i="1"/>
  <c r="K180" i="1"/>
  <c r="J180" i="1"/>
  <c r="H180" i="1"/>
  <c r="G180" i="1"/>
  <c r="CK179" i="1"/>
  <c r="CB179" i="1"/>
  <c r="BN179" i="1"/>
  <c r="BK179" i="1"/>
  <c r="BF179" i="1"/>
  <c r="BB179" i="1"/>
  <c r="AE179" i="1"/>
  <c r="U179" i="1"/>
  <c r="P179" i="1"/>
  <c r="I179" i="1"/>
  <c r="CK178" i="1"/>
  <c r="CB178" i="1"/>
  <c r="BN178" i="1"/>
  <c r="BK178" i="1"/>
  <c r="BF178" i="1"/>
  <c r="BB178" i="1"/>
  <c r="AE178" i="1"/>
  <c r="U178" i="1"/>
  <c r="P178" i="1"/>
  <c r="I178" i="1"/>
  <c r="CK177" i="1"/>
  <c r="CB177" i="1"/>
  <c r="BN177" i="1"/>
  <c r="BK177" i="1"/>
  <c r="BF177" i="1"/>
  <c r="BB177" i="1"/>
  <c r="AE177" i="1"/>
  <c r="U177" i="1"/>
  <c r="P177" i="1"/>
  <c r="I177" i="1"/>
  <c r="CQ176" i="1"/>
  <c r="CN176" i="1"/>
  <c r="CI176" i="1"/>
  <c r="CF176" i="1"/>
  <c r="CD176" i="1"/>
  <c r="CC176" i="1"/>
  <c r="BY176" i="1"/>
  <c r="BX176" i="1"/>
  <c r="BW176" i="1"/>
  <c r="BV176" i="1"/>
  <c r="BU176" i="1"/>
  <c r="BT176" i="1"/>
  <c r="BS176" i="1"/>
  <c r="BR176" i="1"/>
  <c r="BQ176" i="1"/>
  <c r="BP176" i="1"/>
  <c r="BO176" i="1"/>
  <c r="BL176" i="1"/>
  <c r="BI176" i="1"/>
  <c r="BH176" i="1"/>
  <c r="BG176" i="1"/>
  <c r="BE176" i="1"/>
  <c r="BD176" i="1"/>
  <c r="BC176" i="1"/>
  <c r="AZ176" i="1"/>
  <c r="AX176" i="1"/>
  <c r="AW176" i="1"/>
  <c r="AV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D176" i="1"/>
  <c r="AC176" i="1"/>
  <c r="AB176" i="1"/>
  <c r="AA176" i="1"/>
  <c r="Z176" i="1"/>
  <c r="Y176" i="1"/>
  <c r="X176" i="1"/>
  <c r="W176" i="1"/>
  <c r="V176" i="1"/>
  <c r="T176" i="1"/>
  <c r="S176" i="1"/>
  <c r="R176" i="1"/>
  <c r="Q176" i="1"/>
  <c r="O176" i="1"/>
  <c r="N176" i="1"/>
  <c r="M176" i="1"/>
  <c r="L176" i="1"/>
  <c r="K176" i="1"/>
  <c r="J176" i="1"/>
  <c r="CK175" i="1"/>
  <c r="CB175" i="1"/>
  <c r="BN175" i="1"/>
  <c r="BK175" i="1"/>
  <c r="BF175" i="1"/>
  <c r="BB175" i="1"/>
  <c r="AE175" i="1"/>
  <c r="U175" i="1"/>
  <c r="P175" i="1"/>
  <c r="I175" i="1"/>
  <c r="CK174" i="1"/>
  <c r="CB174" i="1"/>
  <c r="BN174" i="1"/>
  <c r="BK174" i="1"/>
  <c r="BF174" i="1"/>
  <c r="BB174" i="1"/>
  <c r="AE174" i="1"/>
  <c r="U174" i="1"/>
  <c r="P174" i="1"/>
  <c r="I174" i="1"/>
  <c r="CK172" i="1"/>
  <c r="CB172" i="1"/>
  <c r="BN172" i="1"/>
  <c r="BK172" i="1"/>
  <c r="BF172" i="1"/>
  <c r="BB172" i="1"/>
  <c r="AE172" i="1"/>
  <c r="U172" i="1"/>
  <c r="P172" i="1"/>
  <c r="I172" i="1"/>
  <c r="CQ171" i="1"/>
  <c r="CN171" i="1"/>
  <c r="CI171" i="1"/>
  <c r="CF171" i="1"/>
  <c r="CD171" i="1"/>
  <c r="CC171" i="1"/>
  <c r="BY171" i="1"/>
  <c r="BX171" i="1"/>
  <c r="BW171" i="1"/>
  <c r="BV171" i="1"/>
  <c r="BU171" i="1"/>
  <c r="BT171" i="1"/>
  <c r="BS171" i="1"/>
  <c r="BR171" i="1"/>
  <c r="BQ171" i="1"/>
  <c r="BP171" i="1"/>
  <c r="BO171" i="1"/>
  <c r="BL171" i="1"/>
  <c r="BI171" i="1"/>
  <c r="BH171" i="1"/>
  <c r="BG171" i="1"/>
  <c r="BE171" i="1"/>
  <c r="BD171" i="1"/>
  <c r="BC171" i="1"/>
  <c r="AZ171" i="1"/>
  <c r="AX171" i="1"/>
  <c r="AW171" i="1"/>
  <c r="AV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D171" i="1"/>
  <c r="AC171" i="1"/>
  <c r="AB171" i="1"/>
  <c r="AA171" i="1"/>
  <c r="Z171" i="1"/>
  <c r="Y171" i="1"/>
  <c r="X171" i="1"/>
  <c r="W171" i="1"/>
  <c r="V171" i="1"/>
  <c r="T171" i="1"/>
  <c r="S171" i="1"/>
  <c r="R171" i="1"/>
  <c r="Q171" i="1"/>
  <c r="O171" i="1"/>
  <c r="N171" i="1"/>
  <c r="M171" i="1"/>
  <c r="L171" i="1"/>
  <c r="K171" i="1"/>
  <c r="J171" i="1"/>
  <c r="H171" i="1"/>
  <c r="CK170" i="1"/>
  <c r="CB170" i="1"/>
  <c r="BN170" i="1"/>
  <c r="BK170" i="1"/>
  <c r="BF170" i="1"/>
  <c r="BB170" i="1"/>
  <c r="U170" i="1"/>
  <c r="P170" i="1"/>
  <c r="I170" i="1"/>
  <c r="CQ169" i="1"/>
  <c r="CN169" i="1"/>
  <c r="CI169" i="1"/>
  <c r="CF169" i="1"/>
  <c r="CD169" i="1"/>
  <c r="CC169" i="1"/>
  <c r="BY169" i="1"/>
  <c r="BX169" i="1"/>
  <c r="BW169" i="1"/>
  <c r="BV169" i="1"/>
  <c r="BU169" i="1"/>
  <c r="BT169" i="1"/>
  <c r="BS169" i="1"/>
  <c r="BR169" i="1"/>
  <c r="BQ169" i="1"/>
  <c r="BP169" i="1"/>
  <c r="BO169" i="1"/>
  <c r="BL169" i="1"/>
  <c r="BI169" i="1"/>
  <c r="BH169" i="1"/>
  <c r="BG169" i="1"/>
  <c r="BE169" i="1"/>
  <c r="BD169" i="1"/>
  <c r="BC169" i="1"/>
  <c r="AZ169" i="1"/>
  <c r="AX169" i="1"/>
  <c r="AW169" i="1"/>
  <c r="AV169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T169" i="1"/>
  <c r="S169" i="1"/>
  <c r="R169" i="1"/>
  <c r="Q169" i="1"/>
  <c r="O169" i="1"/>
  <c r="N169" i="1"/>
  <c r="M169" i="1"/>
  <c r="L169" i="1"/>
  <c r="K169" i="1"/>
  <c r="J169" i="1"/>
  <c r="H169" i="1"/>
  <c r="G169" i="1"/>
  <c r="CK168" i="1"/>
  <c r="CB168" i="1"/>
  <c r="BN168" i="1"/>
  <c r="BK168" i="1"/>
  <c r="BF168" i="1"/>
  <c r="BB168" i="1"/>
  <c r="AE168" i="1"/>
  <c r="U168" i="1"/>
  <c r="P168" i="1"/>
  <c r="I168" i="1"/>
  <c r="CK167" i="1"/>
  <c r="CB167" i="1"/>
  <c r="BN167" i="1"/>
  <c r="BK167" i="1"/>
  <c r="BF167" i="1"/>
  <c r="BB167" i="1"/>
  <c r="AE167" i="1"/>
  <c r="U167" i="1"/>
  <c r="P167" i="1"/>
  <c r="I167" i="1"/>
  <c r="CQ166" i="1"/>
  <c r="CN166" i="1"/>
  <c r="CI166" i="1"/>
  <c r="CF166" i="1"/>
  <c r="CD166" i="1"/>
  <c r="CC166" i="1"/>
  <c r="BY166" i="1"/>
  <c r="BX166" i="1"/>
  <c r="BW166" i="1"/>
  <c r="BV166" i="1"/>
  <c r="BU166" i="1"/>
  <c r="BT166" i="1"/>
  <c r="BS166" i="1"/>
  <c r="BR166" i="1"/>
  <c r="BQ166" i="1"/>
  <c r="BP166" i="1"/>
  <c r="BO166" i="1"/>
  <c r="BL166" i="1"/>
  <c r="BI166" i="1"/>
  <c r="BH166" i="1"/>
  <c r="BG166" i="1"/>
  <c r="BE166" i="1"/>
  <c r="BD166" i="1"/>
  <c r="BC166" i="1"/>
  <c r="AZ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D166" i="1"/>
  <c r="AC166" i="1"/>
  <c r="AB166" i="1"/>
  <c r="AA166" i="1"/>
  <c r="Z166" i="1"/>
  <c r="Y166" i="1"/>
  <c r="X166" i="1"/>
  <c r="W166" i="1"/>
  <c r="V166" i="1"/>
  <c r="T166" i="1"/>
  <c r="S166" i="1"/>
  <c r="R166" i="1"/>
  <c r="Q166" i="1"/>
  <c r="O166" i="1"/>
  <c r="N166" i="1"/>
  <c r="M166" i="1"/>
  <c r="L166" i="1"/>
  <c r="K166" i="1"/>
  <c r="J166" i="1"/>
  <c r="G166" i="1"/>
  <c r="CK165" i="1"/>
  <c r="CB165" i="1"/>
  <c r="BN165" i="1"/>
  <c r="BK165" i="1"/>
  <c r="BF165" i="1"/>
  <c r="BB165" i="1"/>
  <c r="AE165" i="1"/>
  <c r="U165" i="1"/>
  <c r="P165" i="1"/>
  <c r="I165" i="1"/>
  <c r="CK164" i="1"/>
  <c r="CB164" i="1"/>
  <c r="BN164" i="1"/>
  <c r="BK164" i="1"/>
  <c r="BF164" i="1"/>
  <c r="BB164" i="1"/>
  <c r="AE164" i="1"/>
  <c r="U164" i="1"/>
  <c r="P164" i="1"/>
  <c r="CQ163" i="1"/>
  <c r="CP163" i="1"/>
  <c r="CN163" i="1"/>
  <c r="CI163" i="1"/>
  <c r="CF163" i="1"/>
  <c r="CD163" i="1"/>
  <c r="CC163" i="1"/>
  <c r="BY163" i="1"/>
  <c r="BX163" i="1"/>
  <c r="BW163" i="1"/>
  <c r="BV163" i="1"/>
  <c r="BU163" i="1"/>
  <c r="BT163" i="1"/>
  <c r="BS163" i="1"/>
  <c r="BR163" i="1"/>
  <c r="BQ163" i="1"/>
  <c r="BP163" i="1"/>
  <c r="BO163" i="1"/>
  <c r="BL163" i="1"/>
  <c r="BI163" i="1"/>
  <c r="BH163" i="1"/>
  <c r="BG163" i="1"/>
  <c r="BE163" i="1"/>
  <c r="BD163" i="1"/>
  <c r="BC163" i="1"/>
  <c r="AZ163" i="1"/>
  <c r="AX163" i="1"/>
  <c r="AW163" i="1"/>
  <c r="AV163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H163" i="1"/>
  <c r="AG163" i="1"/>
  <c r="AF163" i="1"/>
  <c r="AD163" i="1"/>
  <c r="AC163" i="1"/>
  <c r="AB163" i="1"/>
  <c r="AA163" i="1"/>
  <c r="Z163" i="1"/>
  <c r="Y163" i="1"/>
  <c r="X163" i="1"/>
  <c r="W163" i="1"/>
  <c r="V163" i="1"/>
  <c r="T163" i="1"/>
  <c r="S163" i="1"/>
  <c r="R163" i="1"/>
  <c r="Q163" i="1"/>
  <c r="N163" i="1"/>
  <c r="M163" i="1"/>
  <c r="L163" i="1"/>
  <c r="K163" i="1"/>
  <c r="J163" i="1"/>
  <c r="H163" i="1"/>
  <c r="G163" i="1"/>
  <c r="CK162" i="1"/>
  <c r="CB162" i="1"/>
  <c r="BN162" i="1"/>
  <c r="BK162" i="1"/>
  <c r="BF162" i="1"/>
  <c r="BB162" i="1"/>
  <c r="AE162" i="1"/>
  <c r="U162" i="1"/>
  <c r="P162" i="1"/>
  <c r="O161" i="1"/>
  <c r="L161" i="1"/>
  <c r="K161" i="1"/>
  <c r="CQ161" i="1"/>
  <c r="CN161" i="1"/>
  <c r="CI161" i="1"/>
  <c r="CF161" i="1"/>
  <c r="CC161" i="1"/>
  <c r="BY161" i="1"/>
  <c r="BX161" i="1"/>
  <c r="BW161" i="1"/>
  <c r="BV161" i="1"/>
  <c r="BU161" i="1"/>
  <c r="BT161" i="1"/>
  <c r="BS161" i="1"/>
  <c r="BR161" i="1"/>
  <c r="BQ161" i="1"/>
  <c r="BP161" i="1"/>
  <c r="BO161" i="1"/>
  <c r="BL161" i="1"/>
  <c r="BI161" i="1"/>
  <c r="BH161" i="1"/>
  <c r="BG161" i="1"/>
  <c r="BE161" i="1"/>
  <c r="BD161" i="1"/>
  <c r="BC161" i="1"/>
  <c r="AZ161" i="1"/>
  <c r="AX161" i="1"/>
  <c r="AW161" i="1"/>
  <c r="AV161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AH161" i="1"/>
  <c r="AG161" i="1"/>
  <c r="AF161" i="1"/>
  <c r="AD161" i="1"/>
  <c r="AC161" i="1"/>
  <c r="AB161" i="1"/>
  <c r="AA161" i="1"/>
  <c r="Z161" i="1"/>
  <c r="Y161" i="1"/>
  <c r="X161" i="1"/>
  <c r="W161" i="1"/>
  <c r="V161" i="1"/>
  <c r="T161" i="1"/>
  <c r="S161" i="1"/>
  <c r="R161" i="1"/>
  <c r="Q161" i="1"/>
  <c r="N161" i="1"/>
  <c r="M161" i="1"/>
  <c r="H161" i="1"/>
  <c r="G161" i="1"/>
  <c r="CB157" i="1"/>
  <c r="BN157" i="1"/>
  <c r="BK157" i="1"/>
  <c r="BF157" i="1"/>
  <c r="BB157" i="1"/>
  <c r="P157" i="1"/>
  <c r="CK156" i="1"/>
  <c r="CB156" i="1"/>
  <c r="BN156" i="1"/>
  <c r="BK156" i="1"/>
  <c r="BF156" i="1"/>
  <c r="BB156" i="1"/>
  <c r="AE156" i="1"/>
  <c r="U156" i="1"/>
  <c r="P156" i="1"/>
  <c r="I156" i="1"/>
  <c r="CQ155" i="1"/>
  <c r="CN155" i="1"/>
  <c r="CI155" i="1"/>
  <c r="CF155" i="1"/>
  <c r="CC155" i="1"/>
  <c r="BY155" i="1"/>
  <c r="BX155" i="1"/>
  <c r="BW155" i="1"/>
  <c r="BV155" i="1"/>
  <c r="BU155" i="1"/>
  <c r="BT155" i="1"/>
  <c r="BS155" i="1"/>
  <c r="BR155" i="1"/>
  <c r="BQ155" i="1"/>
  <c r="BP155" i="1"/>
  <c r="BO155" i="1"/>
  <c r="BL155" i="1"/>
  <c r="BI155" i="1"/>
  <c r="BH155" i="1"/>
  <c r="BG155" i="1"/>
  <c r="BE155" i="1"/>
  <c r="BD155" i="1"/>
  <c r="BC155" i="1"/>
  <c r="AZ155" i="1"/>
  <c r="AX155" i="1"/>
  <c r="AW155" i="1"/>
  <c r="AV155" i="1"/>
  <c r="AS155" i="1"/>
  <c r="AR155" i="1"/>
  <c r="AQ155" i="1"/>
  <c r="AP155" i="1"/>
  <c r="AO155" i="1"/>
  <c r="AM155" i="1"/>
  <c r="AL155" i="1"/>
  <c r="AK155" i="1"/>
  <c r="AJ155" i="1"/>
  <c r="AG155" i="1"/>
  <c r="AF155" i="1"/>
  <c r="AD155" i="1"/>
  <c r="AC155" i="1"/>
  <c r="AB155" i="1"/>
  <c r="AA155" i="1"/>
  <c r="Z155" i="1"/>
  <c r="Y155" i="1"/>
  <c r="X155" i="1"/>
  <c r="W155" i="1"/>
  <c r="V155" i="1"/>
  <c r="S155" i="1"/>
  <c r="R155" i="1"/>
  <c r="Q155" i="1"/>
  <c r="M155" i="1"/>
  <c r="L155" i="1"/>
  <c r="K155" i="1"/>
  <c r="J155" i="1"/>
  <c r="CK154" i="1"/>
  <c r="CB154" i="1"/>
  <c r="BN154" i="1"/>
  <c r="BK154" i="1"/>
  <c r="BF154" i="1"/>
  <c r="BB154" i="1"/>
  <c r="U154" i="1"/>
  <c r="P154" i="1"/>
  <c r="I154" i="1"/>
  <c r="CQ152" i="1"/>
  <c r="CN152" i="1"/>
  <c r="CI152" i="1"/>
  <c r="CF152" i="1"/>
  <c r="CC152" i="1"/>
  <c r="BY152" i="1"/>
  <c r="BX152" i="1"/>
  <c r="BW152" i="1"/>
  <c r="BV152" i="1"/>
  <c r="BU152" i="1"/>
  <c r="BT152" i="1"/>
  <c r="BS152" i="1"/>
  <c r="BR152" i="1"/>
  <c r="BQ152" i="1"/>
  <c r="BP152" i="1"/>
  <c r="BO152" i="1"/>
  <c r="BL152" i="1"/>
  <c r="BI152" i="1"/>
  <c r="BH152" i="1"/>
  <c r="BG152" i="1"/>
  <c r="BE152" i="1"/>
  <c r="BD152" i="1"/>
  <c r="BC152" i="1"/>
  <c r="AX152" i="1"/>
  <c r="AW152" i="1"/>
  <c r="AV152" i="1"/>
  <c r="AS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D152" i="1"/>
  <c r="AC152" i="1"/>
  <c r="AB152" i="1"/>
  <c r="AA152" i="1"/>
  <c r="Z152" i="1"/>
  <c r="Y152" i="1"/>
  <c r="W152" i="1"/>
  <c r="V152" i="1"/>
  <c r="S152" i="1"/>
  <c r="Q152" i="1"/>
  <c r="M152" i="1"/>
  <c r="L152" i="1"/>
  <c r="K152" i="1"/>
  <c r="J152" i="1"/>
  <c r="CK150" i="1"/>
  <c r="CB150" i="1"/>
  <c r="BN150" i="1"/>
  <c r="BK150" i="1"/>
  <c r="BF150" i="1"/>
  <c r="BB150" i="1"/>
  <c r="AE150" i="1"/>
  <c r="U150" i="1"/>
  <c r="P150" i="1"/>
  <c r="I150" i="1"/>
  <c r="CK149" i="1"/>
  <c r="CB149" i="1"/>
  <c r="BN149" i="1"/>
  <c r="BK149" i="1"/>
  <c r="BF149" i="1"/>
  <c r="BB149" i="1"/>
  <c r="AE149" i="1"/>
  <c r="U149" i="1"/>
  <c r="P149" i="1"/>
  <c r="I149" i="1"/>
  <c r="CK148" i="1"/>
  <c r="CB148" i="1"/>
  <c r="BN148" i="1"/>
  <c r="BK148" i="1"/>
  <c r="BF148" i="1"/>
  <c r="BB148" i="1"/>
  <c r="AE148" i="1"/>
  <c r="U148" i="1"/>
  <c r="P148" i="1"/>
  <c r="I148" i="1"/>
  <c r="CK147" i="1"/>
  <c r="CB147" i="1"/>
  <c r="BN147" i="1"/>
  <c r="BK147" i="1"/>
  <c r="BF147" i="1"/>
  <c r="BB147" i="1"/>
  <c r="AE147" i="1"/>
  <c r="U147" i="1"/>
  <c r="P147" i="1"/>
  <c r="I147" i="1"/>
  <c r="CK146" i="1"/>
  <c r="BN146" i="1"/>
  <c r="BK146" i="1"/>
  <c r="BF146" i="1"/>
  <c r="BB146" i="1"/>
  <c r="U146" i="1"/>
  <c r="P146" i="1"/>
  <c r="CQ145" i="1"/>
  <c r="CN145" i="1"/>
  <c r="CI145" i="1"/>
  <c r="CF145" i="1"/>
  <c r="CC145" i="1"/>
  <c r="BY145" i="1"/>
  <c r="BX145" i="1"/>
  <c r="BW145" i="1"/>
  <c r="BV145" i="1"/>
  <c r="BU145" i="1"/>
  <c r="BT145" i="1"/>
  <c r="BS145" i="1"/>
  <c r="BR145" i="1"/>
  <c r="BQ145" i="1"/>
  <c r="BP145" i="1"/>
  <c r="BO145" i="1"/>
  <c r="BL145" i="1"/>
  <c r="BI145" i="1"/>
  <c r="BH145" i="1"/>
  <c r="BG145" i="1"/>
  <c r="BE145" i="1"/>
  <c r="BD145" i="1"/>
  <c r="BC145" i="1"/>
  <c r="AX145" i="1"/>
  <c r="AW145" i="1"/>
  <c r="AV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D145" i="1"/>
  <c r="AC145" i="1"/>
  <c r="AB145" i="1"/>
  <c r="AA145" i="1"/>
  <c r="Z145" i="1"/>
  <c r="Y145" i="1"/>
  <c r="X145" i="1"/>
  <c r="W145" i="1"/>
  <c r="V145" i="1"/>
  <c r="T145" i="1"/>
  <c r="S145" i="1"/>
  <c r="R145" i="1"/>
  <c r="Q145" i="1"/>
  <c r="M145" i="1"/>
  <c r="L145" i="1"/>
  <c r="K145" i="1"/>
  <c r="G145" i="1"/>
  <c r="CK144" i="1"/>
  <c r="CB144" i="1"/>
  <c r="BN144" i="1"/>
  <c r="BK144" i="1"/>
  <c r="BF144" i="1"/>
  <c r="BB144" i="1"/>
  <c r="AE144" i="1"/>
  <c r="U144" i="1"/>
  <c r="P144" i="1"/>
  <c r="I144" i="1"/>
  <c r="CK143" i="1"/>
  <c r="CB143" i="1"/>
  <c r="BN143" i="1"/>
  <c r="BK143" i="1"/>
  <c r="BF143" i="1"/>
  <c r="BB143" i="1"/>
  <c r="AE143" i="1"/>
  <c r="U143" i="1"/>
  <c r="P143" i="1"/>
  <c r="I143" i="1"/>
  <c r="CQ142" i="1"/>
  <c r="CN142" i="1"/>
  <c r="CI142" i="1"/>
  <c r="CF142" i="1"/>
  <c r="CD142" i="1"/>
  <c r="CC142" i="1"/>
  <c r="BY142" i="1"/>
  <c r="BX142" i="1"/>
  <c r="BW142" i="1"/>
  <c r="BV142" i="1"/>
  <c r="BU142" i="1"/>
  <c r="BT142" i="1"/>
  <c r="BS142" i="1"/>
  <c r="BR142" i="1"/>
  <c r="BQ142" i="1"/>
  <c r="BP142" i="1"/>
  <c r="BO142" i="1"/>
  <c r="BL142" i="1"/>
  <c r="BI142" i="1"/>
  <c r="BH142" i="1"/>
  <c r="BG142" i="1"/>
  <c r="BE142" i="1"/>
  <c r="BD142" i="1"/>
  <c r="BC142" i="1"/>
  <c r="AZ142" i="1"/>
  <c r="AX142" i="1"/>
  <c r="AW142" i="1"/>
  <c r="AV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D142" i="1"/>
  <c r="AC142" i="1"/>
  <c r="AB142" i="1"/>
  <c r="AA142" i="1"/>
  <c r="Z142" i="1"/>
  <c r="Y142" i="1"/>
  <c r="X142" i="1"/>
  <c r="W142" i="1"/>
  <c r="V142" i="1"/>
  <c r="T142" i="1"/>
  <c r="S142" i="1"/>
  <c r="R142" i="1"/>
  <c r="Q142" i="1"/>
  <c r="O142" i="1"/>
  <c r="N142" i="1"/>
  <c r="M142" i="1"/>
  <c r="L142" i="1"/>
  <c r="K142" i="1"/>
  <c r="J142" i="1"/>
  <c r="H142" i="1"/>
  <c r="G142" i="1"/>
  <c r="CK141" i="1"/>
  <c r="CB141" i="1"/>
  <c r="BN141" i="1"/>
  <c r="BK141" i="1"/>
  <c r="BF141" i="1"/>
  <c r="BB141" i="1"/>
  <c r="AE141" i="1"/>
  <c r="U141" i="1"/>
  <c r="P141" i="1"/>
  <c r="I141" i="1"/>
  <c r="CK140" i="1"/>
  <c r="CB140" i="1"/>
  <c r="BN140" i="1"/>
  <c r="BK140" i="1"/>
  <c r="BF140" i="1"/>
  <c r="BB140" i="1"/>
  <c r="AE140" i="1"/>
  <c r="U140" i="1"/>
  <c r="P140" i="1"/>
  <c r="I140" i="1"/>
  <c r="CK139" i="1"/>
  <c r="CB139" i="1"/>
  <c r="BN139" i="1"/>
  <c r="BK139" i="1"/>
  <c r="BF139" i="1"/>
  <c r="BB139" i="1"/>
  <c r="AE139" i="1"/>
  <c r="U139" i="1"/>
  <c r="P139" i="1"/>
  <c r="I139" i="1"/>
  <c r="CQ138" i="1"/>
  <c r="CN138" i="1"/>
  <c r="CI138" i="1"/>
  <c r="CF138" i="1"/>
  <c r="CD138" i="1"/>
  <c r="CC138" i="1"/>
  <c r="BY138" i="1"/>
  <c r="BX138" i="1"/>
  <c r="BW138" i="1"/>
  <c r="BV138" i="1"/>
  <c r="BU138" i="1"/>
  <c r="BT138" i="1"/>
  <c r="BS138" i="1"/>
  <c r="BR138" i="1"/>
  <c r="BQ138" i="1"/>
  <c r="BP138" i="1"/>
  <c r="BO138" i="1"/>
  <c r="BL138" i="1"/>
  <c r="BI138" i="1"/>
  <c r="BH138" i="1"/>
  <c r="BG138" i="1"/>
  <c r="BE138" i="1"/>
  <c r="BD138" i="1"/>
  <c r="BC138" i="1"/>
  <c r="AZ138" i="1"/>
  <c r="AX138" i="1"/>
  <c r="AW138" i="1"/>
  <c r="AV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D138" i="1"/>
  <c r="AC138" i="1"/>
  <c r="AB138" i="1"/>
  <c r="AA138" i="1"/>
  <c r="Z138" i="1"/>
  <c r="Y138" i="1"/>
  <c r="X138" i="1"/>
  <c r="W138" i="1"/>
  <c r="V138" i="1"/>
  <c r="T138" i="1"/>
  <c r="S138" i="1"/>
  <c r="R138" i="1"/>
  <c r="Q138" i="1"/>
  <c r="O138" i="1"/>
  <c r="N138" i="1"/>
  <c r="M138" i="1"/>
  <c r="L138" i="1"/>
  <c r="K138" i="1"/>
  <c r="J138" i="1"/>
  <c r="CK136" i="1"/>
  <c r="CB136" i="1"/>
  <c r="BN136" i="1"/>
  <c r="BK136" i="1"/>
  <c r="BF136" i="1"/>
  <c r="BB136" i="1"/>
  <c r="AE136" i="1"/>
  <c r="U136" i="1"/>
  <c r="P136" i="1"/>
  <c r="I136" i="1"/>
  <c r="CK135" i="1"/>
  <c r="CB135" i="1"/>
  <c r="BN135" i="1"/>
  <c r="BK135" i="1"/>
  <c r="BF135" i="1"/>
  <c r="BB135" i="1"/>
  <c r="AE135" i="1"/>
  <c r="U135" i="1"/>
  <c r="P135" i="1"/>
  <c r="I135" i="1"/>
  <c r="CK134" i="1"/>
  <c r="CB134" i="1"/>
  <c r="BN134" i="1"/>
  <c r="BK134" i="1"/>
  <c r="BF134" i="1"/>
  <c r="BB134" i="1"/>
  <c r="AE134" i="1"/>
  <c r="U134" i="1"/>
  <c r="P134" i="1"/>
  <c r="I134" i="1"/>
  <c r="CQ133" i="1"/>
  <c r="CN133" i="1"/>
  <c r="CI133" i="1"/>
  <c r="CF133" i="1"/>
  <c r="CD133" i="1"/>
  <c r="CC133" i="1"/>
  <c r="BY133" i="1"/>
  <c r="BX133" i="1"/>
  <c r="BW133" i="1"/>
  <c r="BV133" i="1"/>
  <c r="BU133" i="1"/>
  <c r="BT133" i="1"/>
  <c r="BS133" i="1"/>
  <c r="BR133" i="1"/>
  <c r="BQ133" i="1"/>
  <c r="BP133" i="1"/>
  <c r="BO133" i="1"/>
  <c r="BL133" i="1"/>
  <c r="BI133" i="1"/>
  <c r="BH133" i="1"/>
  <c r="BG133" i="1"/>
  <c r="BE133" i="1"/>
  <c r="BD133" i="1"/>
  <c r="BC133" i="1"/>
  <c r="AZ133" i="1"/>
  <c r="AX133" i="1"/>
  <c r="AW133" i="1"/>
  <c r="AV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D133" i="1"/>
  <c r="AC133" i="1"/>
  <c r="AB133" i="1"/>
  <c r="AA133" i="1"/>
  <c r="Z133" i="1"/>
  <c r="Y133" i="1"/>
  <c r="X133" i="1"/>
  <c r="W133" i="1"/>
  <c r="V133" i="1"/>
  <c r="T133" i="1"/>
  <c r="S133" i="1"/>
  <c r="R133" i="1"/>
  <c r="Q133" i="1"/>
  <c r="O133" i="1"/>
  <c r="N133" i="1"/>
  <c r="M133" i="1"/>
  <c r="L133" i="1"/>
  <c r="K133" i="1"/>
  <c r="J133" i="1"/>
  <c r="H133" i="1"/>
  <c r="G133" i="1"/>
  <c r="CK132" i="1"/>
  <c r="CB132" i="1"/>
  <c r="BN132" i="1"/>
  <c r="BK132" i="1"/>
  <c r="BF132" i="1"/>
  <c r="BB132" i="1"/>
  <c r="AE132" i="1"/>
  <c r="U132" i="1"/>
  <c r="P132" i="1"/>
  <c r="I132" i="1"/>
  <c r="CQ131" i="1"/>
  <c r="CN131" i="1"/>
  <c r="CI131" i="1"/>
  <c r="CF131" i="1"/>
  <c r="CD131" i="1"/>
  <c r="CC131" i="1"/>
  <c r="BY131" i="1"/>
  <c r="BX131" i="1"/>
  <c r="BW131" i="1"/>
  <c r="BV131" i="1"/>
  <c r="BU131" i="1"/>
  <c r="BT131" i="1"/>
  <c r="BS131" i="1"/>
  <c r="BR131" i="1"/>
  <c r="BQ131" i="1"/>
  <c r="BP131" i="1"/>
  <c r="BO131" i="1"/>
  <c r="BL131" i="1"/>
  <c r="BI131" i="1"/>
  <c r="BH131" i="1"/>
  <c r="BG131" i="1"/>
  <c r="BE131" i="1"/>
  <c r="BD131" i="1"/>
  <c r="BC131" i="1"/>
  <c r="AZ131" i="1"/>
  <c r="AX131" i="1"/>
  <c r="AW131" i="1"/>
  <c r="AV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D131" i="1"/>
  <c r="AC131" i="1"/>
  <c r="AB131" i="1"/>
  <c r="AA131" i="1"/>
  <c r="Z131" i="1"/>
  <c r="Y131" i="1"/>
  <c r="X131" i="1"/>
  <c r="W131" i="1"/>
  <c r="V131" i="1"/>
  <c r="T131" i="1"/>
  <c r="S131" i="1"/>
  <c r="R131" i="1"/>
  <c r="Q131" i="1"/>
  <c r="O131" i="1"/>
  <c r="N131" i="1"/>
  <c r="M131" i="1"/>
  <c r="L131" i="1"/>
  <c r="K131" i="1"/>
  <c r="J131" i="1"/>
  <c r="G131" i="1"/>
  <c r="CK130" i="1"/>
  <c r="CB130" i="1"/>
  <c r="BN130" i="1"/>
  <c r="BK130" i="1"/>
  <c r="BF130" i="1"/>
  <c r="BB130" i="1"/>
  <c r="AE130" i="1"/>
  <c r="U130" i="1"/>
  <c r="P130" i="1"/>
  <c r="I130" i="1"/>
  <c r="CQ129" i="1"/>
  <c r="CN129" i="1"/>
  <c r="CI129" i="1"/>
  <c r="CF129" i="1"/>
  <c r="CD129" i="1"/>
  <c r="CC129" i="1"/>
  <c r="BY129" i="1"/>
  <c r="BX129" i="1"/>
  <c r="BW129" i="1"/>
  <c r="BV129" i="1"/>
  <c r="BU129" i="1"/>
  <c r="BT129" i="1"/>
  <c r="BS129" i="1"/>
  <c r="BR129" i="1"/>
  <c r="BQ129" i="1"/>
  <c r="BP129" i="1"/>
  <c r="BO129" i="1"/>
  <c r="BL129" i="1"/>
  <c r="BI129" i="1"/>
  <c r="BH129" i="1"/>
  <c r="BG129" i="1"/>
  <c r="BE129" i="1"/>
  <c r="BD129" i="1"/>
  <c r="BC129" i="1"/>
  <c r="AZ129" i="1"/>
  <c r="AX129" i="1"/>
  <c r="AW129" i="1"/>
  <c r="AV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D129" i="1"/>
  <c r="AC129" i="1"/>
  <c r="AB129" i="1"/>
  <c r="AA129" i="1"/>
  <c r="Z129" i="1"/>
  <c r="Y129" i="1"/>
  <c r="X129" i="1"/>
  <c r="W129" i="1"/>
  <c r="V129" i="1"/>
  <c r="T129" i="1"/>
  <c r="S129" i="1"/>
  <c r="R129" i="1"/>
  <c r="Q129" i="1"/>
  <c r="O129" i="1"/>
  <c r="N129" i="1"/>
  <c r="M129" i="1"/>
  <c r="L129" i="1"/>
  <c r="K129" i="1"/>
  <c r="J129" i="1"/>
  <c r="CK128" i="1"/>
  <c r="CB128" i="1"/>
  <c r="BN128" i="1"/>
  <c r="BK128" i="1"/>
  <c r="BF128" i="1"/>
  <c r="BB128" i="1"/>
  <c r="U128" i="1"/>
  <c r="P128" i="1"/>
  <c r="I128" i="1"/>
  <c r="H125" i="1"/>
  <c r="G125" i="1"/>
  <c r="CK127" i="1"/>
  <c r="CB127" i="1"/>
  <c r="BN127" i="1"/>
  <c r="BK127" i="1"/>
  <c r="BF127" i="1"/>
  <c r="BB127" i="1"/>
  <c r="AE127" i="1"/>
  <c r="U127" i="1"/>
  <c r="P127" i="1"/>
  <c r="I127" i="1"/>
  <c r="CK126" i="1"/>
  <c r="CB126" i="1"/>
  <c r="BN126" i="1"/>
  <c r="BK126" i="1"/>
  <c r="BF126" i="1"/>
  <c r="BB126" i="1"/>
  <c r="AE126" i="1"/>
  <c r="U126" i="1"/>
  <c r="P126" i="1"/>
  <c r="I126" i="1"/>
  <c r="CQ125" i="1"/>
  <c r="CN125" i="1"/>
  <c r="CI125" i="1"/>
  <c r="CF125" i="1"/>
  <c r="CC125" i="1"/>
  <c r="BY125" i="1"/>
  <c r="BX125" i="1"/>
  <c r="BW125" i="1"/>
  <c r="BV125" i="1"/>
  <c r="BU125" i="1"/>
  <c r="BT125" i="1"/>
  <c r="BS125" i="1"/>
  <c r="BR125" i="1"/>
  <c r="BQ125" i="1"/>
  <c r="BP125" i="1"/>
  <c r="BO125" i="1"/>
  <c r="BL125" i="1"/>
  <c r="BI125" i="1"/>
  <c r="BH125" i="1"/>
  <c r="BG125" i="1"/>
  <c r="BE125" i="1"/>
  <c r="BD125" i="1"/>
  <c r="BC125" i="1"/>
  <c r="AZ125" i="1"/>
  <c r="AX125" i="1"/>
  <c r="AW125" i="1"/>
  <c r="AV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D125" i="1"/>
  <c r="AC125" i="1"/>
  <c r="AB125" i="1"/>
  <c r="AA125" i="1"/>
  <c r="Z125" i="1"/>
  <c r="Y125" i="1"/>
  <c r="X125" i="1"/>
  <c r="W125" i="1"/>
  <c r="V125" i="1"/>
  <c r="T125" i="1"/>
  <c r="S125" i="1"/>
  <c r="R125" i="1"/>
  <c r="Q125" i="1"/>
  <c r="O125" i="1"/>
  <c r="N125" i="1"/>
  <c r="M125" i="1"/>
  <c r="L125" i="1"/>
  <c r="K125" i="1"/>
  <c r="J125" i="1"/>
  <c r="CK124" i="1"/>
  <c r="CB124" i="1"/>
  <c r="BN124" i="1"/>
  <c r="BK124" i="1"/>
  <c r="BF124" i="1"/>
  <c r="BB124" i="1"/>
  <c r="AE124" i="1"/>
  <c r="U124" i="1"/>
  <c r="P124" i="1"/>
  <c r="I124" i="1"/>
  <c r="CK123" i="1"/>
  <c r="BN123" i="1"/>
  <c r="BK123" i="1"/>
  <c r="BF123" i="1"/>
  <c r="BB123" i="1"/>
  <c r="U123" i="1"/>
  <c r="P123" i="1"/>
  <c r="I123" i="1"/>
  <c r="CK122" i="1"/>
  <c r="CB122" i="1"/>
  <c r="BN122" i="1"/>
  <c r="BK122" i="1"/>
  <c r="BF122" i="1"/>
  <c r="BB122" i="1"/>
  <c r="AE122" i="1"/>
  <c r="U122" i="1"/>
  <c r="P122" i="1"/>
  <c r="I122" i="1"/>
  <c r="CQ121" i="1"/>
  <c r="CN121" i="1"/>
  <c r="CI121" i="1"/>
  <c r="CF121" i="1"/>
  <c r="CC121" i="1"/>
  <c r="BY121" i="1"/>
  <c r="BX121" i="1"/>
  <c r="BW121" i="1"/>
  <c r="BV121" i="1"/>
  <c r="BU121" i="1"/>
  <c r="BT121" i="1"/>
  <c r="BS121" i="1"/>
  <c r="BR121" i="1"/>
  <c r="BQ121" i="1"/>
  <c r="BP121" i="1"/>
  <c r="BO121" i="1"/>
  <c r="BL121" i="1"/>
  <c r="BI121" i="1"/>
  <c r="BH121" i="1"/>
  <c r="BG121" i="1"/>
  <c r="BE121" i="1"/>
  <c r="BD121" i="1"/>
  <c r="BC121" i="1"/>
  <c r="AZ121" i="1"/>
  <c r="AX121" i="1"/>
  <c r="AW121" i="1"/>
  <c r="AV121" i="1"/>
  <c r="AS121" i="1"/>
  <c r="AR121" i="1"/>
  <c r="AQ121" i="1"/>
  <c r="AP121" i="1"/>
  <c r="AO121" i="1"/>
  <c r="AN121" i="1"/>
  <c r="AL121" i="1"/>
  <c r="AH121" i="1"/>
  <c r="AG121" i="1"/>
  <c r="AF121" i="1"/>
  <c r="AD121" i="1"/>
  <c r="AC121" i="1"/>
  <c r="AB121" i="1"/>
  <c r="AA121" i="1"/>
  <c r="Z121" i="1"/>
  <c r="Y121" i="1"/>
  <c r="X121" i="1"/>
  <c r="W121" i="1"/>
  <c r="V121" i="1"/>
  <c r="T121" i="1"/>
  <c r="S121" i="1"/>
  <c r="R121" i="1"/>
  <c r="Q121" i="1"/>
  <c r="N121" i="1"/>
  <c r="M121" i="1"/>
  <c r="L121" i="1"/>
  <c r="K121" i="1"/>
  <c r="J121" i="1"/>
  <c r="H121" i="1"/>
  <c r="CK120" i="1"/>
  <c r="CB120" i="1"/>
  <c r="BN120" i="1"/>
  <c r="BK120" i="1"/>
  <c r="BF120" i="1"/>
  <c r="BB120" i="1"/>
  <c r="AE120" i="1"/>
  <c r="U120" i="1"/>
  <c r="P120" i="1"/>
  <c r="I120" i="1"/>
  <c r="CK119" i="1"/>
  <c r="CB119" i="1"/>
  <c r="BN119" i="1"/>
  <c r="BK119" i="1"/>
  <c r="BF119" i="1"/>
  <c r="BB119" i="1"/>
  <c r="AE119" i="1"/>
  <c r="U119" i="1"/>
  <c r="P119" i="1"/>
  <c r="I119" i="1"/>
  <c r="CK118" i="1"/>
  <c r="CB118" i="1"/>
  <c r="BN118" i="1"/>
  <c r="BK118" i="1"/>
  <c r="BF118" i="1"/>
  <c r="BB118" i="1"/>
  <c r="AE118" i="1"/>
  <c r="U118" i="1"/>
  <c r="P118" i="1"/>
  <c r="I118" i="1"/>
  <c r="CQ117" i="1"/>
  <c r="CN117" i="1"/>
  <c r="CI117" i="1"/>
  <c r="CF117" i="1"/>
  <c r="CD117" i="1"/>
  <c r="CC117" i="1"/>
  <c r="BY117" i="1"/>
  <c r="BX117" i="1"/>
  <c r="BW117" i="1"/>
  <c r="BV117" i="1"/>
  <c r="BU117" i="1"/>
  <c r="BT117" i="1"/>
  <c r="BS117" i="1"/>
  <c r="BR117" i="1"/>
  <c r="BQ117" i="1"/>
  <c r="BP117" i="1"/>
  <c r="BO117" i="1"/>
  <c r="BL117" i="1"/>
  <c r="BI117" i="1"/>
  <c r="BH117" i="1"/>
  <c r="BG117" i="1"/>
  <c r="BE117" i="1"/>
  <c r="BD117" i="1"/>
  <c r="BC117" i="1"/>
  <c r="AZ117" i="1"/>
  <c r="AX117" i="1"/>
  <c r="AW117" i="1"/>
  <c r="AV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D117" i="1"/>
  <c r="AC117" i="1"/>
  <c r="AB117" i="1"/>
  <c r="AA117" i="1"/>
  <c r="Z117" i="1"/>
  <c r="Y117" i="1"/>
  <c r="X117" i="1"/>
  <c r="W117" i="1"/>
  <c r="V117" i="1"/>
  <c r="T117" i="1"/>
  <c r="S117" i="1"/>
  <c r="R117" i="1"/>
  <c r="Q117" i="1"/>
  <c r="O117" i="1"/>
  <c r="N117" i="1"/>
  <c r="M117" i="1"/>
  <c r="L117" i="1"/>
  <c r="K117" i="1"/>
  <c r="J117" i="1"/>
  <c r="CK115" i="1"/>
  <c r="CB115" i="1"/>
  <c r="BN115" i="1"/>
  <c r="BK115" i="1"/>
  <c r="BF115" i="1"/>
  <c r="BB115" i="1"/>
  <c r="U115" i="1"/>
  <c r="P115" i="1"/>
  <c r="I115" i="1"/>
  <c r="CK107" i="1"/>
  <c r="CB107" i="1"/>
  <c r="BN107" i="1"/>
  <c r="BF107" i="1"/>
  <c r="BB107" i="1"/>
  <c r="AE107" i="1"/>
  <c r="U107" i="1"/>
  <c r="P107" i="1"/>
  <c r="I107" i="1"/>
  <c r="CK104" i="1"/>
  <c r="CB104" i="1"/>
  <c r="BN104" i="1"/>
  <c r="BK104" i="1"/>
  <c r="BF104" i="1"/>
  <c r="BB104" i="1"/>
  <c r="AE104" i="1"/>
  <c r="U104" i="1"/>
  <c r="P104" i="1"/>
  <c r="I104" i="1"/>
  <c r="CQ103" i="1"/>
  <c r="CQ98" i="1" s="1"/>
  <c r="CN103" i="1"/>
  <c r="CN98" i="1" s="1"/>
  <c r="CI103" i="1"/>
  <c r="CI98" i="1" s="1"/>
  <c r="CF103" i="1"/>
  <c r="CF98" i="1" s="1"/>
  <c r="CD103" i="1"/>
  <c r="CD98" i="1" s="1"/>
  <c r="CC103" i="1"/>
  <c r="CC98" i="1" s="1"/>
  <c r="BY103" i="1"/>
  <c r="BY98" i="1" s="1"/>
  <c r="BX103" i="1"/>
  <c r="BX98" i="1" s="1"/>
  <c r="BW103" i="1"/>
  <c r="BW98" i="1" s="1"/>
  <c r="BV103" i="1"/>
  <c r="BV98" i="1" s="1"/>
  <c r="BU103" i="1"/>
  <c r="BU98" i="1" s="1"/>
  <c r="BT103" i="1"/>
  <c r="BT98" i="1" s="1"/>
  <c r="BS103" i="1"/>
  <c r="BS98" i="1" s="1"/>
  <c r="BR103" i="1"/>
  <c r="BR98" i="1" s="1"/>
  <c r="BQ103" i="1"/>
  <c r="BQ98" i="1" s="1"/>
  <c r="BP103" i="1"/>
  <c r="BP98" i="1" s="1"/>
  <c r="BO103" i="1"/>
  <c r="BO98" i="1" s="1"/>
  <c r="BL103" i="1"/>
  <c r="BL98" i="1" s="1"/>
  <c r="BI103" i="1"/>
  <c r="BI98" i="1" s="1"/>
  <c r="BH103" i="1"/>
  <c r="BH98" i="1" s="1"/>
  <c r="BG103" i="1"/>
  <c r="BG98" i="1" s="1"/>
  <c r="BE103" i="1"/>
  <c r="BE98" i="1" s="1"/>
  <c r="BD103" i="1"/>
  <c r="BD98" i="1" s="1"/>
  <c r="BC103" i="1"/>
  <c r="BC98" i="1" s="1"/>
  <c r="AZ103" i="1"/>
  <c r="AZ98" i="1" s="1"/>
  <c r="AX103" i="1"/>
  <c r="AX98" i="1" s="1"/>
  <c r="AW103" i="1"/>
  <c r="AW98" i="1" s="1"/>
  <c r="AV103" i="1"/>
  <c r="AV98" i="1" s="1"/>
  <c r="AS103" i="1"/>
  <c r="AS98" i="1" s="1"/>
  <c r="AR103" i="1"/>
  <c r="AR98" i="1" s="1"/>
  <c r="AQ103" i="1"/>
  <c r="AQ98" i="1" s="1"/>
  <c r="AP103" i="1"/>
  <c r="AP98" i="1" s="1"/>
  <c r="AO103" i="1"/>
  <c r="AO98" i="1" s="1"/>
  <c r="AN103" i="1"/>
  <c r="AN98" i="1" s="1"/>
  <c r="AM103" i="1"/>
  <c r="AM98" i="1" s="1"/>
  <c r="AL103" i="1"/>
  <c r="AL98" i="1" s="1"/>
  <c r="AK103" i="1"/>
  <c r="AK98" i="1" s="1"/>
  <c r="AJ103" i="1"/>
  <c r="AJ98" i="1" s="1"/>
  <c r="AI103" i="1"/>
  <c r="AI98" i="1" s="1"/>
  <c r="AH103" i="1"/>
  <c r="AH98" i="1" s="1"/>
  <c r="AG103" i="1"/>
  <c r="AG98" i="1" s="1"/>
  <c r="AF103" i="1"/>
  <c r="AF98" i="1" s="1"/>
  <c r="AD103" i="1"/>
  <c r="AD98" i="1" s="1"/>
  <c r="AC103" i="1"/>
  <c r="AC98" i="1" s="1"/>
  <c r="AB103" i="1"/>
  <c r="AB98" i="1" s="1"/>
  <c r="AA103" i="1"/>
  <c r="AA98" i="1" s="1"/>
  <c r="Z103" i="1"/>
  <c r="Z98" i="1" s="1"/>
  <c r="Y103" i="1"/>
  <c r="Y98" i="1" s="1"/>
  <c r="X103" i="1"/>
  <c r="X98" i="1" s="1"/>
  <c r="W103" i="1"/>
  <c r="W98" i="1" s="1"/>
  <c r="V103" i="1"/>
  <c r="V98" i="1" s="1"/>
  <c r="T103" i="1"/>
  <c r="T98" i="1" s="1"/>
  <c r="S103" i="1"/>
  <c r="S98" i="1" s="1"/>
  <c r="R103" i="1"/>
  <c r="R98" i="1" s="1"/>
  <c r="Q103" i="1"/>
  <c r="Q98" i="1" s="1"/>
  <c r="O103" i="1"/>
  <c r="O98" i="1" s="1"/>
  <c r="N103" i="1"/>
  <c r="N98" i="1" s="1"/>
  <c r="M103" i="1"/>
  <c r="M98" i="1" s="1"/>
  <c r="L103" i="1"/>
  <c r="L98" i="1" s="1"/>
  <c r="K103" i="1"/>
  <c r="K98" i="1" s="1"/>
  <c r="J103" i="1"/>
  <c r="J98" i="1" s="1"/>
  <c r="G103" i="1"/>
  <c r="G98" i="1" s="1"/>
  <c r="CK97" i="1"/>
  <c r="CB97" i="1"/>
  <c r="BN97" i="1"/>
  <c r="BK97" i="1"/>
  <c r="BF97" i="1"/>
  <c r="BB97" i="1"/>
  <c r="AE97" i="1"/>
  <c r="U97" i="1"/>
  <c r="P97" i="1"/>
  <c r="I97" i="1"/>
  <c r="CQ96" i="1"/>
  <c r="CN96" i="1"/>
  <c r="CI96" i="1"/>
  <c r="CF96" i="1"/>
  <c r="CD96" i="1"/>
  <c r="CC96" i="1"/>
  <c r="BY96" i="1"/>
  <c r="BX96" i="1"/>
  <c r="BW96" i="1"/>
  <c r="BV96" i="1"/>
  <c r="BU96" i="1"/>
  <c r="BT96" i="1"/>
  <c r="BS96" i="1"/>
  <c r="BR96" i="1"/>
  <c r="BQ96" i="1"/>
  <c r="BP96" i="1"/>
  <c r="BO96" i="1"/>
  <c r="BL96" i="1"/>
  <c r="BI96" i="1"/>
  <c r="BH96" i="1"/>
  <c r="BG96" i="1"/>
  <c r="BE96" i="1"/>
  <c r="BD96" i="1"/>
  <c r="BC96" i="1"/>
  <c r="AZ96" i="1"/>
  <c r="AX96" i="1"/>
  <c r="AW96" i="1"/>
  <c r="AV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D96" i="1"/>
  <c r="AC96" i="1"/>
  <c r="AB96" i="1"/>
  <c r="AA96" i="1"/>
  <c r="Z96" i="1"/>
  <c r="Y96" i="1"/>
  <c r="X96" i="1"/>
  <c r="W96" i="1"/>
  <c r="V96" i="1"/>
  <c r="T96" i="1"/>
  <c r="S96" i="1"/>
  <c r="R96" i="1"/>
  <c r="Q96" i="1"/>
  <c r="O96" i="1"/>
  <c r="N96" i="1"/>
  <c r="M96" i="1"/>
  <c r="L96" i="1"/>
  <c r="K96" i="1"/>
  <c r="J96" i="1"/>
  <c r="CK94" i="1"/>
  <c r="CB94" i="1"/>
  <c r="BN94" i="1"/>
  <c r="BK94" i="1"/>
  <c r="BF94" i="1"/>
  <c r="BB94" i="1"/>
  <c r="AE94" i="1"/>
  <c r="U94" i="1"/>
  <c r="P94" i="1"/>
  <c r="I94" i="1"/>
  <c r="CQ93" i="1"/>
  <c r="CN93" i="1"/>
  <c r="CI93" i="1"/>
  <c r="CF93" i="1"/>
  <c r="CD93" i="1"/>
  <c r="CC93" i="1"/>
  <c r="BY93" i="1"/>
  <c r="BX93" i="1"/>
  <c r="BW93" i="1"/>
  <c r="BV93" i="1"/>
  <c r="BU93" i="1"/>
  <c r="BT93" i="1"/>
  <c r="BS93" i="1"/>
  <c r="BR93" i="1"/>
  <c r="BQ93" i="1"/>
  <c r="BP93" i="1"/>
  <c r="BO93" i="1"/>
  <c r="BL93" i="1"/>
  <c r="BI93" i="1"/>
  <c r="BH93" i="1"/>
  <c r="BG93" i="1"/>
  <c r="BE93" i="1"/>
  <c r="BD93" i="1"/>
  <c r="BC93" i="1"/>
  <c r="AZ93" i="1"/>
  <c r="AX93" i="1"/>
  <c r="AW93" i="1"/>
  <c r="AV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D93" i="1"/>
  <c r="AC93" i="1"/>
  <c r="AB93" i="1"/>
  <c r="AA93" i="1"/>
  <c r="Z93" i="1"/>
  <c r="Y93" i="1"/>
  <c r="X93" i="1"/>
  <c r="W93" i="1"/>
  <c r="V93" i="1"/>
  <c r="T93" i="1"/>
  <c r="S93" i="1"/>
  <c r="R93" i="1"/>
  <c r="Q93" i="1"/>
  <c r="O93" i="1"/>
  <c r="N93" i="1"/>
  <c r="M93" i="1"/>
  <c r="L93" i="1"/>
  <c r="K93" i="1"/>
  <c r="J93" i="1"/>
  <c r="H93" i="1"/>
  <c r="G93" i="1"/>
  <c r="CK90" i="1"/>
  <c r="CB90" i="1"/>
  <c r="BN90" i="1"/>
  <c r="BK90" i="1"/>
  <c r="BF90" i="1"/>
  <c r="BB90" i="1"/>
  <c r="AE90" i="1"/>
  <c r="U90" i="1"/>
  <c r="P90" i="1"/>
  <c r="I90" i="1"/>
  <c r="CK89" i="1"/>
  <c r="CB89" i="1"/>
  <c r="BN89" i="1"/>
  <c r="BK89" i="1"/>
  <c r="BF89" i="1"/>
  <c r="BB89" i="1"/>
  <c r="AE89" i="1"/>
  <c r="U89" i="1"/>
  <c r="P89" i="1"/>
  <c r="I89" i="1"/>
  <c r="CK87" i="1"/>
  <c r="CB87" i="1"/>
  <c r="BN87" i="1"/>
  <c r="BK87" i="1"/>
  <c r="BF87" i="1"/>
  <c r="BB87" i="1"/>
  <c r="AE87" i="1"/>
  <c r="U87" i="1"/>
  <c r="P87" i="1"/>
  <c r="I87" i="1"/>
  <c r="CK86" i="1"/>
  <c r="CB86" i="1"/>
  <c r="BN86" i="1"/>
  <c r="BK86" i="1"/>
  <c r="BF86" i="1"/>
  <c r="BB86" i="1"/>
  <c r="AE86" i="1"/>
  <c r="U86" i="1"/>
  <c r="P86" i="1"/>
  <c r="I86" i="1"/>
  <c r="CK85" i="1"/>
  <c r="CB85" i="1"/>
  <c r="BN85" i="1"/>
  <c r="BK85" i="1"/>
  <c r="BF85" i="1"/>
  <c r="BB85" i="1"/>
  <c r="AE85" i="1"/>
  <c r="U85" i="1"/>
  <c r="P85" i="1"/>
  <c r="I85" i="1"/>
  <c r="CK83" i="1"/>
  <c r="CB83" i="1"/>
  <c r="BN83" i="1"/>
  <c r="BK83" i="1"/>
  <c r="BF83" i="1"/>
  <c r="BB83" i="1"/>
  <c r="AE83" i="1"/>
  <c r="U83" i="1"/>
  <c r="P83" i="1"/>
  <c r="I83" i="1"/>
  <c r="CK82" i="1"/>
  <c r="CB82" i="1"/>
  <c r="BN82" i="1"/>
  <c r="BK82" i="1"/>
  <c r="BF82" i="1"/>
  <c r="BB82" i="1"/>
  <c r="AE82" i="1"/>
  <c r="U82" i="1"/>
  <c r="P82" i="1"/>
  <c r="I82" i="1"/>
  <c r="CQ81" i="1"/>
  <c r="CN81" i="1"/>
  <c r="CI81" i="1"/>
  <c r="CF81" i="1"/>
  <c r="CD81" i="1"/>
  <c r="CC81" i="1"/>
  <c r="BY81" i="1"/>
  <c r="BX81" i="1"/>
  <c r="BW81" i="1"/>
  <c r="BV81" i="1"/>
  <c r="BU81" i="1"/>
  <c r="BT81" i="1"/>
  <c r="BS81" i="1"/>
  <c r="BR81" i="1"/>
  <c r="BQ81" i="1"/>
  <c r="BP81" i="1"/>
  <c r="BO81" i="1"/>
  <c r="BL81" i="1"/>
  <c r="BI81" i="1"/>
  <c r="BH81" i="1"/>
  <c r="BG81" i="1"/>
  <c r="BE81" i="1"/>
  <c r="BD81" i="1"/>
  <c r="BC81" i="1"/>
  <c r="AZ81" i="1"/>
  <c r="AX81" i="1"/>
  <c r="AW81" i="1"/>
  <c r="AV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D81" i="1"/>
  <c r="AC81" i="1"/>
  <c r="AB81" i="1"/>
  <c r="AA81" i="1"/>
  <c r="Z81" i="1"/>
  <c r="Y81" i="1"/>
  <c r="X81" i="1"/>
  <c r="W81" i="1"/>
  <c r="V81" i="1"/>
  <c r="T81" i="1"/>
  <c r="S81" i="1"/>
  <c r="R81" i="1"/>
  <c r="Q81" i="1"/>
  <c r="O81" i="1"/>
  <c r="N81" i="1"/>
  <c r="M81" i="1"/>
  <c r="L81" i="1"/>
  <c r="K81" i="1"/>
  <c r="J81" i="1"/>
  <c r="G81" i="1"/>
  <c r="CK79" i="1"/>
  <c r="CB79" i="1"/>
  <c r="BN79" i="1"/>
  <c r="BK79" i="1"/>
  <c r="BF79" i="1"/>
  <c r="BB79" i="1"/>
  <c r="AE79" i="1"/>
  <c r="U79" i="1"/>
  <c r="P79" i="1"/>
  <c r="I79" i="1"/>
  <c r="CQ78" i="1"/>
  <c r="CN78" i="1"/>
  <c r="CI78" i="1"/>
  <c r="CF78" i="1"/>
  <c r="CD78" i="1"/>
  <c r="CC78" i="1"/>
  <c r="BY78" i="1"/>
  <c r="BX78" i="1"/>
  <c r="BW78" i="1"/>
  <c r="BV78" i="1"/>
  <c r="BU78" i="1"/>
  <c r="BT78" i="1"/>
  <c r="BS78" i="1"/>
  <c r="BR78" i="1"/>
  <c r="BQ78" i="1"/>
  <c r="BP78" i="1"/>
  <c r="BO78" i="1"/>
  <c r="BL78" i="1"/>
  <c r="BI78" i="1"/>
  <c r="BH78" i="1"/>
  <c r="BG78" i="1"/>
  <c r="BE78" i="1"/>
  <c r="BD78" i="1"/>
  <c r="BC78" i="1"/>
  <c r="AZ78" i="1"/>
  <c r="AX78" i="1"/>
  <c r="AW78" i="1"/>
  <c r="AV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D78" i="1"/>
  <c r="AC78" i="1"/>
  <c r="AB78" i="1"/>
  <c r="AA78" i="1"/>
  <c r="Z78" i="1"/>
  <c r="Y78" i="1"/>
  <c r="X78" i="1"/>
  <c r="W78" i="1"/>
  <c r="V78" i="1"/>
  <c r="T78" i="1"/>
  <c r="S78" i="1"/>
  <c r="R78" i="1"/>
  <c r="Q78" i="1"/>
  <c r="CK77" i="1"/>
  <c r="CB77" i="1"/>
  <c r="BN77" i="1"/>
  <c r="BK77" i="1"/>
  <c r="BF77" i="1"/>
  <c r="BB77" i="1"/>
  <c r="AE77" i="1"/>
  <c r="U77" i="1"/>
  <c r="P77" i="1"/>
  <c r="I77" i="1"/>
  <c r="CQ76" i="1"/>
  <c r="CN76" i="1"/>
  <c r="CI76" i="1"/>
  <c r="CF76" i="1"/>
  <c r="CD76" i="1"/>
  <c r="CC76" i="1"/>
  <c r="BY76" i="1"/>
  <c r="BX76" i="1"/>
  <c r="BW76" i="1"/>
  <c r="BV76" i="1"/>
  <c r="BU76" i="1"/>
  <c r="BT76" i="1"/>
  <c r="BS76" i="1"/>
  <c r="BR76" i="1"/>
  <c r="BQ76" i="1"/>
  <c r="BP76" i="1"/>
  <c r="BO76" i="1"/>
  <c r="BL76" i="1"/>
  <c r="BI76" i="1"/>
  <c r="BH76" i="1"/>
  <c r="BG76" i="1"/>
  <c r="BE76" i="1"/>
  <c r="BD76" i="1"/>
  <c r="BC76" i="1"/>
  <c r="AZ76" i="1"/>
  <c r="AX76" i="1"/>
  <c r="AW76" i="1"/>
  <c r="AV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D76" i="1"/>
  <c r="AC76" i="1"/>
  <c r="AB76" i="1"/>
  <c r="AA76" i="1"/>
  <c r="Z76" i="1"/>
  <c r="Y76" i="1"/>
  <c r="X76" i="1"/>
  <c r="W76" i="1"/>
  <c r="V76" i="1"/>
  <c r="T76" i="1"/>
  <c r="S76" i="1"/>
  <c r="R76" i="1"/>
  <c r="Q76" i="1"/>
  <c r="O76" i="1"/>
  <c r="N76" i="1"/>
  <c r="M76" i="1"/>
  <c r="L76" i="1"/>
  <c r="K76" i="1"/>
  <c r="J76" i="1"/>
  <c r="G76" i="1"/>
  <c r="CK75" i="1"/>
  <c r="CB75" i="1"/>
  <c r="BN75" i="1"/>
  <c r="BK75" i="1"/>
  <c r="BF75" i="1"/>
  <c r="BB75" i="1"/>
  <c r="AE75" i="1"/>
  <c r="U75" i="1"/>
  <c r="P75" i="1"/>
  <c r="CQ74" i="1"/>
  <c r="CN74" i="1"/>
  <c r="CI74" i="1"/>
  <c r="CF74" i="1"/>
  <c r="CD74" i="1"/>
  <c r="CC74" i="1"/>
  <c r="BY74" i="1"/>
  <c r="BX74" i="1"/>
  <c r="BW74" i="1"/>
  <c r="BV74" i="1"/>
  <c r="BU74" i="1"/>
  <c r="BT74" i="1"/>
  <c r="BS74" i="1"/>
  <c r="BR74" i="1"/>
  <c r="BQ74" i="1"/>
  <c r="BP74" i="1"/>
  <c r="BO74" i="1"/>
  <c r="BL74" i="1"/>
  <c r="BI74" i="1"/>
  <c r="BH74" i="1"/>
  <c r="BG74" i="1"/>
  <c r="BE74" i="1"/>
  <c r="BD74" i="1"/>
  <c r="BC74" i="1"/>
  <c r="AZ74" i="1"/>
  <c r="AX74" i="1"/>
  <c r="AW74" i="1"/>
  <c r="AV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D74" i="1"/>
  <c r="AC74" i="1"/>
  <c r="AB74" i="1"/>
  <c r="AA74" i="1"/>
  <c r="Z74" i="1"/>
  <c r="Y74" i="1"/>
  <c r="X74" i="1"/>
  <c r="W74" i="1"/>
  <c r="V74" i="1"/>
  <c r="T74" i="1"/>
  <c r="S74" i="1"/>
  <c r="R74" i="1"/>
  <c r="Q74" i="1"/>
  <c r="M74" i="1"/>
  <c r="L74" i="1"/>
  <c r="J74" i="1"/>
  <c r="CK73" i="1"/>
  <c r="BK73" i="1"/>
  <c r="BF73" i="1"/>
  <c r="BB73" i="1"/>
  <c r="AE73" i="1"/>
  <c r="U73" i="1"/>
  <c r="P73" i="1"/>
  <c r="I73" i="1"/>
  <c r="CQ72" i="1"/>
  <c r="CN72" i="1"/>
  <c r="CI72" i="1"/>
  <c r="CF72" i="1"/>
  <c r="CC72" i="1"/>
  <c r="BY72" i="1"/>
  <c r="BX72" i="1"/>
  <c r="BW72" i="1"/>
  <c r="BV72" i="1"/>
  <c r="BU72" i="1"/>
  <c r="BT72" i="1"/>
  <c r="BS72" i="1"/>
  <c r="BR72" i="1"/>
  <c r="BQ72" i="1"/>
  <c r="BP72" i="1"/>
  <c r="BO72" i="1"/>
  <c r="BL72" i="1"/>
  <c r="BI72" i="1"/>
  <c r="BH72" i="1"/>
  <c r="BG72" i="1"/>
  <c r="BE72" i="1"/>
  <c r="BD72" i="1"/>
  <c r="BC72" i="1"/>
  <c r="AD72" i="1"/>
  <c r="AC72" i="1"/>
  <c r="AB72" i="1"/>
  <c r="AA72" i="1"/>
  <c r="Z72" i="1"/>
  <c r="Y72" i="1"/>
  <c r="X72" i="1"/>
  <c r="W72" i="1"/>
  <c r="V72" i="1"/>
  <c r="T72" i="1"/>
  <c r="S72" i="1"/>
  <c r="R72" i="1"/>
  <c r="Q72" i="1"/>
  <c r="O72" i="1"/>
  <c r="N72" i="1"/>
  <c r="M72" i="1"/>
  <c r="L72" i="1"/>
  <c r="K72" i="1"/>
  <c r="J72" i="1"/>
  <c r="H72" i="1"/>
  <c r="G72" i="1"/>
  <c r="CK71" i="1"/>
  <c r="CB71" i="1"/>
  <c r="BN71" i="1"/>
  <c r="BK71" i="1"/>
  <c r="BF71" i="1"/>
  <c r="BB71" i="1"/>
  <c r="AE71" i="1"/>
  <c r="U71" i="1"/>
  <c r="P71" i="1"/>
  <c r="I71" i="1"/>
  <c r="CQ70" i="1"/>
  <c r="CN70" i="1"/>
  <c r="CI70" i="1"/>
  <c r="CF70" i="1"/>
  <c r="CD70" i="1"/>
  <c r="CC70" i="1"/>
  <c r="BY70" i="1"/>
  <c r="BX70" i="1"/>
  <c r="BW70" i="1"/>
  <c r="BV70" i="1"/>
  <c r="BU70" i="1"/>
  <c r="BT70" i="1"/>
  <c r="BS70" i="1"/>
  <c r="BR70" i="1"/>
  <c r="BQ70" i="1"/>
  <c r="BP70" i="1"/>
  <c r="BO70" i="1"/>
  <c r="BL70" i="1"/>
  <c r="BI70" i="1"/>
  <c r="BH70" i="1"/>
  <c r="BG70" i="1"/>
  <c r="BE70" i="1"/>
  <c r="BD70" i="1"/>
  <c r="BC70" i="1"/>
  <c r="AZ70" i="1"/>
  <c r="AX70" i="1"/>
  <c r="AW70" i="1"/>
  <c r="AV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T70" i="1"/>
  <c r="S70" i="1"/>
  <c r="R70" i="1"/>
  <c r="Q70" i="1"/>
  <c r="O70" i="1"/>
  <c r="N70" i="1"/>
  <c r="M70" i="1"/>
  <c r="L70" i="1"/>
  <c r="K70" i="1"/>
  <c r="J70" i="1"/>
  <c r="G70" i="1"/>
  <c r="CK69" i="1"/>
  <c r="CB69" i="1"/>
  <c r="BN69" i="1"/>
  <c r="BK69" i="1"/>
  <c r="BF69" i="1"/>
  <c r="BB69" i="1"/>
  <c r="AE69" i="1"/>
  <c r="U69" i="1"/>
  <c r="P69" i="1"/>
  <c r="I69" i="1"/>
  <c r="CQ68" i="1"/>
  <c r="CN68" i="1"/>
  <c r="CI68" i="1"/>
  <c r="CF68" i="1"/>
  <c r="CD68" i="1"/>
  <c r="CC68" i="1"/>
  <c r="BY68" i="1"/>
  <c r="BX68" i="1"/>
  <c r="BW68" i="1"/>
  <c r="BV68" i="1"/>
  <c r="BU68" i="1"/>
  <c r="BT68" i="1"/>
  <c r="BS68" i="1"/>
  <c r="BR68" i="1"/>
  <c r="BQ68" i="1"/>
  <c r="BP68" i="1"/>
  <c r="BO68" i="1"/>
  <c r="BL68" i="1"/>
  <c r="BI68" i="1"/>
  <c r="BH68" i="1"/>
  <c r="BG68" i="1"/>
  <c r="BE68" i="1"/>
  <c r="BD68" i="1"/>
  <c r="BC68" i="1"/>
  <c r="AZ68" i="1"/>
  <c r="AX68" i="1"/>
  <c r="AW68" i="1"/>
  <c r="AV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T68" i="1"/>
  <c r="S68" i="1"/>
  <c r="R68" i="1"/>
  <c r="Q68" i="1"/>
  <c r="O68" i="1"/>
  <c r="N68" i="1"/>
  <c r="M68" i="1"/>
  <c r="L68" i="1"/>
  <c r="K68" i="1"/>
  <c r="J68" i="1"/>
  <c r="CK67" i="1"/>
  <c r="CB67" i="1"/>
  <c r="BN67" i="1"/>
  <c r="BK67" i="1"/>
  <c r="BF67" i="1"/>
  <c r="BB67" i="1"/>
  <c r="AE67" i="1"/>
  <c r="U67" i="1"/>
  <c r="P67" i="1"/>
  <c r="I67" i="1"/>
  <c r="CK66" i="1"/>
  <c r="CB66" i="1"/>
  <c r="BN66" i="1"/>
  <c r="BK66" i="1"/>
  <c r="BF66" i="1"/>
  <c r="BB66" i="1"/>
  <c r="AE66" i="1"/>
  <c r="U66" i="1"/>
  <c r="P66" i="1"/>
  <c r="I66" i="1"/>
  <c r="CQ65" i="1"/>
  <c r="CN65" i="1"/>
  <c r="CI65" i="1"/>
  <c r="CF65" i="1"/>
  <c r="CD65" i="1"/>
  <c r="CC65" i="1"/>
  <c r="BY65" i="1"/>
  <c r="BX65" i="1"/>
  <c r="BW65" i="1"/>
  <c r="BV65" i="1"/>
  <c r="BU65" i="1"/>
  <c r="BT65" i="1"/>
  <c r="BS65" i="1"/>
  <c r="BR65" i="1"/>
  <c r="BQ65" i="1"/>
  <c r="BP65" i="1"/>
  <c r="BO65" i="1"/>
  <c r="BL65" i="1"/>
  <c r="BI65" i="1"/>
  <c r="BH65" i="1"/>
  <c r="BG65" i="1"/>
  <c r="BE65" i="1"/>
  <c r="BD65" i="1"/>
  <c r="BC65" i="1"/>
  <c r="AZ65" i="1"/>
  <c r="AX65" i="1"/>
  <c r="AW65" i="1"/>
  <c r="AV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D65" i="1"/>
  <c r="AC65" i="1"/>
  <c r="AB65" i="1"/>
  <c r="AA65" i="1"/>
  <c r="Z65" i="1"/>
  <c r="Y65" i="1"/>
  <c r="X65" i="1"/>
  <c r="W65" i="1"/>
  <c r="V65" i="1"/>
  <c r="T65" i="1"/>
  <c r="S65" i="1"/>
  <c r="R65" i="1"/>
  <c r="Q65" i="1"/>
  <c r="O65" i="1"/>
  <c r="N65" i="1"/>
  <c r="M65" i="1"/>
  <c r="L65" i="1"/>
  <c r="K65" i="1"/>
  <c r="J65" i="1"/>
  <c r="G65" i="1"/>
  <c r="CK64" i="1"/>
  <c r="CB64" i="1"/>
  <c r="BN64" i="1"/>
  <c r="BK64" i="1"/>
  <c r="BF64" i="1"/>
  <c r="BB64" i="1"/>
  <c r="P64" i="1"/>
  <c r="I64" i="1"/>
  <c r="CQ63" i="1"/>
  <c r="CN63" i="1"/>
  <c r="CI63" i="1"/>
  <c r="CF63" i="1"/>
  <c r="CD63" i="1"/>
  <c r="CC63" i="1"/>
  <c r="BY63" i="1"/>
  <c r="BX63" i="1"/>
  <c r="BW63" i="1"/>
  <c r="BV63" i="1"/>
  <c r="BU63" i="1"/>
  <c r="BT63" i="1"/>
  <c r="BS63" i="1"/>
  <c r="BR63" i="1"/>
  <c r="BQ63" i="1"/>
  <c r="BP63" i="1"/>
  <c r="BO63" i="1"/>
  <c r="BL63" i="1"/>
  <c r="BI63" i="1"/>
  <c r="BH63" i="1"/>
  <c r="BG63" i="1"/>
  <c r="BE63" i="1"/>
  <c r="BD63" i="1"/>
  <c r="BC63" i="1"/>
  <c r="AZ63" i="1"/>
  <c r="AX63" i="1"/>
  <c r="AW63" i="1"/>
  <c r="AV63" i="1"/>
  <c r="AS63" i="1"/>
  <c r="AR63" i="1"/>
  <c r="AP63" i="1"/>
  <c r="AO63" i="1"/>
  <c r="AN63" i="1"/>
  <c r="AM63" i="1"/>
  <c r="AL63" i="1"/>
  <c r="AK63" i="1"/>
  <c r="AJ63" i="1"/>
  <c r="AI63" i="1"/>
  <c r="AH63" i="1"/>
  <c r="AG63" i="1"/>
  <c r="AF63" i="1"/>
  <c r="AD63" i="1"/>
  <c r="AC63" i="1"/>
  <c r="AB63" i="1"/>
  <c r="Z63" i="1"/>
  <c r="Y63" i="1"/>
  <c r="X63" i="1"/>
  <c r="W63" i="1"/>
  <c r="V63" i="1"/>
  <c r="T63" i="1"/>
  <c r="S63" i="1"/>
  <c r="R63" i="1"/>
  <c r="Q63" i="1"/>
  <c r="O63" i="1"/>
  <c r="N63" i="1"/>
  <c r="M63" i="1"/>
  <c r="L63" i="1"/>
  <c r="J63" i="1"/>
  <c r="G63" i="1"/>
  <c r="CK61" i="1"/>
  <c r="CB61" i="1"/>
  <c r="BN61" i="1"/>
  <c r="BK61" i="1"/>
  <c r="BF61" i="1"/>
  <c r="BB61" i="1"/>
  <c r="AE61" i="1"/>
  <c r="U61" i="1"/>
  <c r="P61" i="1"/>
  <c r="CQ60" i="1"/>
  <c r="CN60" i="1"/>
  <c r="CI60" i="1"/>
  <c r="CF60" i="1"/>
  <c r="CD60" i="1"/>
  <c r="CC60" i="1"/>
  <c r="BY60" i="1"/>
  <c r="BX60" i="1"/>
  <c r="BW60" i="1"/>
  <c r="BV60" i="1"/>
  <c r="BU60" i="1"/>
  <c r="BT60" i="1"/>
  <c r="BS60" i="1"/>
  <c r="BR60" i="1"/>
  <c r="BQ60" i="1"/>
  <c r="BP60" i="1"/>
  <c r="BO60" i="1"/>
  <c r="BL60" i="1"/>
  <c r="BI60" i="1"/>
  <c r="BH60" i="1"/>
  <c r="BG60" i="1"/>
  <c r="BE60" i="1"/>
  <c r="BD60" i="1"/>
  <c r="BC60" i="1"/>
  <c r="AZ60" i="1"/>
  <c r="AX60" i="1"/>
  <c r="AW60" i="1"/>
  <c r="AV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D60" i="1"/>
  <c r="AC60" i="1"/>
  <c r="AB60" i="1"/>
  <c r="AA60" i="1"/>
  <c r="Z60" i="1"/>
  <c r="Y60" i="1"/>
  <c r="X60" i="1"/>
  <c r="W60" i="1"/>
  <c r="V60" i="1"/>
  <c r="T60" i="1"/>
  <c r="S60" i="1"/>
  <c r="R60" i="1"/>
  <c r="Q60" i="1"/>
  <c r="O60" i="1"/>
  <c r="N60" i="1"/>
  <c r="M60" i="1"/>
  <c r="L60" i="1"/>
  <c r="K60" i="1"/>
  <c r="J60" i="1"/>
  <c r="CK59" i="1"/>
  <c r="CB59" i="1"/>
  <c r="BK59" i="1"/>
  <c r="BF59" i="1"/>
  <c r="BB59" i="1"/>
  <c r="AE59" i="1"/>
  <c r="U59" i="1"/>
  <c r="P59" i="1"/>
  <c r="CQ58" i="1"/>
  <c r="CN58" i="1"/>
  <c r="CI58" i="1"/>
  <c r="CF58" i="1"/>
  <c r="CD58" i="1"/>
  <c r="CC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L58" i="1"/>
  <c r="BI58" i="1"/>
  <c r="BH58" i="1"/>
  <c r="BG58" i="1"/>
  <c r="BE58" i="1"/>
  <c r="BD58" i="1"/>
  <c r="BC58" i="1"/>
  <c r="AZ58" i="1"/>
  <c r="AX58" i="1"/>
  <c r="AW58" i="1"/>
  <c r="AV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D58" i="1"/>
  <c r="AC58" i="1"/>
  <c r="AB58" i="1"/>
  <c r="AA58" i="1"/>
  <c r="Z58" i="1"/>
  <c r="Y58" i="1"/>
  <c r="X58" i="1"/>
  <c r="W58" i="1"/>
  <c r="V58" i="1"/>
  <c r="T58" i="1"/>
  <c r="S58" i="1"/>
  <c r="R58" i="1"/>
  <c r="Q58" i="1"/>
  <c r="O58" i="1"/>
  <c r="N58" i="1"/>
  <c r="M58" i="1"/>
  <c r="L58" i="1"/>
  <c r="K58" i="1"/>
  <c r="J58" i="1"/>
  <c r="H58" i="1"/>
  <c r="CK56" i="1"/>
  <c r="CB56" i="1"/>
  <c r="BN56" i="1"/>
  <c r="BK56" i="1"/>
  <c r="BF56" i="1"/>
  <c r="BB56" i="1"/>
  <c r="AE56" i="1"/>
  <c r="U56" i="1"/>
  <c r="P56" i="1"/>
  <c r="I56" i="1"/>
  <c r="CQ55" i="1"/>
  <c r="CN55" i="1"/>
  <c r="CI55" i="1"/>
  <c r="CF55" i="1"/>
  <c r="CD55" i="1"/>
  <c r="CC55" i="1"/>
  <c r="BY55" i="1"/>
  <c r="BX55" i="1"/>
  <c r="BW55" i="1"/>
  <c r="BV55" i="1"/>
  <c r="BU55" i="1"/>
  <c r="BT55" i="1"/>
  <c r="BS55" i="1"/>
  <c r="BR55" i="1"/>
  <c r="BQ55" i="1"/>
  <c r="BP55" i="1"/>
  <c r="BO55" i="1"/>
  <c r="BL55" i="1"/>
  <c r="BI55" i="1"/>
  <c r="BH55" i="1"/>
  <c r="BG55" i="1"/>
  <c r="BE55" i="1"/>
  <c r="BD55" i="1"/>
  <c r="BC55" i="1"/>
  <c r="AZ55" i="1"/>
  <c r="AX55" i="1"/>
  <c r="AW55" i="1"/>
  <c r="AV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D55" i="1"/>
  <c r="AC55" i="1"/>
  <c r="AB55" i="1"/>
  <c r="AA55" i="1"/>
  <c r="Z55" i="1"/>
  <c r="Y55" i="1"/>
  <c r="X55" i="1"/>
  <c r="W55" i="1"/>
  <c r="V55" i="1"/>
  <c r="T55" i="1"/>
  <c r="S55" i="1"/>
  <c r="R55" i="1"/>
  <c r="Q55" i="1"/>
  <c r="O55" i="1"/>
  <c r="N55" i="1"/>
  <c r="M55" i="1"/>
  <c r="L55" i="1"/>
  <c r="K55" i="1"/>
  <c r="J55" i="1"/>
  <c r="CK53" i="1"/>
  <c r="CB53" i="1"/>
  <c r="BN53" i="1"/>
  <c r="BK53" i="1"/>
  <c r="BF53" i="1"/>
  <c r="BB53" i="1"/>
  <c r="AE53" i="1"/>
  <c r="U53" i="1"/>
  <c r="P53" i="1"/>
  <c r="I53" i="1"/>
  <c r="CQ52" i="1"/>
  <c r="CN52" i="1"/>
  <c r="CI52" i="1"/>
  <c r="CF52" i="1"/>
  <c r="CD52" i="1"/>
  <c r="CC52" i="1"/>
  <c r="BY52" i="1"/>
  <c r="BX52" i="1"/>
  <c r="BW52" i="1"/>
  <c r="BV52" i="1"/>
  <c r="BU52" i="1"/>
  <c r="BT52" i="1"/>
  <c r="BS52" i="1"/>
  <c r="BR52" i="1"/>
  <c r="BQ52" i="1"/>
  <c r="BP52" i="1"/>
  <c r="BO52" i="1"/>
  <c r="BL52" i="1"/>
  <c r="BI52" i="1"/>
  <c r="BH52" i="1"/>
  <c r="BG52" i="1"/>
  <c r="BE52" i="1"/>
  <c r="BD52" i="1"/>
  <c r="BC52" i="1"/>
  <c r="AZ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D52" i="1"/>
  <c r="AC52" i="1"/>
  <c r="AB52" i="1"/>
  <c r="AA52" i="1"/>
  <c r="Z52" i="1"/>
  <c r="Y52" i="1"/>
  <c r="X52" i="1"/>
  <c r="W52" i="1"/>
  <c r="V52" i="1"/>
  <c r="T52" i="1"/>
  <c r="S52" i="1"/>
  <c r="R52" i="1"/>
  <c r="Q52" i="1"/>
  <c r="O52" i="1"/>
  <c r="N52" i="1"/>
  <c r="M52" i="1"/>
  <c r="L52" i="1"/>
  <c r="K52" i="1"/>
  <c r="J52" i="1"/>
  <c r="H52" i="1"/>
  <c r="G52" i="1"/>
  <c r="CK51" i="1"/>
  <c r="CB51" i="1"/>
  <c r="BN51" i="1"/>
  <c r="BK51" i="1"/>
  <c r="BF51" i="1"/>
  <c r="BB51" i="1"/>
  <c r="AE51" i="1"/>
  <c r="U51" i="1"/>
  <c r="P51" i="1"/>
  <c r="I51" i="1"/>
  <c r="CQ50" i="1"/>
  <c r="CN50" i="1"/>
  <c r="CI50" i="1"/>
  <c r="CF50" i="1"/>
  <c r="CD50" i="1"/>
  <c r="CC50" i="1"/>
  <c r="BY50" i="1"/>
  <c r="BX50" i="1"/>
  <c r="BW50" i="1"/>
  <c r="BV50" i="1"/>
  <c r="BU50" i="1"/>
  <c r="BT50" i="1"/>
  <c r="BS50" i="1"/>
  <c r="BR50" i="1"/>
  <c r="BQ50" i="1"/>
  <c r="BP50" i="1"/>
  <c r="BO50" i="1"/>
  <c r="BL50" i="1"/>
  <c r="BI50" i="1"/>
  <c r="BH50" i="1"/>
  <c r="BG50" i="1"/>
  <c r="BE50" i="1"/>
  <c r="BD50" i="1"/>
  <c r="BC50" i="1"/>
  <c r="AZ50" i="1"/>
  <c r="AX50" i="1"/>
  <c r="AW50" i="1"/>
  <c r="AV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D50" i="1"/>
  <c r="AC50" i="1"/>
  <c r="AB50" i="1"/>
  <c r="AA50" i="1"/>
  <c r="Z50" i="1"/>
  <c r="Y50" i="1"/>
  <c r="X50" i="1"/>
  <c r="W50" i="1"/>
  <c r="V50" i="1"/>
  <c r="T50" i="1"/>
  <c r="S50" i="1"/>
  <c r="R50" i="1"/>
  <c r="Q50" i="1"/>
  <c r="O50" i="1"/>
  <c r="N50" i="1"/>
  <c r="M50" i="1"/>
  <c r="L50" i="1"/>
  <c r="K50" i="1"/>
  <c r="J50" i="1"/>
  <c r="H50" i="1"/>
  <c r="CK49" i="1"/>
  <c r="CB49" i="1"/>
  <c r="BK49" i="1"/>
  <c r="BF49" i="1"/>
  <c r="BB49" i="1"/>
  <c r="AE49" i="1"/>
  <c r="U49" i="1"/>
  <c r="P49" i="1"/>
  <c r="I49" i="1"/>
  <c r="CQ48" i="1"/>
  <c r="CN48" i="1"/>
  <c r="CI48" i="1"/>
  <c r="CF48" i="1"/>
  <c r="CD48" i="1"/>
  <c r="CC48" i="1"/>
  <c r="BY48" i="1"/>
  <c r="BX48" i="1"/>
  <c r="BW48" i="1"/>
  <c r="BV48" i="1"/>
  <c r="BU48" i="1"/>
  <c r="BT48" i="1"/>
  <c r="BS48" i="1"/>
  <c r="BR48" i="1"/>
  <c r="BQ48" i="1"/>
  <c r="BP48" i="1"/>
  <c r="BO48" i="1"/>
  <c r="BL48" i="1"/>
  <c r="BI48" i="1"/>
  <c r="BH48" i="1"/>
  <c r="BG48" i="1"/>
  <c r="BE48" i="1"/>
  <c r="BD48" i="1"/>
  <c r="BC48" i="1"/>
  <c r="AZ48" i="1"/>
  <c r="AX48" i="1"/>
  <c r="AW48" i="1"/>
  <c r="AV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D48" i="1"/>
  <c r="AC48" i="1"/>
  <c r="AB48" i="1"/>
  <c r="AA48" i="1"/>
  <c r="Z48" i="1"/>
  <c r="Y48" i="1"/>
  <c r="X48" i="1"/>
  <c r="W48" i="1"/>
  <c r="V48" i="1"/>
  <c r="T48" i="1"/>
  <c r="S48" i="1"/>
  <c r="R48" i="1"/>
  <c r="Q48" i="1"/>
  <c r="CK47" i="1"/>
  <c r="CB47" i="1"/>
  <c r="BN47" i="1"/>
  <c r="BK47" i="1"/>
  <c r="BF47" i="1"/>
  <c r="BB47" i="1"/>
  <c r="AE47" i="1"/>
  <c r="U47" i="1"/>
  <c r="P47" i="1"/>
  <c r="I47" i="1"/>
  <c r="CQ46" i="1"/>
  <c r="CN46" i="1"/>
  <c r="CI46" i="1"/>
  <c r="CF46" i="1"/>
  <c r="CD46" i="1"/>
  <c r="CC46" i="1"/>
  <c r="BY46" i="1"/>
  <c r="BX46" i="1"/>
  <c r="BW46" i="1"/>
  <c r="BV46" i="1"/>
  <c r="BU46" i="1"/>
  <c r="BT46" i="1"/>
  <c r="BS46" i="1"/>
  <c r="BR46" i="1"/>
  <c r="BQ46" i="1"/>
  <c r="BP46" i="1"/>
  <c r="BO46" i="1"/>
  <c r="BL46" i="1"/>
  <c r="BI46" i="1"/>
  <c r="BH46" i="1"/>
  <c r="BG46" i="1"/>
  <c r="BE46" i="1"/>
  <c r="BD46" i="1"/>
  <c r="BC46" i="1"/>
  <c r="AZ46" i="1"/>
  <c r="AX46" i="1"/>
  <c r="AW46" i="1"/>
  <c r="AV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D46" i="1"/>
  <c r="AC46" i="1"/>
  <c r="AB46" i="1"/>
  <c r="AA46" i="1"/>
  <c r="Z46" i="1"/>
  <c r="Y46" i="1"/>
  <c r="X46" i="1"/>
  <c r="W46" i="1"/>
  <c r="V46" i="1"/>
  <c r="T46" i="1"/>
  <c r="S46" i="1"/>
  <c r="R46" i="1"/>
  <c r="Q46" i="1"/>
  <c r="O46" i="1"/>
  <c r="N46" i="1"/>
  <c r="M46" i="1"/>
  <c r="L46" i="1"/>
  <c r="K46" i="1"/>
  <c r="J46" i="1"/>
  <c r="G46" i="1"/>
  <c r="CK45" i="1"/>
  <c r="CB45" i="1"/>
  <c r="BN45" i="1"/>
  <c r="BK45" i="1"/>
  <c r="BF45" i="1"/>
  <c r="BB45" i="1"/>
  <c r="AE45" i="1"/>
  <c r="U45" i="1"/>
  <c r="P45" i="1"/>
  <c r="I45" i="1"/>
  <c r="CQ44" i="1"/>
  <c r="CN44" i="1"/>
  <c r="CI44" i="1"/>
  <c r="CF44" i="1"/>
  <c r="CD44" i="1"/>
  <c r="CC44" i="1"/>
  <c r="BY44" i="1"/>
  <c r="BX44" i="1"/>
  <c r="BW44" i="1"/>
  <c r="BV44" i="1"/>
  <c r="BU44" i="1"/>
  <c r="BT44" i="1"/>
  <c r="BS44" i="1"/>
  <c r="BR44" i="1"/>
  <c r="BQ44" i="1"/>
  <c r="BP44" i="1"/>
  <c r="BO44" i="1"/>
  <c r="BL44" i="1"/>
  <c r="BI44" i="1"/>
  <c r="BH44" i="1"/>
  <c r="BG44" i="1"/>
  <c r="BE44" i="1"/>
  <c r="BD44" i="1"/>
  <c r="BC44" i="1"/>
  <c r="AZ44" i="1"/>
  <c r="AX44" i="1"/>
  <c r="AW44" i="1"/>
  <c r="AV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D44" i="1"/>
  <c r="AC44" i="1"/>
  <c r="AB44" i="1"/>
  <c r="AA44" i="1"/>
  <c r="Z44" i="1"/>
  <c r="Y44" i="1"/>
  <c r="X44" i="1"/>
  <c r="W44" i="1"/>
  <c r="V44" i="1"/>
  <c r="T44" i="1"/>
  <c r="S44" i="1"/>
  <c r="R44" i="1"/>
  <c r="Q44" i="1"/>
  <c r="O44" i="1"/>
  <c r="N44" i="1"/>
  <c r="M44" i="1"/>
  <c r="L44" i="1"/>
  <c r="K44" i="1"/>
  <c r="J44" i="1"/>
  <c r="CK42" i="1"/>
  <c r="CB42" i="1"/>
  <c r="BK42" i="1"/>
  <c r="BF42" i="1"/>
  <c r="BB42" i="1"/>
  <c r="AE42" i="1"/>
  <c r="U42" i="1"/>
  <c r="P42" i="1"/>
  <c r="I42" i="1"/>
  <c r="CQ41" i="1"/>
  <c r="CN41" i="1"/>
  <c r="CI41" i="1"/>
  <c r="CF41" i="1"/>
  <c r="CD41" i="1"/>
  <c r="CC41" i="1"/>
  <c r="BY41" i="1"/>
  <c r="BX41" i="1"/>
  <c r="BW41" i="1"/>
  <c r="BV41" i="1"/>
  <c r="BU41" i="1"/>
  <c r="BT41" i="1"/>
  <c r="BS41" i="1"/>
  <c r="BR41" i="1"/>
  <c r="BQ41" i="1"/>
  <c r="BP41" i="1"/>
  <c r="BO41" i="1"/>
  <c r="BL41" i="1"/>
  <c r="BI41" i="1"/>
  <c r="BH41" i="1"/>
  <c r="BG41" i="1"/>
  <c r="BE41" i="1"/>
  <c r="BD41" i="1"/>
  <c r="BC41" i="1"/>
  <c r="AW41" i="1"/>
  <c r="AV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D41" i="1"/>
  <c r="AC41" i="1"/>
  <c r="AB41" i="1"/>
  <c r="AA41" i="1"/>
  <c r="Z41" i="1"/>
  <c r="Y41" i="1"/>
  <c r="X41" i="1"/>
  <c r="W41" i="1"/>
  <c r="V41" i="1"/>
  <c r="T41" i="1"/>
  <c r="S41" i="1"/>
  <c r="R41" i="1"/>
  <c r="Q41" i="1"/>
  <c r="O41" i="1"/>
  <c r="N41" i="1"/>
  <c r="M41" i="1"/>
  <c r="L41" i="1"/>
  <c r="K41" i="1"/>
  <c r="J41" i="1"/>
  <c r="CK38" i="1"/>
  <c r="CB38" i="1"/>
  <c r="BN38" i="1"/>
  <c r="BK38" i="1"/>
  <c r="BF38" i="1"/>
  <c r="BB38" i="1"/>
  <c r="Z34" i="1"/>
  <c r="P38" i="1"/>
  <c r="I38" i="1"/>
  <c r="N34" i="1"/>
  <c r="CK37" i="1"/>
  <c r="CB37" i="1"/>
  <c r="BK37" i="1"/>
  <c r="BF37" i="1"/>
  <c r="BB37" i="1"/>
  <c r="AE37" i="1"/>
  <c r="U37" i="1"/>
  <c r="P37" i="1"/>
  <c r="CK36" i="1"/>
  <c r="CB36" i="1"/>
  <c r="BN36" i="1"/>
  <c r="BK36" i="1"/>
  <c r="BF36" i="1"/>
  <c r="BB36" i="1"/>
  <c r="AE36" i="1"/>
  <c r="U36" i="1"/>
  <c r="P36" i="1"/>
  <c r="I36" i="1"/>
  <c r="R34" i="1"/>
  <c r="CK35" i="1"/>
  <c r="CB35" i="1"/>
  <c r="BN35" i="1"/>
  <c r="BK35" i="1"/>
  <c r="BF35" i="1"/>
  <c r="BB35" i="1"/>
  <c r="AE35" i="1"/>
  <c r="U35" i="1"/>
  <c r="P35" i="1"/>
  <c r="I35" i="1"/>
  <c r="CQ34" i="1"/>
  <c r="CN34" i="1"/>
  <c r="CI34" i="1"/>
  <c r="CF34" i="1"/>
  <c r="CD34" i="1"/>
  <c r="CC34" i="1"/>
  <c r="BY34" i="1"/>
  <c r="BX34" i="1"/>
  <c r="BW34" i="1"/>
  <c r="BV34" i="1"/>
  <c r="BU34" i="1"/>
  <c r="BT34" i="1"/>
  <c r="BS34" i="1"/>
  <c r="BR34" i="1"/>
  <c r="BQ34" i="1"/>
  <c r="BP34" i="1"/>
  <c r="BO34" i="1"/>
  <c r="BL34" i="1"/>
  <c r="BI34" i="1"/>
  <c r="BH34" i="1"/>
  <c r="BG34" i="1"/>
  <c r="BE34" i="1"/>
  <c r="BD34" i="1"/>
  <c r="BC34" i="1"/>
  <c r="AX34" i="1"/>
  <c r="AW34" i="1"/>
  <c r="AV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D34" i="1"/>
  <c r="AC34" i="1"/>
  <c r="AB34" i="1"/>
  <c r="AA34" i="1"/>
  <c r="Y34" i="1"/>
  <c r="X34" i="1"/>
  <c r="W34" i="1"/>
  <c r="V34" i="1"/>
  <c r="T34" i="1"/>
  <c r="S34" i="1"/>
  <c r="Q34" i="1"/>
  <c r="M34" i="1"/>
  <c r="L34" i="1"/>
  <c r="J34" i="1"/>
  <c r="CK33" i="1"/>
  <c r="CB33" i="1"/>
  <c r="BK33" i="1"/>
  <c r="BF33" i="1"/>
  <c r="BB33" i="1"/>
  <c r="AE33" i="1"/>
  <c r="U33" i="1"/>
  <c r="P33" i="1"/>
  <c r="I33" i="1"/>
  <c r="CQ32" i="1"/>
  <c r="CN32" i="1"/>
  <c r="CI32" i="1"/>
  <c r="CF32" i="1"/>
  <c r="CD32" i="1"/>
  <c r="CC32" i="1"/>
  <c r="BY32" i="1"/>
  <c r="BX32" i="1"/>
  <c r="BW32" i="1"/>
  <c r="BV32" i="1"/>
  <c r="BU32" i="1"/>
  <c r="BT32" i="1"/>
  <c r="BS32" i="1"/>
  <c r="BR32" i="1"/>
  <c r="BQ32" i="1"/>
  <c r="BP32" i="1"/>
  <c r="BO32" i="1"/>
  <c r="BL32" i="1"/>
  <c r="BI32" i="1"/>
  <c r="BH32" i="1"/>
  <c r="BG32" i="1"/>
  <c r="BE32" i="1"/>
  <c r="BD32" i="1"/>
  <c r="BC32" i="1"/>
  <c r="AZ32" i="1"/>
  <c r="AX32" i="1"/>
  <c r="AW32" i="1"/>
  <c r="AV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D32" i="1"/>
  <c r="AC32" i="1"/>
  <c r="AB32" i="1"/>
  <c r="AA32" i="1"/>
  <c r="Z32" i="1"/>
  <c r="Y32" i="1"/>
  <c r="X32" i="1"/>
  <c r="W32" i="1"/>
  <c r="V32" i="1"/>
  <c r="T32" i="1"/>
  <c r="S32" i="1"/>
  <c r="R32" i="1"/>
  <c r="Q32" i="1"/>
  <c r="O32" i="1"/>
  <c r="N32" i="1"/>
  <c r="M32" i="1"/>
  <c r="L32" i="1"/>
  <c r="K32" i="1"/>
  <c r="J32" i="1"/>
  <c r="H32" i="1"/>
  <c r="CK31" i="1"/>
  <c r="CB31" i="1"/>
  <c r="BK31" i="1"/>
  <c r="BF31" i="1"/>
  <c r="BB31" i="1"/>
  <c r="P31" i="1"/>
  <c r="I31" i="1"/>
  <c r="CK30" i="1"/>
  <c r="CB30" i="1"/>
  <c r="BN30" i="1"/>
  <c r="BK30" i="1"/>
  <c r="BF30" i="1"/>
  <c r="BB30" i="1"/>
  <c r="AE30" i="1"/>
  <c r="U30" i="1"/>
  <c r="P30" i="1"/>
  <c r="I30" i="1"/>
  <c r="CK29" i="1"/>
  <c r="BN29" i="1"/>
  <c r="BK29" i="1"/>
  <c r="BF29" i="1"/>
  <c r="BB29" i="1"/>
  <c r="U29" i="1"/>
  <c r="P29" i="1"/>
  <c r="CK28" i="1"/>
  <c r="CB28" i="1"/>
  <c r="BN28" i="1"/>
  <c r="BK28" i="1"/>
  <c r="BF28" i="1"/>
  <c r="BB28" i="1"/>
  <c r="AE28" i="1"/>
  <c r="U28" i="1"/>
  <c r="P28" i="1"/>
  <c r="I28" i="1"/>
  <c r="CK27" i="1"/>
  <c r="CB27" i="1"/>
  <c r="BN27" i="1"/>
  <c r="BK27" i="1"/>
  <c r="BF27" i="1"/>
  <c r="BB27" i="1"/>
  <c r="AE27" i="1"/>
  <c r="U27" i="1"/>
  <c r="P27" i="1"/>
  <c r="I27" i="1"/>
  <c r="CK26" i="1"/>
  <c r="CB26" i="1"/>
  <c r="BN26" i="1"/>
  <c r="BK26" i="1"/>
  <c r="BF26" i="1"/>
  <c r="BB26" i="1"/>
  <c r="AE26" i="1"/>
  <c r="U26" i="1"/>
  <c r="P26" i="1"/>
  <c r="I26" i="1"/>
  <c r="CK25" i="1"/>
  <c r="BN25" i="1"/>
  <c r="BK25" i="1"/>
  <c r="BF25" i="1"/>
  <c r="BB25" i="1"/>
  <c r="AE25" i="1"/>
  <c r="Z18" i="1"/>
  <c r="P25" i="1"/>
  <c r="CK24" i="1"/>
  <c r="CB24" i="1"/>
  <c r="BN24" i="1"/>
  <c r="BK24" i="1"/>
  <c r="BF24" i="1"/>
  <c r="BB24" i="1"/>
  <c r="AE24" i="1"/>
  <c r="U24" i="1"/>
  <c r="P24" i="1"/>
  <c r="I24" i="1"/>
  <c r="CK23" i="1"/>
  <c r="CB23" i="1"/>
  <c r="BN23" i="1"/>
  <c r="BK23" i="1"/>
  <c r="BF23" i="1"/>
  <c r="BB23" i="1"/>
  <c r="AE23" i="1"/>
  <c r="U23" i="1"/>
  <c r="P23" i="1"/>
  <c r="I23" i="1"/>
  <c r="CK22" i="1"/>
  <c r="CB22" i="1"/>
  <c r="BN22" i="1"/>
  <c r="BK22" i="1"/>
  <c r="BF22" i="1"/>
  <c r="BB22" i="1"/>
  <c r="AE22" i="1"/>
  <c r="U22" i="1"/>
  <c r="P22" i="1"/>
  <c r="I22" i="1"/>
  <c r="CK21" i="1"/>
  <c r="CB21" i="1"/>
  <c r="BN21" i="1"/>
  <c r="BK21" i="1"/>
  <c r="BF21" i="1"/>
  <c r="BB21" i="1"/>
  <c r="AE21" i="1"/>
  <c r="U21" i="1"/>
  <c r="P21" i="1"/>
  <c r="I21" i="1"/>
  <c r="CK20" i="1"/>
  <c r="CB20" i="1"/>
  <c r="BN20" i="1"/>
  <c r="BK20" i="1"/>
  <c r="BF20" i="1"/>
  <c r="BB20" i="1"/>
  <c r="AE20" i="1"/>
  <c r="U20" i="1"/>
  <c r="P20" i="1"/>
  <c r="CK19" i="1"/>
  <c r="CB19" i="1"/>
  <c r="BN19" i="1"/>
  <c r="BK19" i="1"/>
  <c r="BF19" i="1"/>
  <c r="BB19" i="1"/>
  <c r="AE19" i="1"/>
  <c r="U19" i="1"/>
  <c r="P19" i="1"/>
  <c r="I19" i="1"/>
  <c r="CQ18" i="1"/>
  <c r="CN18" i="1"/>
  <c r="CI18" i="1"/>
  <c r="CF18" i="1"/>
  <c r="CC18" i="1"/>
  <c r="BY18" i="1"/>
  <c r="BW18" i="1"/>
  <c r="BV18" i="1"/>
  <c r="BU18" i="1"/>
  <c r="BT18" i="1"/>
  <c r="BS18" i="1"/>
  <c r="BR18" i="1"/>
  <c r="BQ18" i="1"/>
  <c r="BP18" i="1"/>
  <c r="BO18" i="1"/>
  <c r="BL18" i="1"/>
  <c r="BI18" i="1"/>
  <c r="BH18" i="1"/>
  <c r="BG18" i="1"/>
  <c r="BE18" i="1"/>
  <c r="BD18" i="1"/>
  <c r="BC18" i="1"/>
  <c r="AX18" i="1"/>
  <c r="AW18" i="1"/>
  <c r="AV18" i="1"/>
  <c r="AS18" i="1"/>
  <c r="AR18" i="1"/>
  <c r="AQ18" i="1"/>
  <c r="AO18" i="1"/>
  <c r="AN18" i="1"/>
  <c r="AL18" i="1"/>
  <c r="AJ18" i="1"/>
  <c r="AG18" i="1"/>
  <c r="AF18" i="1"/>
  <c r="AD18" i="1"/>
  <c r="AC18" i="1"/>
  <c r="AB18" i="1"/>
  <c r="AA18" i="1"/>
  <c r="X18" i="1"/>
  <c r="V18" i="1"/>
  <c r="T18" i="1"/>
  <c r="S18" i="1"/>
  <c r="Q18" i="1"/>
  <c r="M18" i="1"/>
  <c r="L18" i="1"/>
  <c r="K18" i="1"/>
  <c r="J18" i="1"/>
  <c r="CK17" i="1"/>
  <c r="CB17" i="1"/>
  <c r="BK17" i="1"/>
  <c r="BF17" i="1"/>
  <c r="BB17" i="1"/>
  <c r="AE17" i="1"/>
  <c r="U17" i="1"/>
  <c r="P17" i="1"/>
  <c r="I17" i="1"/>
  <c r="CK16" i="1"/>
  <c r="CB16" i="1"/>
  <c r="BK16" i="1"/>
  <c r="BF16" i="1"/>
  <c r="BB16" i="1"/>
  <c r="U16" i="1"/>
  <c r="P16" i="1"/>
  <c r="I16" i="1"/>
  <c r="CK15" i="1"/>
  <c r="CB15" i="1"/>
  <c r="BX14" i="1"/>
  <c r="BK15" i="1"/>
  <c r="BF15" i="1"/>
  <c r="BB15" i="1"/>
  <c r="AE15" i="1"/>
  <c r="W14" i="1"/>
  <c r="P15" i="1"/>
  <c r="I15" i="1"/>
  <c r="CQ14" i="1"/>
  <c r="CN14" i="1"/>
  <c r="CI14" i="1"/>
  <c r="CF14" i="1"/>
  <c r="CD14" i="1"/>
  <c r="CC14" i="1"/>
  <c r="BY14" i="1"/>
  <c r="BW14" i="1"/>
  <c r="BV14" i="1"/>
  <c r="BU14" i="1"/>
  <c r="BT14" i="1"/>
  <c r="BS14" i="1"/>
  <c r="BR14" i="1"/>
  <c r="BQ14" i="1"/>
  <c r="BP14" i="1"/>
  <c r="BO14" i="1"/>
  <c r="BL14" i="1"/>
  <c r="BI14" i="1"/>
  <c r="BH14" i="1"/>
  <c r="BG14" i="1"/>
  <c r="BE14" i="1"/>
  <c r="BD14" i="1"/>
  <c r="BC14" i="1"/>
  <c r="AW14" i="1"/>
  <c r="AV14" i="1"/>
  <c r="AS14" i="1"/>
  <c r="AR14" i="1"/>
  <c r="AQ14" i="1"/>
  <c r="AP14" i="1"/>
  <c r="AO14" i="1"/>
  <c r="AN14" i="1"/>
  <c r="AM14" i="1"/>
  <c r="AL14" i="1"/>
  <c r="AK14" i="1"/>
  <c r="AJ14" i="1"/>
  <c r="AI14" i="1"/>
  <c r="AG14" i="1"/>
  <c r="AF14" i="1"/>
  <c r="AD14" i="1"/>
  <c r="AC14" i="1"/>
  <c r="AB14" i="1"/>
  <c r="AA14" i="1"/>
  <c r="Z14" i="1"/>
  <c r="Y14" i="1"/>
  <c r="X14" i="1"/>
  <c r="V14" i="1"/>
  <c r="T14" i="1"/>
  <c r="S14" i="1"/>
  <c r="R14" i="1"/>
  <c r="Q14" i="1"/>
  <c r="O14" i="1"/>
  <c r="N14" i="1"/>
  <c r="M14" i="1"/>
  <c r="L14" i="1"/>
  <c r="K14" i="1"/>
  <c r="J14" i="1"/>
  <c r="G14" i="1"/>
  <c r="CK13" i="1"/>
  <c r="CB13" i="1"/>
  <c r="BK13" i="1"/>
  <c r="BF13" i="1"/>
  <c r="BB13" i="1"/>
  <c r="AE13" i="1"/>
  <c r="U13" i="1"/>
  <c r="P13" i="1"/>
  <c r="CQ12" i="1"/>
  <c r="CN12" i="1"/>
  <c r="CI12" i="1"/>
  <c r="CF12" i="1"/>
  <c r="CD12" i="1"/>
  <c r="CC12" i="1"/>
  <c r="BY12" i="1"/>
  <c r="BX12" i="1"/>
  <c r="BW12" i="1"/>
  <c r="BV12" i="1"/>
  <c r="BU12" i="1"/>
  <c r="BT12" i="1"/>
  <c r="BS12" i="1"/>
  <c r="BR12" i="1"/>
  <c r="BQ12" i="1"/>
  <c r="BP12" i="1"/>
  <c r="BO12" i="1"/>
  <c r="BL12" i="1"/>
  <c r="BI12" i="1"/>
  <c r="BH12" i="1"/>
  <c r="BG12" i="1"/>
  <c r="BE12" i="1"/>
  <c r="BD12" i="1"/>
  <c r="BC12" i="1"/>
  <c r="AZ12" i="1"/>
  <c r="AX12" i="1"/>
  <c r="AW12" i="1"/>
  <c r="AV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D12" i="1"/>
  <c r="AC12" i="1"/>
  <c r="AB12" i="1"/>
  <c r="AA12" i="1"/>
  <c r="Z12" i="1"/>
  <c r="Y12" i="1"/>
  <c r="X12" i="1"/>
  <c r="W12" i="1"/>
  <c r="V12" i="1"/>
  <c r="T12" i="1"/>
  <c r="S12" i="1"/>
  <c r="R12" i="1"/>
  <c r="Q12" i="1"/>
  <c r="O12" i="1"/>
  <c r="N12" i="1"/>
  <c r="M12" i="1"/>
  <c r="L12" i="1"/>
  <c r="K12" i="1"/>
  <c r="J12" i="1"/>
  <c r="K63" i="1"/>
  <c r="AE285" i="1"/>
  <c r="AI161" i="1"/>
  <c r="AV284" i="1"/>
  <c r="O121" i="1"/>
  <c r="AE157" i="1"/>
  <c r="CB285" i="1"/>
  <c r="CD284" i="1"/>
  <c r="G18" i="1"/>
  <c r="CD161" i="1"/>
  <c r="CD125" i="1"/>
  <c r="I162" i="1"/>
  <c r="J161" i="1"/>
  <c r="AE216" i="1"/>
  <c r="AE214" i="1" s="1"/>
  <c r="BH280" i="1"/>
  <c r="AD11" i="1" l="1"/>
  <c r="AP151" i="1"/>
  <c r="AO151" i="1"/>
  <c r="BA293" i="1"/>
  <c r="BA42" i="1"/>
  <c r="BA37" i="1"/>
  <c r="Z151" i="1"/>
  <c r="CN151" i="1"/>
  <c r="BE151" i="1"/>
  <c r="BV151" i="1"/>
  <c r="BQ151" i="1"/>
  <c r="BG151" i="1"/>
  <c r="BW151" i="1"/>
  <c r="BP151" i="1"/>
  <c r="M151" i="1"/>
  <c r="V151" i="1"/>
  <c r="BC151" i="1"/>
  <c r="BT151" i="1"/>
  <c r="BI151" i="1"/>
  <c r="BY151" i="1"/>
  <c r="J151" i="1"/>
  <c r="BL151" i="1"/>
  <c r="CC151" i="1"/>
  <c r="AD151" i="1"/>
  <c r="BO151" i="1"/>
  <c r="CF151" i="1"/>
  <c r="BR151" i="1"/>
  <c r="S151" i="1"/>
  <c r="BS151" i="1"/>
  <c r="CQ151" i="1"/>
  <c r="W151" i="1"/>
  <c r="BD151" i="1"/>
  <c r="BU151" i="1"/>
  <c r="BH151" i="1"/>
  <c r="BX151" i="1"/>
  <c r="BA226" i="1"/>
  <c r="Q151" i="1"/>
  <c r="Y151" i="1"/>
  <c r="AC151" i="1"/>
  <c r="AL151" i="1"/>
  <c r="AW151" i="1"/>
  <c r="K151" i="1"/>
  <c r="AA151" i="1"/>
  <c r="AF151" i="1"/>
  <c r="AJ151" i="1"/>
  <c r="AS151" i="1"/>
  <c r="CI151" i="1"/>
  <c r="AQ151" i="1"/>
  <c r="AK151" i="1"/>
  <c r="AV151" i="1"/>
  <c r="AM151" i="1"/>
  <c r="AX151" i="1"/>
  <c r="L151" i="1"/>
  <c r="AB151" i="1"/>
  <c r="AG151" i="1"/>
  <c r="AE84" i="1"/>
  <c r="BN84" i="1"/>
  <c r="P84" i="1"/>
  <c r="BB84" i="1"/>
  <c r="BK84" i="1"/>
  <c r="BF84" i="1"/>
  <c r="CK84" i="1"/>
  <c r="U84" i="1"/>
  <c r="I84" i="1"/>
  <c r="CB84" i="1"/>
  <c r="N270" i="1"/>
  <c r="BA35" i="1"/>
  <c r="BA36" i="1"/>
  <c r="BA49" i="1"/>
  <c r="BA53" i="1"/>
  <c r="BC54" i="1"/>
  <c r="BE54" i="1"/>
  <c r="BH54" i="1"/>
  <c r="BL54" i="1"/>
  <c r="BP54" i="1"/>
  <c r="BR54" i="1"/>
  <c r="BT54" i="1"/>
  <c r="BV54" i="1"/>
  <c r="BX54" i="1"/>
  <c r="CC54" i="1"/>
  <c r="CF54" i="1"/>
  <c r="CQ54" i="1"/>
  <c r="BA38" i="1"/>
  <c r="BA45" i="1"/>
  <c r="BA47" i="1"/>
  <c r="BA51" i="1"/>
  <c r="BD54" i="1"/>
  <c r="BG54" i="1"/>
  <c r="BI54" i="1"/>
  <c r="BO54" i="1"/>
  <c r="BQ54" i="1"/>
  <c r="BS54" i="1"/>
  <c r="BU54" i="1"/>
  <c r="BW54" i="1"/>
  <c r="BY54" i="1"/>
  <c r="CI54" i="1"/>
  <c r="CN54" i="1"/>
  <c r="BA56" i="1"/>
  <c r="CD54" i="1"/>
  <c r="AG54" i="1"/>
  <c r="AI54" i="1"/>
  <c r="AK54" i="1"/>
  <c r="AM54" i="1"/>
  <c r="AO54" i="1"/>
  <c r="AQ54" i="1"/>
  <c r="AS54" i="1"/>
  <c r="AW54" i="1"/>
  <c r="AZ54" i="1"/>
  <c r="AF54" i="1"/>
  <c r="AH54" i="1"/>
  <c r="AJ54" i="1"/>
  <c r="AL54" i="1"/>
  <c r="AN54" i="1"/>
  <c r="AP54" i="1"/>
  <c r="AR54" i="1"/>
  <c r="AV54" i="1"/>
  <c r="AX54" i="1"/>
  <c r="W54" i="1"/>
  <c r="Y54" i="1"/>
  <c r="AA54" i="1"/>
  <c r="AC54" i="1"/>
  <c r="V54" i="1"/>
  <c r="X54" i="1"/>
  <c r="Z54" i="1"/>
  <c r="AB54" i="1"/>
  <c r="AD54" i="1"/>
  <c r="R54" i="1"/>
  <c r="T54" i="1"/>
  <c r="Q54" i="1"/>
  <c r="S54" i="1"/>
  <c r="J54" i="1"/>
  <c r="L54" i="1"/>
  <c r="N54" i="1"/>
  <c r="K54" i="1"/>
  <c r="M54" i="1"/>
  <c r="O54" i="1"/>
  <c r="U99" i="1"/>
  <c r="BB99" i="1"/>
  <c r="BN99" i="1"/>
  <c r="CE99" i="1"/>
  <c r="U111" i="1"/>
  <c r="BB111" i="1"/>
  <c r="CK111" i="1"/>
  <c r="AE99" i="1"/>
  <c r="CK99" i="1"/>
  <c r="AE111" i="1"/>
  <c r="BF111" i="1"/>
  <c r="BN111" i="1"/>
  <c r="CE111" i="1"/>
  <c r="I99" i="1"/>
  <c r="I111" i="1"/>
  <c r="BK111" i="1"/>
  <c r="CB111" i="1"/>
  <c r="P99" i="1"/>
  <c r="BK99" i="1"/>
  <c r="CB99" i="1"/>
  <c r="P111" i="1"/>
  <c r="AE277" i="1"/>
  <c r="AE274" i="1" s="1"/>
  <c r="CK176" i="1"/>
  <c r="I285" i="1"/>
  <c r="BF280" i="1"/>
  <c r="AO11" i="1"/>
  <c r="AQ11" i="1"/>
  <c r="AW11" i="1"/>
  <c r="AV11" i="1"/>
  <c r="AR11" i="1"/>
  <c r="AS11" i="1"/>
  <c r="CE282" i="1"/>
  <c r="I254" i="1"/>
  <c r="CK268" i="1"/>
  <c r="BB282" i="1"/>
  <c r="CB282" i="1"/>
  <c r="BB284" i="1"/>
  <c r="J284" i="1"/>
  <c r="I292" i="1"/>
  <c r="I266" i="1"/>
  <c r="U292" i="1"/>
  <c r="AE286" i="1"/>
  <c r="U271" i="1"/>
  <c r="CK266" i="1"/>
  <c r="F291" i="1"/>
  <c r="AE254" i="1"/>
  <c r="BA241" i="1"/>
  <c r="AP270" i="1"/>
  <c r="BW207" i="1"/>
  <c r="AV270" i="1"/>
  <c r="BN268" i="1"/>
  <c r="CB288" i="1"/>
  <c r="BA243" i="1"/>
  <c r="P212" i="1"/>
  <c r="AU273" i="1"/>
  <c r="CE254" i="1"/>
  <c r="BN254" i="1"/>
  <c r="CA291" i="1"/>
  <c r="F259" i="1"/>
  <c r="CK288" i="1"/>
  <c r="U186" i="1"/>
  <c r="U290" i="1"/>
  <c r="CE212" i="1"/>
  <c r="BK292" i="1"/>
  <c r="BA272" i="1"/>
  <c r="BA230" i="1"/>
  <c r="CB196" i="1"/>
  <c r="BN208" i="1"/>
  <c r="CA259" i="1"/>
  <c r="I184" i="1"/>
  <c r="CB286" i="1"/>
  <c r="CB292" i="1"/>
  <c r="BA233" i="1"/>
  <c r="BK280" i="1"/>
  <c r="T270" i="1"/>
  <c r="BF266" i="1"/>
  <c r="CD207" i="1"/>
  <c r="AZ207" i="1"/>
  <c r="CK286" i="1"/>
  <c r="AE271" i="1"/>
  <c r="BS270" i="1"/>
  <c r="BN212" i="1"/>
  <c r="AJ207" i="1"/>
  <c r="BB184" i="1"/>
  <c r="CB138" i="1"/>
  <c r="U163" i="1"/>
  <c r="I171" i="1"/>
  <c r="P180" i="1"/>
  <c r="BA192" i="1"/>
  <c r="BK166" i="1"/>
  <c r="F220" i="1"/>
  <c r="BB268" i="1"/>
  <c r="F247" i="1"/>
  <c r="CA218" i="1"/>
  <c r="BA251" i="1"/>
  <c r="BK229" i="1"/>
  <c r="CI270" i="1"/>
  <c r="AE280" i="1"/>
  <c r="BX62" i="1"/>
  <c r="CA185" i="1"/>
  <c r="BF188" i="1"/>
  <c r="AA63" i="1"/>
  <c r="AR145" i="1"/>
  <c r="CA213" i="1"/>
  <c r="W18" i="1"/>
  <c r="R18" i="1"/>
  <c r="U153" i="1"/>
  <c r="AK18" i="1"/>
  <c r="AQ63" i="1"/>
  <c r="CD72" i="1"/>
  <c r="AS125" i="1"/>
  <c r="CD145" i="1"/>
  <c r="O163" i="1"/>
  <c r="G55" i="1"/>
  <c r="G58" i="1"/>
  <c r="H60" i="1"/>
  <c r="H68" i="1"/>
  <c r="H74" i="1"/>
  <c r="H81" i="1"/>
  <c r="H103" i="1"/>
  <c r="H98" i="1" s="1"/>
  <c r="H117" i="1"/>
  <c r="T152" i="1"/>
  <c r="R152" i="1"/>
  <c r="R151" i="1" s="1"/>
  <c r="I157" i="1"/>
  <c r="AE115" i="1"/>
  <c r="AZ152" i="1"/>
  <c r="AZ151" i="1" s="1"/>
  <c r="AN151" i="1"/>
  <c r="U157" i="1"/>
  <c r="BN145" i="1"/>
  <c r="CE186" i="1"/>
  <c r="CA191" i="1"/>
  <c r="CA201" i="1"/>
  <c r="BA204" i="1"/>
  <c r="BK196" i="1"/>
  <c r="BK208" i="1"/>
  <c r="CA226" i="1"/>
  <c r="CA235" i="1"/>
  <c r="CA237" i="1"/>
  <c r="CA239" i="1"/>
  <c r="BA242" i="1"/>
  <c r="CA242" i="1"/>
  <c r="BA244" i="1"/>
  <c r="F246" i="1"/>
  <c r="CA248" i="1"/>
  <c r="BA250" i="1"/>
  <c r="U254" i="1"/>
  <c r="BB254" i="1"/>
  <c r="BK254" i="1"/>
  <c r="CB254" i="1"/>
  <c r="CK254" i="1"/>
  <c r="F256" i="1"/>
  <c r="CA257" i="1"/>
  <c r="BA260" i="1"/>
  <c r="CA262" i="1"/>
  <c r="BB266" i="1"/>
  <c r="BK266" i="1"/>
  <c r="CA267" i="1"/>
  <c r="CB266" i="1"/>
  <c r="I268" i="1"/>
  <c r="BA269" i="1"/>
  <c r="BK268" i="1"/>
  <c r="AG270" i="1"/>
  <c r="BV270" i="1"/>
  <c r="CF270" i="1"/>
  <c r="I271" i="1"/>
  <c r="BB271" i="1"/>
  <c r="BK271" i="1"/>
  <c r="BA277" i="1"/>
  <c r="BA274" i="1" s="1"/>
  <c r="P280" i="1"/>
  <c r="CE280" i="1"/>
  <c r="BK282" i="1"/>
  <c r="CK282" i="1"/>
  <c r="P286" i="1"/>
  <c r="BN286" i="1"/>
  <c r="BN290" i="1"/>
  <c r="BN292" i="1"/>
  <c r="CA110" i="1"/>
  <c r="BA205" i="1"/>
  <c r="F289" i="1"/>
  <c r="BA285" i="1"/>
  <c r="BS273" i="1"/>
  <c r="I282" i="1"/>
  <c r="BF229" i="1"/>
  <c r="BA262" i="1"/>
  <c r="F237" i="1"/>
  <c r="CA230" i="1"/>
  <c r="BA216" i="1"/>
  <c r="BA214" i="1" s="1"/>
  <c r="CB268" i="1"/>
  <c r="BA261" i="1"/>
  <c r="F257" i="1"/>
  <c r="BA247" i="1"/>
  <c r="CA236" i="1"/>
  <c r="F249" i="1"/>
  <c r="Q273" i="1"/>
  <c r="CA162" i="1"/>
  <c r="BA259" i="1"/>
  <c r="BA239" i="1"/>
  <c r="CA269" i="1"/>
  <c r="BA291" i="1"/>
  <c r="BA252" i="1"/>
  <c r="BF290" i="1"/>
  <c r="BK284" i="1"/>
  <c r="U282" i="1"/>
  <c r="BX270" i="1"/>
  <c r="U268" i="1"/>
  <c r="CK208" i="1"/>
  <c r="BF292" i="1"/>
  <c r="BF288" i="1"/>
  <c r="CC270" i="1"/>
  <c r="U266" i="1"/>
  <c r="BB138" i="1"/>
  <c r="P125" i="1"/>
  <c r="F156" i="1"/>
  <c r="BB145" i="1"/>
  <c r="CB163" i="1"/>
  <c r="BK145" i="1"/>
  <c r="CK163" i="1"/>
  <c r="BB161" i="1"/>
  <c r="BK163" i="1"/>
  <c r="U169" i="1"/>
  <c r="BK161" i="1"/>
  <c r="P39" i="1"/>
  <c r="BF39" i="1"/>
  <c r="CE39" i="1"/>
  <c r="I60" i="1"/>
  <c r="BF65" i="1"/>
  <c r="AE163" i="1"/>
  <c r="BA164" i="1"/>
  <c r="U166" i="1"/>
  <c r="BB166" i="1"/>
  <c r="CB166" i="1"/>
  <c r="CK166" i="1"/>
  <c r="BD160" i="1"/>
  <c r="F170" i="1"/>
  <c r="BA170" i="1"/>
  <c r="AE171" i="1"/>
  <c r="BN171" i="1"/>
  <c r="AL173" i="1"/>
  <c r="F177" i="1"/>
  <c r="CA177" i="1"/>
  <c r="I180" i="1"/>
  <c r="CE180" i="1"/>
  <c r="P184" i="1"/>
  <c r="AE184" i="1"/>
  <c r="BF184" i="1"/>
  <c r="BN184" i="1"/>
  <c r="CE184" i="1"/>
  <c r="P186" i="1"/>
  <c r="AE186" i="1"/>
  <c r="BN186" i="1"/>
  <c r="BA189" i="1"/>
  <c r="BA190" i="1"/>
  <c r="CA190" i="1"/>
  <c r="CK188" i="1"/>
  <c r="BA194" i="1"/>
  <c r="BF196" i="1"/>
  <c r="CA197" i="1"/>
  <c r="F200" i="1"/>
  <c r="CA202" i="1"/>
  <c r="CA203" i="1"/>
  <c r="CA206" i="1"/>
  <c r="N207" i="1"/>
  <c r="AM207" i="1"/>
  <c r="AX207" i="1"/>
  <c r="CC207" i="1"/>
  <c r="I208" i="1"/>
  <c r="BA209" i="1"/>
  <c r="CB208" i="1"/>
  <c r="CA210" i="1"/>
  <c r="BA213" i="1"/>
  <c r="BK212" i="1"/>
  <c r="CB212" i="1"/>
  <c r="CA216" i="1"/>
  <c r="CA214" i="1" s="1"/>
  <c r="BA218" i="1"/>
  <c r="CA220" i="1"/>
  <c r="F224" i="1"/>
  <c r="BA224" i="1"/>
  <c r="CA224" i="1"/>
  <c r="F227" i="1"/>
  <c r="BA227" i="1"/>
  <c r="CA227" i="1"/>
  <c r="CK271" i="1"/>
  <c r="CE292" i="1"/>
  <c r="AE284" i="1"/>
  <c r="I32" i="1"/>
  <c r="AE39" i="1"/>
  <c r="BN39" i="1"/>
  <c r="CB46" i="1"/>
  <c r="CB48" i="1"/>
  <c r="CB60" i="1"/>
  <c r="P65" i="1"/>
  <c r="BB74" i="1"/>
  <c r="CB74" i="1"/>
  <c r="BF76" i="1"/>
  <c r="BN76" i="1"/>
  <c r="CQ92" i="1"/>
  <c r="W95" i="1"/>
  <c r="AN95" i="1"/>
  <c r="BU95" i="1"/>
  <c r="BY95" i="1"/>
  <c r="CD95" i="1"/>
  <c r="CE96" i="1"/>
  <c r="I103" i="1"/>
  <c r="BB103" i="1"/>
  <c r="CK103" i="1"/>
  <c r="U117" i="1"/>
  <c r="BB117" i="1"/>
  <c r="CB117" i="1"/>
  <c r="BB125" i="1"/>
  <c r="BK125" i="1"/>
  <c r="CK129" i="1"/>
  <c r="CE131" i="1"/>
  <c r="P133" i="1"/>
  <c r="BF133" i="1"/>
  <c r="BN133" i="1"/>
  <c r="CE133" i="1"/>
  <c r="BF138" i="1"/>
  <c r="P142" i="1"/>
  <c r="AE142" i="1"/>
  <c r="P145" i="1"/>
  <c r="BF145" i="1"/>
  <c r="CE145" i="1"/>
  <c r="BN155" i="1"/>
  <c r="AW160" i="1"/>
  <c r="P161" i="1"/>
  <c r="BF161" i="1"/>
  <c r="BN161" i="1"/>
  <c r="CE155" i="1"/>
  <c r="CK81" i="1"/>
  <c r="I39" i="1"/>
  <c r="U39" i="1"/>
  <c r="BB39" i="1"/>
  <c r="BK39" i="1"/>
  <c r="CB39" i="1"/>
  <c r="CK39" i="1"/>
  <c r="CB41" i="1"/>
  <c r="I44" i="1"/>
  <c r="I50" i="1"/>
  <c r="I52" i="1"/>
  <c r="I55" i="1"/>
  <c r="AO57" i="1"/>
  <c r="BB65" i="1"/>
  <c r="CK65" i="1"/>
  <c r="BB72" i="1"/>
  <c r="CB76" i="1"/>
  <c r="BK78" i="1"/>
  <c r="AE81" i="1"/>
  <c r="G92" i="1"/>
  <c r="AK92" i="1"/>
  <c r="AO92" i="1"/>
  <c r="I93" i="1"/>
  <c r="I96" i="1"/>
  <c r="U96" i="1"/>
  <c r="BK96" i="1"/>
  <c r="CB96" i="1"/>
  <c r="CK96" i="1"/>
  <c r="CE103" i="1"/>
  <c r="BK109" i="1"/>
  <c r="BF114" i="1"/>
  <c r="BN114" i="1"/>
  <c r="CE114" i="1"/>
  <c r="BN117" i="1"/>
  <c r="BF125" i="1"/>
  <c r="CK131" i="1"/>
  <c r="CB133" i="1"/>
  <c r="U138" i="1"/>
  <c r="CK138" i="1"/>
  <c r="BB163" i="1"/>
  <c r="I169" i="1"/>
  <c r="BF169" i="1"/>
  <c r="CE169" i="1"/>
  <c r="CB171" i="1"/>
  <c r="I176" i="1"/>
  <c r="U176" i="1"/>
  <c r="BB176" i="1"/>
  <c r="BK176" i="1"/>
  <c r="CB176" i="1"/>
  <c r="BF180" i="1"/>
  <c r="I182" i="1"/>
  <c r="BB182" i="1"/>
  <c r="CB182" i="1"/>
  <c r="CK184" i="1"/>
  <c r="CB186" i="1"/>
  <c r="BB229" i="1"/>
  <c r="F231" i="1"/>
  <c r="BA231" i="1"/>
  <c r="CA231" i="1"/>
  <c r="BA232" i="1"/>
  <c r="BA234" i="1"/>
  <c r="BA235" i="1"/>
  <c r="BA236" i="1"/>
  <c r="BA237" i="1"/>
  <c r="BA238" i="1"/>
  <c r="BA240" i="1"/>
  <c r="CA241" i="1"/>
  <c r="F243" i="1"/>
  <c r="F244" i="1"/>
  <c r="CA244" i="1"/>
  <c r="F245" i="1"/>
  <c r="BA245" i="1"/>
  <c r="CA245" i="1"/>
  <c r="BA246" i="1"/>
  <c r="CA247" i="1"/>
  <c r="BA248" i="1"/>
  <c r="CA249" i="1"/>
  <c r="CA250" i="1"/>
  <c r="CA251" i="1"/>
  <c r="BA253" i="1"/>
  <c r="BN229" i="1"/>
  <c r="P254" i="1"/>
  <c r="BF254" i="1"/>
  <c r="BA256" i="1"/>
  <c r="CA256" i="1"/>
  <c r="BA257" i="1"/>
  <c r="F260" i="1"/>
  <c r="CA260" i="1"/>
  <c r="F261" i="1"/>
  <c r="CA261" i="1"/>
  <c r="F265" i="1"/>
  <c r="BA265" i="1"/>
  <c r="CA265" i="1"/>
  <c r="F267" i="1"/>
  <c r="AE266" i="1"/>
  <c r="BA267" i="1"/>
  <c r="BN266" i="1"/>
  <c r="P268" i="1"/>
  <c r="AE268" i="1"/>
  <c r="BF268" i="1"/>
  <c r="CE268" i="1"/>
  <c r="H270" i="1"/>
  <c r="K270" i="1"/>
  <c r="M270" i="1"/>
  <c r="O270" i="1"/>
  <c r="R270" i="1"/>
  <c r="W270" i="1"/>
  <c r="Y270" i="1"/>
  <c r="AA270" i="1"/>
  <c r="AC270" i="1"/>
  <c r="AF270" i="1"/>
  <c r="AH270" i="1"/>
  <c r="AJ270" i="1"/>
  <c r="AL270" i="1"/>
  <c r="AN270" i="1"/>
  <c r="AR270" i="1"/>
  <c r="AT270" i="1"/>
  <c r="AZ270" i="1"/>
  <c r="BD270" i="1"/>
  <c r="BG270" i="1"/>
  <c r="BH270" i="1"/>
  <c r="BO270" i="1"/>
  <c r="BQ270" i="1"/>
  <c r="BU270" i="1"/>
  <c r="BW270" i="1"/>
  <c r="BY270" i="1"/>
  <c r="CN270" i="1"/>
  <c r="CQ270" i="1"/>
  <c r="P271" i="1"/>
  <c r="BF271" i="1"/>
  <c r="BN271" i="1"/>
  <c r="CE271" i="1"/>
  <c r="Y273" i="1"/>
  <c r="AF273" i="1"/>
  <c r="I280" i="1"/>
  <c r="U280" i="1"/>
  <c r="BB280" i="1"/>
  <c r="CB280" i="1"/>
  <c r="CK280" i="1"/>
  <c r="P282" i="1"/>
  <c r="AE282" i="1"/>
  <c r="BF282" i="1"/>
  <c r="BN282" i="1"/>
  <c r="CA283" i="1"/>
  <c r="P284" i="1"/>
  <c r="BF284" i="1"/>
  <c r="I286" i="1"/>
  <c r="U286" i="1"/>
  <c r="BB286" i="1"/>
  <c r="CA287" i="1"/>
  <c r="I288" i="1"/>
  <c r="U288" i="1"/>
  <c r="BB288" i="1"/>
  <c r="BK288" i="1"/>
  <c r="CA289" i="1"/>
  <c r="AM273" i="1"/>
  <c r="I290" i="1"/>
  <c r="BK290" i="1"/>
  <c r="CB290" i="1"/>
  <c r="CK290" i="1"/>
  <c r="BO273" i="1"/>
  <c r="BW273" i="1"/>
  <c r="BB292" i="1"/>
  <c r="CA293" i="1"/>
  <c r="CK292" i="1"/>
  <c r="F110" i="1"/>
  <c r="BA153" i="1"/>
  <c r="I196" i="1"/>
  <c r="CA205" i="1"/>
  <c r="CK196" i="1"/>
  <c r="CE229" i="1"/>
  <c r="G80" i="1"/>
  <c r="T80" i="1"/>
  <c r="CK125" i="1"/>
  <c r="O152" i="1"/>
  <c r="O151" i="1" s="1"/>
  <c r="F283" i="1"/>
  <c r="F269" i="1"/>
  <c r="BB208" i="1"/>
  <c r="BB169" i="1"/>
  <c r="CA281" i="1"/>
  <c r="F287" i="1"/>
  <c r="CB188" i="1"/>
  <c r="BA197" i="1"/>
  <c r="BA283" i="1"/>
  <c r="F272" i="1"/>
  <c r="N18" i="1"/>
  <c r="AE31" i="1"/>
  <c r="Z80" i="1"/>
  <c r="BP80" i="1"/>
  <c r="BR80" i="1"/>
  <c r="I109" i="1"/>
  <c r="U109" i="1"/>
  <c r="BN109" i="1"/>
  <c r="AF105" i="1"/>
  <c r="BD105" i="1"/>
  <c r="BW105" i="1"/>
  <c r="CD105" i="1"/>
  <c r="CN105" i="1"/>
  <c r="P114" i="1"/>
  <c r="L105" i="1"/>
  <c r="AD105" i="1"/>
  <c r="AI105" i="1"/>
  <c r="BP105" i="1"/>
  <c r="BB114" i="1"/>
  <c r="BK114" i="1"/>
  <c r="CK114" i="1"/>
  <c r="P121" i="1"/>
  <c r="BA140" i="1"/>
  <c r="F143" i="1"/>
  <c r="BA144" i="1"/>
  <c r="BB212" i="1"/>
  <c r="P176" i="1"/>
  <c r="I146" i="1"/>
  <c r="CA147" i="1"/>
  <c r="F150" i="1"/>
  <c r="BA150" i="1"/>
  <c r="BN152" i="1"/>
  <c r="CA154" i="1"/>
  <c r="AJ160" i="1"/>
  <c r="CN160" i="1"/>
  <c r="BA168" i="1"/>
  <c r="AO160" i="1"/>
  <c r="CA175" i="1"/>
  <c r="CA178" i="1"/>
  <c r="CA181" i="1"/>
  <c r="BO57" i="1"/>
  <c r="BR116" i="1"/>
  <c r="BA119" i="1"/>
  <c r="BA124" i="1"/>
  <c r="CA136" i="1"/>
  <c r="CA144" i="1"/>
  <c r="I164" i="1"/>
  <c r="H188" i="1"/>
  <c r="BU137" i="1"/>
  <c r="F130" i="1"/>
  <c r="BA143" i="1"/>
  <c r="F168" i="1"/>
  <c r="CD57" i="1"/>
  <c r="CA67" i="1"/>
  <c r="F73" i="1"/>
  <c r="BA83" i="1"/>
  <c r="CA83" i="1"/>
  <c r="AG116" i="1"/>
  <c r="BL116" i="1"/>
  <c r="BA122" i="1"/>
  <c r="BK155" i="1"/>
  <c r="BU160" i="1"/>
  <c r="Y57" i="1"/>
  <c r="BF142" i="1"/>
  <c r="CE34" i="1"/>
  <c r="BS57" i="1"/>
  <c r="BW57" i="1"/>
  <c r="BY57" i="1"/>
  <c r="BA71" i="1"/>
  <c r="CA75" i="1"/>
  <c r="CA86" i="1"/>
  <c r="CA89" i="1"/>
  <c r="BA107" i="1"/>
  <c r="CA107" i="1"/>
  <c r="BA120" i="1"/>
  <c r="CA127" i="1"/>
  <c r="CA132" i="1"/>
  <c r="BX137" i="1"/>
  <c r="BA149" i="1"/>
  <c r="BA178" i="1"/>
  <c r="AM173" i="1"/>
  <c r="CB58" i="1"/>
  <c r="CA59" i="1"/>
  <c r="BF93" i="1"/>
  <c r="BA94" i="1"/>
  <c r="CE142" i="1"/>
  <c r="CA143" i="1"/>
  <c r="BB96" i="1"/>
  <c r="CA56" i="1"/>
  <c r="X273" i="1"/>
  <c r="BE273" i="1"/>
  <c r="BQ273" i="1"/>
  <c r="BU273" i="1"/>
  <c r="BY273" i="1"/>
  <c r="CF273" i="1"/>
  <c r="U125" i="1"/>
  <c r="BA175" i="1"/>
  <c r="I188" i="1"/>
  <c r="F239" i="1"/>
  <c r="F240" i="1"/>
  <c r="CD43" i="1"/>
  <c r="Z57" i="1"/>
  <c r="AK57" i="1"/>
  <c r="BI57" i="1"/>
  <c r="CA79" i="1"/>
  <c r="BQ80" i="1"/>
  <c r="AI80" i="1"/>
  <c r="AW80" i="1"/>
  <c r="F107" i="1"/>
  <c r="AH116" i="1"/>
  <c r="BA118" i="1"/>
  <c r="F120" i="1"/>
  <c r="AE123" i="1"/>
  <c r="CF116" i="1"/>
  <c r="M137" i="1"/>
  <c r="AL137" i="1"/>
  <c r="AM160" i="1"/>
  <c r="AS160" i="1"/>
  <c r="BC160" i="1"/>
  <c r="BP160" i="1"/>
  <c r="AG160" i="1"/>
  <c r="F167" i="1"/>
  <c r="BY160" i="1"/>
  <c r="BP173" i="1"/>
  <c r="F178" i="1"/>
  <c r="K173" i="1"/>
  <c r="BG173" i="1"/>
  <c r="F210" i="1"/>
  <c r="F262" i="1"/>
  <c r="F281" i="1"/>
  <c r="AN273" i="1"/>
  <c r="BP273" i="1"/>
  <c r="V105" i="1"/>
  <c r="AW105" i="1"/>
  <c r="BO105" i="1"/>
  <c r="F251" i="1"/>
  <c r="W62" i="1"/>
  <c r="T43" i="1"/>
  <c r="CB55" i="1"/>
  <c r="N57" i="1"/>
  <c r="S57" i="1"/>
  <c r="BO62" i="1"/>
  <c r="I63" i="1"/>
  <c r="U65" i="1"/>
  <c r="CA69" i="1"/>
  <c r="I72" i="1"/>
  <c r="I76" i="1"/>
  <c r="AL80" i="1"/>
  <c r="BS80" i="1"/>
  <c r="BY80" i="1"/>
  <c r="L80" i="1"/>
  <c r="V80" i="1"/>
  <c r="AD80" i="1"/>
  <c r="AM80" i="1"/>
  <c r="AS80" i="1"/>
  <c r="BC80" i="1"/>
  <c r="BL80" i="1"/>
  <c r="BV80" i="1"/>
  <c r="W92" i="1"/>
  <c r="AC92" i="1"/>
  <c r="CD92" i="1"/>
  <c r="U93" i="1"/>
  <c r="BK93" i="1"/>
  <c r="CB93" i="1"/>
  <c r="AB95" i="1"/>
  <c r="BI95" i="1"/>
  <c r="CF95" i="1"/>
  <c r="BN103" i="1"/>
  <c r="AE109" i="1"/>
  <c r="CK109" i="1"/>
  <c r="G105" i="1"/>
  <c r="J105" i="1"/>
  <c r="N105" i="1"/>
  <c r="S105" i="1"/>
  <c r="X105" i="1"/>
  <c r="AB105" i="1"/>
  <c r="AG105" i="1"/>
  <c r="AM105" i="1"/>
  <c r="AQ105" i="1"/>
  <c r="AX105" i="1"/>
  <c r="BI105" i="1"/>
  <c r="BL105" i="1"/>
  <c r="BR105" i="1"/>
  <c r="BT105" i="1"/>
  <c r="BX105" i="1"/>
  <c r="CB114" i="1"/>
  <c r="W116" i="1"/>
  <c r="AF116" i="1"/>
  <c r="AV116" i="1"/>
  <c r="BD116" i="1"/>
  <c r="BW116" i="1"/>
  <c r="AE117" i="1"/>
  <c r="CA119" i="1"/>
  <c r="CA120" i="1"/>
  <c r="CB123" i="1"/>
  <c r="BN125" i="1"/>
  <c r="F127" i="1"/>
  <c r="P129" i="1"/>
  <c r="BF129" i="1"/>
  <c r="BN129" i="1"/>
  <c r="CE129" i="1"/>
  <c r="CK133" i="1"/>
  <c r="BA135" i="1"/>
  <c r="AK137" i="1"/>
  <c r="BE137" i="1"/>
  <c r="CI137" i="1"/>
  <c r="CN137" i="1"/>
  <c r="CQ137" i="1"/>
  <c r="CE138" i="1"/>
  <c r="K137" i="1"/>
  <c r="T137" i="1"/>
  <c r="AA137" i="1"/>
  <c r="BW137" i="1"/>
  <c r="U142" i="1"/>
  <c r="F144" i="1"/>
  <c r="BA148" i="1"/>
  <c r="CA149" i="1"/>
  <c r="BK152" i="1"/>
  <c r="BI160" i="1"/>
  <c r="BA162" i="1"/>
  <c r="CK161" i="1"/>
  <c r="CP160" i="1"/>
  <c r="CP294" i="1" s="1"/>
  <c r="P163" i="1"/>
  <c r="BF163" i="1"/>
  <c r="BA165" i="1"/>
  <c r="CI160" i="1"/>
  <c r="P166" i="1"/>
  <c r="BF166" i="1"/>
  <c r="BN166" i="1"/>
  <c r="CE166" i="1"/>
  <c r="P169" i="1"/>
  <c r="BK169" i="1"/>
  <c r="CA170" i="1"/>
  <c r="CK169" i="1"/>
  <c r="CK171" i="1"/>
  <c r="F175" i="1"/>
  <c r="BA177" i="1"/>
  <c r="BN176" i="1"/>
  <c r="CE176" i="1"/>
  <c r="F179" i="1"/>
  <c r="W173" i="1"/>
  <c r="AF173" i="1"/>
  <c r="F181" i="1"/>
  <c r="BB180" i="1"/>
  <c r="BK180" i="1"/>
  <c r="P182" i="1"/>
  <c r="F183" i="1"/>
  <c r="BF182" i="1"/>
  <c r="CE182" i="1"/>
  <c r="U184" i="1"/>
  <c r="BK184" i="1"/>
  <c r="I186" i="1"/>
  <c r="BB186" i="1"/>
  <c r="BK186" i="1"/>
  <c r="CK186" i="1"/>
  <c r="P188" i="1"/>
  <c r="BK188" i="1"/>
  <c r="U188" i="1"/>
  <c r="CE188" i="1"/>
  <c r="F192" i="1"/>
  <c r="CA192" i="1"/>
  <c r="CA193" i="1"/>
  <c r="BA195" i="1"/>
  <c r="CE196" i="1"/>
  <c r="BA198" i="1"/>
  <c r="CA200" i="1"/>
  <c r="BA202" i="1"/>
  <c r="CA204" i="1"/>
  <c r="G207" i="1"/>
  <c r="L207" i="1"/>
  <c r="Q207" i="1"/>
  <c r="V207" i="1"/>
  <c r="X207" i="1"/>
  <c r="AD207" i="1"/>
  <c r="AG207" i="1"/>
  <c r="AI207" i="1"/>
  <c r="AO207" i="1"/>
  <c r="AQ207" i="1"/>
  <c r="AS207" i="1"/>
  <c r="AW207" i="1"/>
  <c r="BC207" i="1"/>
  <c r="BL207" i="1"/>
  <c r="BR207" i="1"/>
  <c r="BV207" i="1"/>
  <c r="BX207" i="1"/>
  <c r="CI207" i="1"/>
  <c r="CN207" i="1"/>
  <c r="P208" i="1"/>
  <c r="F213" i="1"/>
  <c r="BB196" i="1"/>
  <c r="F174" i="1"/>
  <c r="F172" i="1"/>
  <c r="CA168" i="1"/>
  <c r="CC160" i="1"/>
  <c r="CB155" i="1"/>
  <c r="F197" i="1"/>
  <c r="BB155" i="1"/>
  <c r="J145" i="1"/>
  <c r="BB142" i="1"/>
  <c r="CB142" i="1"/>
  <c r="I142" i="1"/>
  <c r="BN138" i="1"/>
  <c r="F94" i="1"/>
  <c r="F82" i="1"/>
  <c r="CB65" i="1"/>
  <c r="I65" i="1"/>
  <c r="BB81" i="1"/>
  <c r="BB58" i="1"/>
  <c r="K34" i="1"/>
  <c r="AZ34" i="1"/>
  <c r="BF208" i="1"/>
  <c r="CE208" i="1"/>
  <c r="BA206" i="1"/>
  <c r="AE196" i="1"/>
  <c r="J173" i="1"/>
  <c r="BA201" i="1"/>
  <c r="CA199" i="1"/>
  <c r="BN196" i="1"/>
  <c r="BW173" i="1"/>
  <c r="BA187" i="1"/>
  <c r="BA183" i="1"/>
  <c r="BA179" i="1"/>
  <c r="AE176" i="1"/>
  <c r="AE166" i="1"/>
  <c r="BE160" i="1"/>
  <c r="AX160" i="1"/>
  <c r="AU160" i="1"/>
  <c r="AQ160" i="1"/>
  <c r="CE163" i="1"/>
  <c r="AK160" i="1"/>
  <c r="S160" i="1"/>
  <c r="CA172" i="1"/>
  <c r="AD160" i="1"/>
  <c r="CA164" i="1"/>
  <c r="BF152" i="1"/>
  <c r="CA150" i="1"/>
  <c r="F149" i="1"/>
  <c r="CK145" i="1"/>
  <c r="BA147" i="1"/>
  <c r="BA146" i="1"/>
  <c r="CE125" i="1"/>
  <c r="BA126" i="1"/>
  <c r="BB121" i="1"/>
  <c r="P117" i="1"/>
  <c r="BA89" i="1"/>
  <c r="CK142" i="1"/>
  <c r="CE121" i="1"/>
  <c r="CA77" i="1"/>
  <c r="CA71" i="1"/>
  <c r="BB68" i="1"/>
  <c r="BK65" i="1"/>
  <c r="AF43" i="1"/>
  <c r="AS57" i="1"/>
  <c r="V57" i="1"/>
  <c r="CA30" i="1"/>
  <c r="I212" i="1"/>
  <c r="CA209" i="1"/>
  <c r="F195" i="1"/>
  <c r="F193" i="1"/>
  <c r="F191" i="1"/>
  <c r="F189" i="1"/>
  <c r="BB188" i="1"/>
  <c r="CA187" i="1"/>
  <c r="CA183" i="1"/>
  <c r="CA179" i="1"/>
  <c r="CA167" i="1"/>
  <c r="CA165" i="1"/>
  <c r="CB161" i="1"/>
  <c r="BA157" i="1"/>
  <c r="CA156" i="1"/>
  <c r="BB152" i="1"/>
  <c r="CA148" i="1"/>
  <c r="U133" i="1"/>
  <c r="CA97" i="1"/>
  <c r="BW160" i="1"/>
  <c r="BS160" i="1"/>
  <c r="BK142" i="1"/>
  <c r="CA135" i="1"/>
  <c r="BA128" i="1"/>
  <c r="BK121" i="1"/>
  <c r="CE117" i="1"/>
  <c r="BA115" i="1"/>
  <c r="CB63" i="1"/>
  <c r="CF57" i="1"/>
  <c r="AV57" i="1"/>
  <c r="AM57" i="1"/>
  <c r="AG57" i="1"/>
  <c r="BP43" i="1"/>
  <c r="I114" i="1"/>
  <c r="U114" i="1"/>
  <c r="BA210" i="1"/>
  <c r="BA203" i="1"/>
  <c r="P196" i="1"/>
  <c r="CA194" i="1"/>
  <c r="BE173" i="1"/>
  <c r="CA174" i="1"/>
  <c r="F147" i="1"/>
  <c r="X173" i="1"/>
  <c r="CA118" i="1"/>
  <c r="CA115" i="1"/>
  <c r="BC105" i="1"/>
  <c r="CA94" i="1"/>
  <c r="O80" i="1"/>
  <c r="J57" i="1"/>
  <c r="CN57" i="1"/>
  <c r="X57" i="1"/>
  <c r="CD121" i="1"/>
  <c r="BO116" i="1"/>
  <c r="Z105" i="1"/>
  <c r="BE80" i="1"/>
  <c r="AQ80" i="1"/>
  <c r="BB50" i="1"/>
  <c r="CE152" i="1"/>
  <c r="F194" i="1"/>
  <c r="F190" i="1"/>
  <c r="CN173" i="1"/>
  <c r="AO105" i="1"/>
  <c r="Q105" i="1"/>
  <c r="BF176" i="1"/>
  <c r="F165" i="1"/>
  <c r="U145" i="1"/>
  <c r="CC137" i="1"/>
  <c r="F135" i="1"/>
  <c r="CA126" i="1"/>
  <c r="F126" i="1"/>
  <c r="BV105" i="1"/>
  <c r="BY137" i="1"/>
  <c r="BB133" i="1"/>
  <c r="CB109" i="1"/>
  <c r="F104" i="1"/>
  <c r="BU80" i="1"/>
  <c r="S80" i="1"/>
  <c r="AF62" i="1"/>
  <c r="Z173" i="1"/>
  <c r="AZ80" i="1"/>
  <c r="CA195" i="1"/>
  <c r="AB62" i="1"/>
  <c r="BB171" i="1"/>
  <c r="CA198" i="1"/>
  <c r="BA185" i="1"/>
  <c r="BV137" i="1"/>
  <c r="AK105" i="1"/>
  <c r="Z207" i="1"/>
  <c r="U171" i="1"/>
  <c r="AE129" i="1"/>
  <c r="P103" i="1"/>
  <c r="CQ207" i="1"/>
  <c r="BP207" i="1"/>
  <c r="AE182" i="1"/>
  <c r="CB169" i="1"/>
  <c r="CK93" i="1"/>
  <c r="F47" i="1"/>
  <c r="CA47" i="1"/>
  <c r="F77" i="1"/>
  <c r="AE38" i="1"/>
  <c r="X43" i="1"/>
  <c r="BX43" i="1"/>
  <c r="X80" i="1"/>
  <c r="V11" i="1"/>
  <c r="N80" i="1"/>
  <c r="BQ43" i="1"/>
  <c r="F97" i="1"/>
  <c r="CA82" i="1"/>
  <c r="AO95" i="1"/>
  <c r="X95" i="1"/>
  <c r="BK131" i="1"/>
  <c r="BX95" i="1"/>
  <c r="BE95" i="1"/>
  <c r="BB93" i="1"/>
  <c r="U72" i="1"/>
  <c r="I37" i="1"/>
  <c r="BB34" i="1"/>
  <c r="AD57" i="1"/>
  <c r="J43" i="1"/>
  <c r="BD62" i="1"/>
  <c r="BT43" i="1"/>
  <c r="CA37" i="1"/>
  <c r="BB18" i="1"/>
  <c r="AR62" i="1"/>
  <c r="AX80" i="1"/>
  <c r="AW43" i="1"/>
  <c r="BS43" i="1"/>
  <c r="CD80" i="1"/>
  <c r="BW80" i="1"/>
  <c r="BO80" i="1"/>
  <c r="AP62" i="1"/>
  <c r="R57" i="1"/>
  <c r="W105" i="1"/>
  <c r="CA104" i="1"/>
  <c r="AK95" i="1"/>
  <c r="S95" i="1"/>
  <c r="BN142" i="1"/>
  <c r="U131" i="1"/>
  <c r="AE96" i="1"/>
  <c r="BT95" i="1"/>
  <c r="CB103" i="1"/>
  <c r="CB14" i="1"/>
  <c r="AN43" i="1"/>
  <c r="BR43" i="1"/>
  <c r="AB80" i="1"/>
  <c r="Y62" i="1"/>
  <c r="BI80" i="1"/>
  <c r="BX80" i="1"/>
  <c r="J80" i="1"/>
  <c r="AJ62" i="1"/>
  <c r="BS62" i="1"/>
  <c r="Q57" i="1"/>
  <c r="AG95" i="1"/>
  <c r="N95" i="1"/>
  <c r="BB129" i="1"/>
  <c r="BP95" i="1"/>
  <c r="AK80" i="1"/>
  <c r="CK72" i="1"/>
  <c r="BI137" i="1"/>
  <c r="Z137" i="1"/>
  <c r="CE290" i="1"/>
  <c r="AN62" i="1"/>
  <c r="CA66" i="1"/>
  <c r="AQ95" i="1"/>
  <c r="AW95" i="1"/>
  <c r="CQ95" i="1"/>
  <c r="BA97" i="1"/>
  <c r="U103" i="1"/>
  <c r="BB131" i="1"/>
  <c r="CB131" i="1"/>
  <c r="BA167" i="1"/>
  <c r="BN169" i="1"/>
  <c r="CA189" i="1"/>
  <c r="BA199" i="1"/>
  <c r="BA200" i="1"/>
  <c r="J207" i="1"/>
  <c r="S207" i="1"/>
  <c r="AB207" i="1"/>
  <c r="AK207" i="1"/>
  <c r="BE207" i="1"/>
  <c r="BT207" i="1"/>
  <c r="CF207" i="1"/>
  <c r="AE208" i="1"/>
  <c r="F209" i="1"/>
  <c r="F218" i="1"/>
  <c r="BA220" i="1"/>
  <c r="CD270" i="1"/>
  <c r="CB271" i="1"/>
  <c r="CA272" i="1"/>
  <c r="CA277" i="1"/>
  <c r="CA274" i="1" s="1"/>
  <c r="BN280" i="1"/>
  <c r="BN284" i="1"/>
  <c r="S273" i="1"/>
  <c r="BA287" i="1"/>
  <c r="BF286" i="1"/>
  <c r="L57" i="1"/>
  <c r="BL57" i="1"/>
  <c r="CA90" i="1"/>
  <c r="S92" i="1"/>
  <c r="BP92" i="1"/>
  <c r="BT92" i="1"/>
  <c r="BY116" i="1"/>
  <c r="BF121" i="1"/>
  <c r="AK121" i="1"/>
  <c r="BA127" i="1"/>
  <c r="P155" i="1"/>
  <c r="BA156" i="1"/>
  <c r="BN163" i="1"/>
  <c r="BK182" i="1"/>
  <c r="CK182" i="1"/>
  <c r="CQ173" i="1"/>
  <c r="F185" i="1"/>
  <c r="AN173" i="1"/>
  <c r="F187" i="1"/>
  <c r="BF186" i="1"/>
  <c r="P266" i="1"/>
  <c r="CE266" i="1"/>
  <c r="AQ270" i="1"/>
  <c r="BP270" i="1"/>
  <c r="CE74" i="1"/>
  <c r="BK76" i="1"/>
  <c r="BK117" i="1"/>
  <c r="CK117" i="1"/>
  <c r="BA154" i="1"/>
  <c r="CK180" i="1"/>
  <c r="U180" i="1"/>
  <c r="CA233" i="1"/>
  <c r="F235" i="1"/>
  <c r="BA249" i="1"/>
  <c r="G44" i="1"/>
  <c r="G74" i="1"/>
  <c r="G96" i="1"/>
  <c r="BN181" i="1"/>
  <c r="BY188" i="1"/>
  <c r="AC229" i="1"/>
  <c r="AS105" i="1"/>
  <c r="Y18" i="1"/>
  <c r="AZ18" i="1"/>
  <c r="G34" i="1"/>
  <c r="G48" i="1"/>
  <c r="G60" i="1"/>
  <c r="G68" i="1"/>
  <c r="G78" i="1"/>
  <c r="G117" i="1"/>
  <c r="G121" i="1"/>
  <c r="AR152" i="1"/>
  <c r="AR151" i="1" s="1"/>
  <c r="CD152" i="1"/>
  <c r="CD151" i="1" s="1"/>
  <c r="H166" i="1"/>
  <c r="J229" i="1"/>
  <c r="BX18" i="1"/>
  <c r="H18" i="1"/>
  <c r="G32" i="1"/>
  <c r="G129" i="1"/>
  <c r="G138" i="1"/>
  <c r="X152" i="1"/>
  <c r="X151" i="1" s="1"/>
  <c r="H176" i="1"/>
  <c r="BX180" i="1"/>
  <c r="CA23" i="1"/>
  <c r="BA13" i="1"/>
  <c r="F33" i="1"/>
  <c r="F42" i="1"/>
  <c r="CA45" i="1"/>
  <c r="F49" i="1"/>
  <c r="CA49" i="1"/>
  <c r="F51" i="1"/>
  <c r="CA51" i="1"/>
  <c r="F53" i="1"/>
  <c r="CA53" i="1"/>
  <c r="BA59" i="1"/>
  <c r="BA64" i="1"/>
  <c r="BB290" i="1"/>
  <c r="BA69" i="1"/>
  <c r="AV62" i="1"/>
  <c r="BQ57" i="1"/>
  <c r="M43" i="1"/>
  <c r="AA11" i="1"/>
  <c r="BW43" i="1"/>
  <c r="O43" i="1"/>
  <c r="CF62" i="1"/>
  <c r="AK43" i="1"/>
  <c r="CD18" i="1"/>
  <c r="CA33" i="1"/>
  <c r="F61" i="1"/>
  <c r="AS43" i="1"/>
  <c r="AD43" i="1"/>
  <c r="F36" i="1"/>
  <c r="AL57" i="1"/>
  <c r="R43" i="1"/>
  <c r="F27" i="1"/>
  <c r="AZ43" i="1"/>
  <c r="AR57" i="1"/>
  <c r="W57" i="1"/>
  <c r="BN34" i="1"/>
  <c r="AQ43" i="1"/>
  <c r="AJ43" i="1"/>
  <c r="AB43" i="1"/>
  <c r="AH57" i="1"/>
  <c r="N43" i="1"/>
  <c r="BA30" i="1"/>
  <c r="CI57" i="1"/>
  <c r="AZ57" i="1"/>
  <c r="AC57" i="1"/>
  <c r="BV43" i="1"/>
  <c r="BD43" i="1"/>
  <c r="BQ62" i="1"/>
  <c r="O62" i="1"/>
  <c r="F56" i="1"/>
  <c r="CC43" i="1"/>
  <c r="CA31" i="1"/>
  <c r="BO43" i="1"/>
  <c r="BT62" i="1"/>
  <c r="AL43" i="1"/>
  <c r="V43" i="1"/>
  <c r="BB60" i="1"/>
  <c r="F66" i="1"/>
  <c r="BA67" i="1"/>
  <c r="F35" i="1"/>
  <c r="CB68" i="1"/>
  <c r="BN65" i="1"/>
  <c r="AP43" i="1"/>
  <c r="AH43" i="1"/>
  <c r="Z43" i="1"/>
  <c r="CA38" i="1"/>
  <c r="L43" i="1"/>
  <c r="CK34" i="1"/>
  <c r="BA29" i="1"/>
  <c r="AV43" i="1"/>
  <c r="AA57" i="1"/>
  <c r="BL11" i="1"/>
  <c r="AZ62" i="1"/>
  <c r="AC62" i="1"/>
  <c r="CA61" i="1"/>
  <c r="CQ57" i="1"/>
  <c r="M57" i="1"/>
  <c r="BG43" i="1"/>
  <c r="AJ11" i="1"/>
  <c r="BA66" i="1"/>
  <c r="AW62" i="1"/>
  <c r="I161" i="1"/>
  <c r="CC11" i="1"/>
  <c r="BA33" i="1"/>
  <c r="BD11" i="1"/>
  <c r="BA31" i="1"/>
  <c r="T11" i="1"/>
  <c r="BB32" i="1"/>
  <c r="CA20" i="1"/>
  <c r="CQ11" i="1"/>
  <c r="M11" i="1"/>
  <c r="AM43" i="1"/>
  <c r="CI43" i="1"/>
  <c r="CA36" i="1"/>
  <c r="BH43" i="1"/>
  <c r="BA27" i="1"/>
  <c r="CD160" i="1"/>
  <c r="F23" i="1"/>
  <c r="BB14" i="1"/>
  <c r="CA28" i="1"/>
  <c r="BS11" i="1"/>
  <c r="W43" i="1"/>
  <c r="I46" i="1"/>
  <c r="I14" i="1"/>
  <c r="CN43" i="1"/>
  <c r="CQ43" i="1"/>
  <c r="BR11" i="1"/>
  <c r="AG43" i="1"/>
  <c r="O18" i="1"/>
  <c r="AZ145" i="1"/>
  <c r="CB180" i="1"/>
  <c r="P292" i="1"/>
  <c r="AE55" i="1"/>
  <c r="AS145" i="1"/>
  <c r="BK171" i="1"/>
  <c r="CE286" i="1"/>
  <c r="CA13" i="1"/>
  <c r="CB252" i="1"/>
  <c r="AV273" i="1"/>
  <c r="BA23" i="1"/>
  <c r="AH18" i="1"/>
  <c r="F28" i="1"/>
  <c r="BA20" i="1"/>
  <c r="BO11" i="1"/>
  <c r="AL11" i="1"/>
  <c r="X11" i="1"/>
  <c r="BY43" i="1"/>
  <c r="AI43" i="1"/>
  <c r="CF43" i="1"/>
  <c r="F30" i="1"/>
  <c r="CA35" i="1"/>
  <c r="AO43" i="1"/>
  <c r="S43" i="1"/>
  <c r="BK286" i="1"/>
  <c r="I12" i="1"/>
  <c r="F24" i="1"/>
  <c r="CA22" i="1"/>
  <c r="BH11" i="1"/>
  <c r="AE29" i="1"/>
  <c r="BA21" i="1"/>
  <c r="BA16" i="1"/>
  <c r="BW11" i="1"/>
  <c r="BC11" i="1"/>
  <c r="AF11" i="1"/>
  <c r="Q11" i="1"/>
  <c r="AA43" i="1"/>
  <c r="BC43" i="1"/>
  <c r="AC11" i="1"/>
  <c r="F13" i="1"/>
  <c r="CA15" i="1"/>
  <c r="AE16" i="1"/>
  <c r="CE288" i="1"/>
  <c r="AE252" i="1"/>
  <c r="BA19" i="1"/>
  <c r="BF74" i="1"/>
  <c r="P138" i="1"/>
  <c r="CK58" i="1"/>
  <c r="U60" i="1"/>
  <c r="L11" i="1"/>
  <c r="CA19" i="1"/>
  <c r="P14" i="1"/>
  <c r="BU11" i="1"/>
  <c r="BT11" i="1"/>
  <c r="BI11" i="1"/>
  <c r="F19" i="1"/>
  <c r="BA25" i="1"/>
  <c r="BF68" i="1"/>
  <c r="CA17" i="1"/>
  <c r="J11" i="1"/>
  <c r="AG11" i="1"/>
  <c r="CF11" i="1"/>
  <c r="CN11" i="1"/>
  <c r="BE11" i="1"/>
  <c r="AN11" i="1"/>
  <c r="BP11" i="1"/>
  <c r="S11" i="1"/>
  <c r="CK14" i="1"/>
  <c r="BV57" i="1"/>
  <c r="CE58" i="1"/>
  <c r="AE60" i="1"/>
  <c r="AE68" i="1"/>
  <c r="BA17" i="1"/>
  <c r="BG11" i="1"/>
  <c r="BY11" i="1"/>
  <c r="BQ11" i="1"/>
  <c r="AB11" i="1"/>
  <c r="BK14" i="1"/>
  <c r="AE12" i="1"/>
  <c r="BN12" i="1"/>
  <c r="CE14" i="1"/>
  <c r="AX14" i="1"/>
  <c r="BF18" i="1"/>
  <c r="BA24" i="1"/>
  <c r="BA26" i="1"/>
  <c r="I29" i="1"/>
  <c r="AI18" i="1"/>
  <c r="U32" i="1"/>
  <c r="BK32" i="1"/>
  <c r="CK32" i="1"/>
  <c r="AE41" i="1"/>
  <c r="BN41" i="1"/>
  <c r="BB44" i="1"/>
  <c r="CB44" i="1"/>
  <c r="P46" i="1"/>
  <c r="BF46" i="1"/>
  <c r="CE46" i="1"/>
  <c r="U48" i="1"/>
  <c r="BK48" i="1"/>
  <c r="Y43" i="1"/>
  <c r="AC43" i="1"/>
  <c r="CB50" i="1"/>
  <c r="AE52" i="1"/>
  <c r="BN52" i="1"/>
  <c r="BB55" i="1"/>
  <c r="AB57" i="1"/>
  <c r="AX57" i="1"/>
  <c r="BE57" i="1"/>
  <c r="CC57" i="1"/>
  <c r="P58" i="1"/>
  <c r="BF58" i="1"/>
  <c r="P60" i="1"/>
  <c r="BB63" i="1"/>
  <c r="P68" i="1"/>
  <c r="CE68" i="1"/>
  <c r="U70" i="1"/>
  <c r="BB70" i="1"/>
  <c r="BN70" i="1"/>
  <c r="AL62" i="1"/>
  <c r="P72" i="1"/>
  <c r="CE72" i="1"/>
  <c r="U74" i="1"/>
  <c r="BK74" i="1"/>
  <c r="CK74" i="1"/>
  <c r="AE76" i="1"/>
  <c r="P78" i="1"/>
  <c r="CE78" i="1"/>
  <c r="K92" i="1"/>
  <c r="O92" i="1"/>
  <c r="T92" i="1"/>
  <c r="Y92" i="1"/>
  <c r="AH92" i="1"/>
  <c r="AL92" i="1"/>
  <c r="AP92" i="1"/>
  <c r="AV92" i="1"/>
  <c r="AZ92" i="1"/>
  <c r="BG92" i="1"/>
  <c r="BQ92" i="1"/>
  <c r="BU92" i="1"/>
  <c r="BY92" i="1"/>
  <c r="BW95" i="1"/>
  <c r="L95" i="1"/>
  <c r="Q95" i="1"/>
  <c r="V95" i="1"/>
  <c r="Z95" i="1"/>
  <c r="AD95" i="1"/>
  <c r="AI95" i="1"/>
  <c r="AM95" i="1"/>
  <c r="BC95" i="1"/>
  <c r="BL95" i="1"/>
  <c r="BR95" i="1"/>
  <c r="BV95" i="1"/>
  <c r="CC95" i="1"/>
  <c r="CI95" i="1"/>
  <c r="CN95" i="1"/>
  <c r="P96" i="1"/>
  <c r="BF96" i="1"/>
  <c r="P106" i="1"/>
  <c r="BF106" i="1"/>
  <c r="CE106" i="1"/>
  <c r="P109" i="1"/>
  <c r="BF109" i="1"/>
  <c r="CE109" i="1"/>
  <c r="AN105" i="1"/>
  <c r="BS105" i="1"/>
  <c r="CC105" i="1"/>
  <c r="CI105" i="1"/>
  <c r="CQ105" i="1"/>
  <c r="M116" i="1"/>
  <c r="R116" i="1"/>
  <c r="AA116" i="1"/>
  <c r="AN116" i="1"/>
  <c r="AR116" i="1"/>
  <c r="BH116" i="1"/>
  <c r="BS116" i="1"/>
  <c r="BF117" i="1"/>
  <c r="S116" i="1"/>
  <c r="X116" i="1"/>
  <c r="AB116" i="1"/>
  <c r="AO116" i="1"/>
  <c r="AX116" i="1"/>
  <c r="BE116" i="1"/>
  <c r="BI116" i="1"/>
  <c r="BP116" i="1"/>
  <c r="BT116" i="1"/>
  <c r="CA122" i="1"/>
  <c r="AJ121" i="1"/>
  <c r="AE131" i="1"/>
  <c r="BN131" i="1"/>
  <c r="CA134" i="1"/>
  <c r="F136" i="1"/>
  <c r="CB146" i="1"/>
  <c r="CB184" i="1"/>
  <c r="K207" i="1"/>
  <c r="O207" i="1"/>
  <c r="T207" i="1"/>
  <c r="Y207" i="1"/>
  <c r="AC207" i="1"/>
  <c r="AH207" i="1"/>
  <c r="AL207" i="1"/>
  <c r="AP207" i="1"/>
  <c r="AV207" i="1"/>
  <c r="BG207" i="1"/>
  <c r="BQ207" i="1"/>
  <c r="BU207" i="1"/>
  <c r="BY207" i="1"/>
  <c r="K217" i="1"/>
  <c r="S217" i="1"/>
  <c r="AF217" i="1"/>
  <c r="AM217" i="1"/>
  <c r="AQ217" i="1"/>
  <c r="AU217" i="1"/>
  <c r="AX217" i="1"/>
  <c r="BG217" i="1"/>
  <c r="BQ217" i="1"/>
  <c r="BU217" i="1"/>
  <c r="BY217" i="1"/>
  <c r="CI217" i="1"/>
  <c r="J270" i="1"/>
  <c r="S270" i="1"/>
  <c r="X270" i="1"/>
  <c r="AB270" i="1"/>
  <c r="AK270" i="1"/>
  <c r="AO270" i="1"/>
  <c r="AS270" i="1"/>
  <c r="AW270" i="1"/>
  <c r="BC270" i="1"/>
  <c r="BL270" i="1"/>
  <c r="BR270" i="1"/>
  <c r="AE292" i="1"/>
  <c r="BA281" i="1"/>
  <c r="BB12" i="1"/>
  <c r="CB12" i="1"/>
  <c r="U15" i="1"/>
  <c r="AZ14" i="1"/>
  <c r="U25" i="1"/>
  <c r="AM18" i="1"/>
  <c r="AP18" i="1"/>
  <c r="AE32" i="1"/>
  <c r="BN32" i="1"/>
  <c r="U38" i="1"/>
  <c r="I41" i="1"/>
  <c r="BB41" i="1"/>
  <c r="BF44" i="1"/>
  <c r="U46" i="1"/>
  <c r="BK46" i="1"/>
  <c r="CK46" i="1"/>
  <c r="AE48" i="1"/>
  <c r="P50" i="1"/>
  <c r="BF50" i="1"/>
  <c r="CE50" i="1"/>
  <c r="BB52" i="1"/>
  <c r="CB52" i="1"/>
  <c r="P55" i="1"/>
  <c r="BF55" i="1"/>
  <c r="CE55" i="1"/>
  <c r="BP57" i="1"/>
  <c r="BT57" i="1"/>
  <c r="U58" i="1"/>
  <c r="BK58" i="1"/>
  <c r="P63" i="1"/>
  <c r="BF63" i="1"/>
  <c r="CE63" i="1"/>
  <c r="S62" i="1"/>
  <c r="U68" i="1"/>
  <c r="BK68" i="1"/>
  <c r="CK68" i="1"/>
  <c r="BK72" i="1"/>
  <c r="AE74" i="1"/>
  <c r="BN74" i="1"/>
  <c r="U78" i="1"/>
  <c r="CK78" i="1"/>
  <c r="AG80" i="1"/>
  <c r="AO80" i="1"/>
  <c r="BT80" i="1"/>
  <c r="CF80" i="1"/>
  <c r="L92" i="1"/>
  <c r="Q92" i="1"/>
  <c r="V92" i="1"/>
  <c r="Z92" i="1"/>
  <c r="AD92" i="1"/>
  <c r="AI92" i="1"/>
  <c r="AM92" i="1"/>
  <c r="AQ92" i="1"/>
  <c r="AW92" i="1"/>
  <c r="BC92" i="1"/>
  <c r="BL92" i="1"/>
  <c r="BR92" i="1"/>
  <c r="BV92" i="1"/>
  <c r="CC92" i="1"/>
  <c r="CI92" i="1"/>
  <c r="CN92" i="1"/>
  <c r="P93" i="1"/>
  <c r="CE93" i="1"/>
  <c r="M95" i="1"/>
  <c r="R95" i="1"/>
  <c r="AA95" i="1"/>
  <c r="AF95" i="1"/>
  <c r="AJ95" i="1"/>
  <c r="AR95" i="1"/>
  <c r="BD95" i="1"/>
  <c r="BH95" i="1"/>
  <c r="BO95" i="1"/>
  <c r="BS95" i="1"/>
  <c r="BK103" i="1"/>
  <c r="U106" i="1"/>
  <c r="BK106" i="1"/>
  <c r="CK106" i="1"/>
  <c r="U129" i="1"/>
  <c r="BK129" i="1"/>
  <c r="I131" i="1"/>
  <c r="R137" i="1"/>
  <c r="W137" i="1"/>
  <c r="AF137" i="1"/>
  <c r="AJ137" i="1"/>
  <c r="AN137" i="1"/>
  <c r="BD137" i="1"/>
  <c r="BH137" i="1"/>
  <c r="BO137" i="1"/>
  <c r="BS137" i="1"/>
  <c r="S137" i="1"/>
  <c r="X137" i="1"/>
  <c r="AB137" i="1"/>
  <c r="AG137" i="1"/>
  <c r="AO137" i="1"/>
  <c r="AX137" i="1"/>
  <c r="BP137" i="1"/>
  <c r="N145" i="1"/>
  <c r="AE146" i="1"/>
  <c r="BF155" i="1"/>
  <c r="CE161" i="1"/>
  <c r="P171" i="1"/>
  <c r="CE171" i="1"/>
  <c r="L217" i="1"/>
  <c r="AB217" i="1"/>
  <c r="AG217" i="1"/>
  <c r="AN217" i="1"/>
  <c r="AR217" i="1"/>
  <c r="AV217" i="1"/>
  <c r="BC217" i="1"/>
  <c r="BL217" i="1"/>
  <c r="BR217" i="1"/>
  <c r="BV217" i="1"/>
  <c r="CC217" i="1"/>
  <c r="U284" i="1"/>
  <c r="P288" i="1"/>
  <c r="P290" i="1"/>
  <c r="H44" i="1"/>
  <c r="H48" i="1"/>
  <c r="H55" i="1"/>
  <c r="H65" i="1"/>
  <c r="H78" i="1"/>
  <c r="H96" i="1"/>
  <c r="H129" i="1"/>
  <c r="H138" i="1"/>
  <c r="G152" i="1"/>
  <c r="G151" i="1" s="1"/>
  <c r="P153" i="1"/>
  <c r="G171" i="1"/>
  <c r="G188" i="1"/>
  <c r="G217" i="1"/>
  <c r="X229" i="1"/>
  <c r="I252" i="1"/>
  <c r="Y229" i="1"/>
  <c r="BE109" i="1"/>
  <c r="AE153" i="1"/>
  <c r="AZ229" i="1"/>
  <c r="AE253" i="1"/>
  <c r="CB153" i="1"/>
  <c r="BN191" i="1"/>
  <c r="CD229" i="1"/>
  <c r="CB253" i="1"/>
  <c r="BV11" i="1"/>
  <c r="CI11" i="1"/>
  <c r="P12" i="1"/>
  <c r="BF12" i="1"/>
  <c r="CE12" i="1"/>
  <c r="CA16" i="1"/>
  <c r="CB29" i="1"/>
  <c r="CB32" i="1"/>
  <c r="P41" i="1"/>
  <c r="BF41" i="1"/>
  <c r="CE41" i="1"/>
  <c r="CE44" i="1"/>
  <c r="U44" i="1"/>
  <c r="BK44" i="1"/>
  <c r="CK44" i="1"/>
  <c r="AE46" i="1"/>
  <c r="BN46" i="1"/>
  <c r="BU43" i="1"/>
  <c r="I48" i="1"/>
  <c r="BB48" i="1"/>
  <c r="CE48" i="1"/>
  <c r="AR43" i="1"/>
  <c r="U50" i="1"/>
  <c r="BK50" i="1"/>
  <c r="CK50" i="1"/>
  <c r="P52" i="1"/>
  <c r="BF52" i="1"/>
  <c r="CE52" i="1"/>
  <c r="U55" i="1"/>
  <c r="BK55" i="1"/>
  <c r="CK55" i="1"/>
  <c r="AI57" i="1"/>
  <c r="AQ57" i="1"/>
  <c r="AW57" i="1"/>
  <c r="BC57" i="1"/>
  <c r="BX57" i="1"/>
  <c r="AE58" i="1"/>
  <c r="BF60" i="1"/>
  <c r="CE60" i="1"/>
  <c r="U64" i="1"/>
  <c r="BK63" i="1"/>
  <c r="CK63" i="1"/>
  <c r="BN68" i="1"/>
  <c r="CB70" i="1"/>
  <c r="AE70" i="1"/>
  <c r="BF70" i="1"/>
  <c r="CE70" i="1"/>
  <c r="AE72" i="1"/>
  <c r="BN72" i="1"/>
  <c r="I75" i="1"/>
  <c r="P76" i="1"/>
  <c r="CE76" i="1"/>
  <c r="AE78" i="1"/>
  <c r="BN78" i="1"/>
  <c r="H92" i="1"/>
  <c r="M92" i="1"/>
  <c r="R92" i="1"/>
  <c r="AA92" i="1"/>
  <c r="AF92" i="1"/>
  <c r="AJ92" i="1"/>
  <c r="AN92" i="1"/>
  <c r="AR92" i="1"/>
  <c r="BD92" i="1"/>
  <c r="BH92" i="1"/>
  <c r="BO92" i="1"/>
  <c r="BS92" i="1"/>
  <c r="BW92" i="1"/>
  <c r="J95" i="1"/>
  <c r="AS95" i="1"/>
  <c r="AX95" i="1"/>
  <c r="BN96" i="1"/>
  <c r="AE103" i="1"/>
  <c r="AE106" i="1"/>
  <c r="BN106" i="1"/>
  <c r="AC105" i="1"/>
  <c r="BQ105" i="1"/>
  <c r="BU105" i="1"/>
  <c r="BY105" i="1"/>
  <c r="CF105" i="1"/>
  <c r="K116" i="1"/>
  <c r="T116" i="1"/>
  <c r="Y116" i="1"/>
  <c r="AC116" i="1"/>
  <c r="AL116" i="1"/>
  <c r="AP116" i="1"/>
  <c r="AZ116" i="1"/>
  <c r="BG116" i="1"/>
  <c r="BQ116" i="1"/>
  <c r="BU116" i="1"/>
  <c r="Q116" i="1"/>
  <c r="V116" i="1"/>
  <c r="Z116" i="1"/>
  <c r="AD116" i="1"/>
  <c r="AQ116" i="1"/>
  <c r="AW116" i="1"/>
  <c r="BC116" i="1"/>
  <c r="U121" i="1"/>
  <c r="AM121" i="1"/>
  <c r="P131" i="1"/>
  <c r="AE138" i="1"/>
  <c r="O145" i="1"/>
  <c r="CK152" i="1"/>
  <c r="I166" i="1"/>
  <c r="U182" i="1"/>
  <c r="H207" i="1"/>
  <c r="M207" i="1"/>
  <c r="R207" i="1"/>
  <c r="W207" i="1"/>
  <c r="AA207" i="1"/>
  <c r="AF207" i="1"/>
  <c r="AN207" i="1"/>
  <c r="AR207" i="1"/>
  <c r="BD207" i="1"/>
  <c r="BH207" i="1"/>
  <c r="BO207" i="1"/>
  <c r="BS207" i="1"/>
  <c r="U208" i="1"/>
  <c r="U212" i="1"/>
  <c r="CK212" i="1"/>
  <c r="M217" i="1"/>
  <c r="AO217" i="1"/>
  <c r="AS217" i="1"/>
  <c r="AW217" i="1"/>
  <c r="BD217" i="1"/>
  <c r="BH217" i="1"/>
  <c r="BO217" i="1"/>
  <c r="BS217" i="1"/>
  <c r="BW217" i="1"/>
  <c r="CF217" i="1"/>
  <c r="G270" i="1"/>
  <c r="L270" i="1"/>
  <c r="Q270" i="1"/>
  <c r="V270" i="1"/>
  <c r="Z270" i="1"/>
  <c r="AD270" i="1"/>
  <c r="AI270" i="1"/>
  <c r="AM270" i="1"/>
  <c r="AU270" i="1"/>
  <c r="AX270" i="1"/>
  <c r="BE270" i="1"/>
  <c r="BI270" i="1"/>
  <c r="BT270" i="1"/>
  <c r="U12" i="1"/>
  <c r="BK12" i="1"/>
  <c r="CK12" i="1"/>
  <c r="AH14" i="1"/>
  <c r="I20" i="1"/>
  <c r="I25" i="1"/>
  <c r="CB25" i="1"/>
  <c r="P32" i="1"/>
  <c r="BF32" i="1"/>
  <c r="CE32" i="1"/>
  <c r="O34" i="1"/>
  <c r="U41" i="1"/>
  <c r="CK41" i="1"/>
  <c r="AE44" i="1"/>
  <c r="BN44" i="1"/>
  <c r="BB46" i="1"/>
  <c r="P48" i="1"/>
  <c r="BF48" i="1"/>
  <c r="CK48" i="1"/>
  <c r="AE50" i="1"/>
  <c r="BN50" i="1"/>
  <c r="AT43" i="1"/>
  <c r="U52" i="1"/>
  <c r="BK52" i="1"/>
  <c r="CK52" i="1"/>
  <c r="BN55" i="1"/>
  <c r="BR57" i="1"/>
  <c r="BU57" i="1"/>
  <c r="BK60" i="1"/>
  <c r="CK60" i="1"/>
  <c r="AE64" i="1"/>
  <c r="BN63" i="1"/>
  <c r="CC62" i="1"/>
  <c r="CI62" i="1"/>
  <c r="CE65" i="1"/>
  <c r="I68" i="1"/>
  <c r="P70" i="1"/>
  <c r="BK70" i="1"/>
  <c r="CK70" i="1"/>
  <c r="CB73" i="1"/>
  <c r="P74" i="1"/>
  <c r="U76" i="1"/>
  <c r="CK76" i="1"/>
  <c r="BB78" i="1"/>
  <c r="CB78" i="1"/>
  <c r="Q80" i="1"/>
  <c r="CC80" i="1"/>
  <c r="CI80" i="1"/>
  <c r="CN80" i="1"/>
  <c r="CQ80" i="1"/>
  <c r="CE81" i="1"/>
  <c r="J92" i="1"/>
  <c r="N92" i="1"/>
  <c r="X92" i="1"/>
  <c r="AB92" i="1"/>
  <c r="AG92" i="1"/>
  <c r="AS92" i="1"/>
  <c r="AX92" i="1"/>
  <c r="BE92" i="1"/>
  <c r="BI92" i="1"/>
  <c r="BX92" i="1"/>
  <c r="CF92" i="1"/>
  <c r="AE93" i="1"/>
  <c r="BN93" i="1"/>
  <c r="K95" i="1"/>
  <c r="O95" i="1"/>
  <c r="T95" i="1"/>
  <c r="Y95" i="1"/>
  <c r="AC95" i="1"/>
  <c r="AH95" i="1"/>
  <c r="AL95" i="1"/>
  <c r="AP95" i="1"/>
  <c r="AV95" i="1"/>
  <c r="AZ95" i="1"/>
  <c r="BG95" i="1"/>
  <c r="BQ95" i="1"/>
  <c r="I106" i="1"/>
  <c r="BB106" i="1"/>
  <c r="CB106" i="1"/>
  <c r="I117" i="1"/>
  <c r="AI121" i="1"/>
  <c r="AE128" i="1"/>
  <c r="I129" i="1"/>
  <c r="CB129" i="1"/>
  <c r="L137" i="1"/>
  <c r="Y137" i="1"/>
  <c r="AC137" i="1"/>
  <c r="AH137" i="1"/>
  <c r="AP137" i="1"/>
  <c r="AV137" i="1"/>
  <c r="BG137" i="1"/>
  <c r="BQ137" i="1"/>
  <c r="I138" i="1"/>
  <c r="CA139" i="1"/>
  <c r="CA140" i="1"/>
  <c r="F141" i="1"/>
  <c r="CA141" i="1"/>
  <c r="Q137" i="1"/>
  <c r="V137" i="1"/>
  <c r="AD137" i="1"/>
  <c r="AI137" i="1"/>
  <c r="AM137" i="1"/>
  <c r="AQ137" i="1"/>
  <c r="AW137" i="1"/>
  <c r="BC137" i="1"/>
  <c r="BL137" i="1"/>
  <c r="BR137" i="1"/>
  <c r="CF137" i="1"/>
  <c r="AE180" i="1"/>
  <c r="BN182" i="1"/>
  <c r="BI207" i="1"/>
  <c r="BF212" i="1"/>
  <c r="AE212" i="1"/>
  <c r="I226" i="1"/>
  <c r="AD217" i="1"/>
  <c r="AL217" i="1"/>
  <c r="AP217" i="1"/>
  <c r="AT217" i="1"/>
  <c r="BE217" i="1"/>
  <c r="BI217" i="1"/>
  <c r="BP217" i="1"/>
  <c r="BT217" i="1"/>
  <c r="BX217" i="1"/>
  <c r="CN217" i="1"/>
  <c r="CQ217" i="1"/>
  <c r="CI284" i="1"/>
  <c r="AE288" i="1"/>
  <c r="BN288" i="1"/>
  <c r="AE290" i="1"/>
  <c r="H34" i="1"/>
  <c r="H41" i="1"/>
  <c r="H46" i="1"/>
  <c r="H63" i="1"/>
  <c r="H70" i="1"/>
  <c r="H76" i="1"/>
  <c r="H131" i="1"/>
  <c r="H145" i="1"/>
  <c r="H152" i="1"/>
  <c r="G176" i="1"/>
  <c r="Z229" i="1"/>
  <c r="T229" i="1"/>
  <c r="P252" i="1"/>
  <c r="AA229" i="1"/>
  <c r="AZ114" i="1"/>
  <c r="AE154" i="1"/>
  <c r="AH155" i="1"/>
  <c r="AH151" i="1" s="1"/>
  <c r="AK229" i="1"/>
  <c r="CK157" i="1"/>
  <c r="BN193" i="1"/>
  <c r="CB125" i="1"/>
  <c r="CA128" i="1"/>
  <c r="CK284" i="1"/>
  <c r="CE284" i="1"/>
  <c r="Q217" i="1"/>
  <c r="H217" i="1"/>
  <c r="BI273" i="1"/>
  <c r="AJ217" i="1"/>
  <c r="T160" i="1"/>
  <c r="AI160" i="1"/>
  <c r="AE161" i="1"/>
  <c r="U161" i="1"/>
  <c r="F162" i="1"/>
  <c r="CK121" i="1"/>
  <c r="CA124" i="1"/>
  <c r="F124" i="1"/>
  <c r="N116" i="1"/>
  <c r="Q43" i="1"/>
  <c r="AX43" i="1"/>
  <c r="BE43" i="1"/>
  <c r="BI43" i="1"/>
  <c r="BL43" i="1"/>
  <c r="AK62" i="1"/>
  <c r="I70" i="1"/>
  <c r="F71" i="1"/>
  <c r="K74" i="1"/>
  <c r="BB76" i="1"/>
  <c r="BA77" i="1"/>
  <c r="K80" i="1"/>
  <c r="M80" i="1"/>
  <c r="BF171" i="1"/>
  <c r="BA172" i="1"/>
  <c r="K57" i="1"/>
  <c r="BF103" i="1"/>
  <c r="BF98" i="1" s="1"/>
  <c r="BA104" i="1"/>
  <c r="I153" i="1"/>
  <c r="N152" i="1"/>
  <c r="N229" i="1"/>
  <c r="AB196" i="1"/>
  <c r="U206" i="1"/>
  <c r="AH229" i="1"/>
  <c r="AH217" i="1" s="1"/>
  <c r="AH211" i="1" s="1"/>
  <c r="AA80" i="1"/>
  <c r="AC80" i="1"/>
  <c r="AF80" i="1"/>
  <c r="AH80" i="1"/>
  <c r="AJ80" i="1"/>
  <c r="AN80" i="1"/>
  <c r="BD80" i="1"/>
  <c r="BG80" i="1"/>
  <c r="AI155" i="1"/>
  <c r="AI151" i="1" s="1"/>
  <c r="BX188" i="1"/>
  <c r="W229" i="1"/>
  <c r="BT137" i="1"/>
  <c r="M160" i="1"/>
  <c r="Q160" i="1"/>
  <c r="V160" i="1"/>
  <c r="X160" i="1"/>
  <c r="Z160" i="1"/>
  <c r="AB160" i="1"/>
  <c r="AL160" i="1"/>
  <c r="AN160" i="1"/>
  <c r="AP160" i="1"/>
  <c r="AR160" i="1"/>
  <c r="AT160" i="1"/>
  <c r="AV160" i="1"/>
  <c r="AZ160" i="1"/>
  <c r="BG160" i="1"/>
  <c r="BH160" i="1"/>
  <c r="F232" i="1"/>
  <c r="CA232" i="1"/>
  <c r="CA234" i="1"/>
  <c r="CA238" i="1"/>
  <c r="CA240" i="1"/>
  <c r="CA246" i="1"/>
  <c r="F250" i="1"/>
  <c r="F216" i="1"/>
  <c r="F214" i="1" s="1"/>
  <c r="R229" i="1"/>
  <c r="V229" i="1"/>
  <c r="I253" i="1"/>
  <c r="O229" i="1"/>
  <c r="BO160" i="1"/>
  <c r="BQ160" i="1"/>
  <c r="K160" i="1"/>
  <c r="L160" i="1"/>
  <c r="N160" i="1"/>
  <c r="R160" i="1"/>
  <c r="W160" i="1"/>
  <c r="Y160" i="1"/>
  <c r="AA160" i="1"/>
  <c r="AC160" i="1"/>
  <c r="AF160" i="1"/>
  <c r="AH160" i="1"/>
  <c r="BL160" i="1"/>
  <c r="BR160" i="1"/>
  <c r="BT160" i="1"/>
  <c r="BV160" i="1"/>
  <c r="BX160" i="1"/>
  <c r="CF160" i="1"/>
  <c r="M173" i="1"/>
  <c r="O173" i="1"/>
  <c r="R173" i="1"/>
  <c r="T173" i="1"/>
  <c r="Y173" i="1"/>
  <c r="AA173" i="1"/>
  <c r="AC173" i="1"/>
  <c r="AH173" i="1"/>
  <c r="AJ173" i="1"/>
  <c r="AP173" i="1"/>
  <c r="AR173" i="1"/>
  <c r="AV173" i="1"/>
  <c r="AZ173" i="1"/>
  <c r="BD173" i="1"/>
  <c r="BH173" i="1"/>
  <c r="BO173" i="1"/>
  <c r="BQ173" i="1"/>
  <c r="BS173" i="1"/>
  <c r="L173" i="1"/>
  <c r="N173" i="1"/>
  <c r="Q173" i="1"/>
  <c r="S173" i="1"/>
  <c r="V173" i="1"/>
  <c r="AD173" i="1"/>
  <c r="AG173" i="1"/>
  <c r="AI173" i="1"/>
  <c r="AK173" i="1"/>
  <c r="AO173" i="1"/>
  <c r="AQ173" i="1"/>
  <c r="AS173" i="1"/>
  <c r="AW173" i="1"/>
  <c r="AX173" i="1"/>
  <c r="BC173" i="1"/>
  <c r="BI173" i="1"/>
  <c r="BL173" i="1"/>
  <c r="BR173" i="1"/>
  <c r="BT173" i="1"/>
  <c r="BV173" i="1"/>
  <c r="CF173" i="1"/>
  <c r="CI173" i="1"/>
  <c r="CK229" i="1"/>
  <c r="AF57" i="1"/>
  <c r="AJ57" i="1"/>
  <c r="AN57" i="1"/>
  <c r="AP57" i="1"/>
  <c r="BD57" i="1"/>
  <c r="BG57" i="1"/>
  <c r="BH57" i="1"/>
  <c r="F17" i="1"/>
  <c r="BK18" i="1"/>
  <c r="CK18" i="1"/>
  <c r="F21" i="1"/>
  <c r="CA21" i="1"/>
  <c r="BA28" i="1"/>
  <c r="BK34" i="1"/>
  <c r="CB34" i="1"/>
  <c r="CA42" i="1"/>
  <c r="J62" i="1"/>
  <c r="CA64" i="1"/>
  <c r="BU173" i="1"/>
  <c r="BA130" i="1"/>
  <c r="BV116" i="1"/>
  <c r="BX116" i="1"/>
  <c r="CC116" i="1"/>
  <c r="CI116" i="1"/>
  <c r="CN116" i="1"/>
  <c r="CQ116" i="1"/>
  <c r="BA136" i="1"/>
  <c r="BA139" i="1"/>
  <c r="BA141" i="1"/>
  <c r="CQ160" i="1"/>
  <c r="CD173" i="1"/>
  <c r="CC173" i="1"/>
  <c r="CA243" i="1"/>
  <c r="N273" i="1"/>
  <c r="K105" i="1"/>
  <c r="M105" i="1"/>
  <c r="R105" i="1"/>
  <c r="Y105" i="1"/>
  <c r="AJ105" i="1"/>
  <c r="AR105" i="1"/>
  <c r="BH105" i="1"/>
  <c r="R80" i="1"/>
  <c r="W80" i="1"/>
  <c r="AP80" i="1"/>
  <c r="AR80" i="1"/>
  <c r="AV80" i="1"/>
  <c r="BH80" i="1"/>
  <c r="BA86" i="1"/>
  <c r="F119" i="1"/>
  <c r="AE133" i="1"/>
  <c r="AI229" i="1"/>
  <c r="H273" i="1"/>
  <c r="K273" i="1"/>
  <c r="M273" i="1"/>
  <c r="O273" i="1"/>
  <c r="R273" i="1"/>
  <c r="T273" i="1"/>
  <c r="W273" i="1"/>
  <c r="AA273" i="1"/>
  <c r="AC273" i="1"/>
  <c r="AJ273" i="1"/>
  <c r="AL273" i="1"/>
  <c r="AP273" i="1"/>
  <c r="AR273" i="1"/>
  <c r="AT273" i="1"/>
  <c r="BD273" i="1"/>
  <c r="BR273" i="1"/>
  <c r="BV273" i="1"/>
  <c r="AG273" i="1"/>
  <c r="AQ273" i="1"/>
  <c r="AX273" i="1"/>
  <c r="CN273" i="1"/>
  <c r="AB273" i="1"/>
  <c r="CC273" i="1"/>
  <c r="BB110" i="1"/>
  <c r="F205" i="1"/>
  <c r="F241" i="1"/>
  <c r="BF14" i="1"/>
  <c r="P18" i="1"/>
  <c r="F198" i="1"/>
  <c r="F199" i="1"/>
  <c r="F201" i="1"/>
  <c r="F202" i="1"/>
  <c r="F203" i="1"/>
  <c r="F204" i="1"/>
  <c r="F233" i="1"/>
  <c r="F236" i="1"/>
  <c r="F238" i="1"/>
  <c r="F242" i="1"/>
  <c r="F248" i="1"/>
  <c r="BA22" i="1"/>
  <c r="CA24" i="1"/>
  <c r="F26" i="1"/>
  <c r="CA26" i="1"/>
  <c r="CA27" i="1"/>
  <c r="F69" i="1"/>
  <c r="I81" i="1"/>
  <c r="U81" i="1"/>
  <c r="BA82" i="1"/>
  <c r="CB81" i="1"/>
  <c r="BF81" i="1"/>
  <c r="BN81" i="1"/>
  <c r="F86" i="1"/>
  <c r="F87" i="1"/>
  <c r="BA87" i="1"/>
  <c r="CA87" i="1"/>
  <c r="F89" i="1"/>
  <c r="F90" i="1"/>
  <c r="BA90" i="1"/>
  <c r="BA174" i="1"/>
  <c r="F230" i="1"/>
  <c r="F234" i="1"/>
  <c r="AH273" i="1"/>
  <c r="BA289" i="1"/>
  <c r="F293" i="1"/>
  <c r="CA285" i="1"/>
  <c r="CD273" i="1"/>
  <c r="CB284" i="1"/>
  <c r="AZ273" i="1"/>
  <c r="BG273" i="1"/>
  <c r="BL273" i="1"/>
  <c r="BT273" i="1"/>
  <c r="BX273" i="1"/>
  <c r="G273" i="1"/>
  <c r="L273" i="1"/>
  <c r="AI273" i="1"/>
  <c r="AK273" i="1"/>
  <c r="AO273" i="1"/>
  <c r="AS273" i="1"/>
  <c r="BH273" i="1"/>
  <c r="V273" i="1"/>
  <c r="Z273" i="1"/>
  <c r="AD273" i="1"/>
  <c r="BC273" i="1"/>
  <c r="H105" i="1"/>
  <c r="O105" i="1"/>
  <c r="T105" i="1"/>
  <c r="AA105" i="1"/>
  <c r="AH105" i="1"/>
  <c r="AL105" i="1"/>
  <c r="AP105" i="1"/>
  <c r="AV105" i="1"/>
  <c r="BG105" i="1"/>
  <c r="Z11" i="1"/>
  <c r="K43" i="1"/>
  <c r="L62" i="1"/>
  <c r="N62" i="1"/>
  <c r="R62" i="1"/>
  <c r="V62" i="1"/>
  <c r="X62" i="1"/>
  <c r="Z62" i="1"/>
  <c r="AD62" i="1"/>
  <c r="AG62" i="1"/>
  <c r="AI62" i="1"/>
  <c r="AM62" i="1"/>
  <c r="AO62" i="1"/>
  <c r="AS62" i="1"/>
  <c r="AX62" i="1"/>
  <c r="BC62" i="1"/>
  <c r="BE62" i="1"/>
  <c r="BG62" i="1"/>
  <c r="BH62" i="1"/>
  <c r="BU62" i="1"/>
  <c r="BW62" i="1"/>
  <c r="BY62" i="1"/>
  <c r="Q62" i="1"/>
  <c r="BI62" i="1"/>
  <c r="BL62" i="1"/>
  <c r="BP62" i="1"/>
  <c r="BR62" i="1"/>
  <c r="BV62" i="1"/>
  <c r="CN62" i="1"/>
  <c r="CQ62" i="1"/>
  <c r="O57" i="1"/>
  <c r="AH62" i="1"/>
  <c r="M62" i="1"/>
  <c r="Y80" i="1"/>
  <c r="J116" i="1"/>
  <c r="L116" i="1"/>
  <c r="J160" i="1"/>
  <c r="BN60" i="1"/>
  <c r="BA61" i="1"/>
  <c r="BF72" i="1"/>
  <c r="BA73" i="1"/>
  <c r="I78" i="1"/>
  <c r="F79" i="1"/>
  <c r="BF78" i="1"/>
  <c r="BA79" i="1"/>
  <c r="F83" i="1"/>
  <c r="P81" i="1"/>
  <c r="F85" i="1"/>
  <c r="BF131" i="1"/>
  <c r="BA132" i="1"/>
  <c r="I133" i="1"/>
  <c r="F134" i="1"/>
  <c r="BK133" i="1"/>
  <c r="BA134" i="1"/>
  <c r="BA75" i="1"/>
  <c r="CA130" i="1"/>
  <c r="BA85" i="1"/>
  <c r="BK81" i="1"/>
  <c r="BK138" i="1"/>
  <c r="CA85" i="1"/>
  <c r="F132" i="1"/>
  <c r="CE18" i="1"/>
  <c r="BF34" i="1"/>
  <c r="BK41" i="1"/>
  <c r="P44" i="1"/>
  <c r="F45" i="1"/>
  <c r="T62" i="1"/>
  <c r="F67" i="1"/>
  <c r="I121" i="1"/>
  <c r="BN121" i="1"/>
  <c r="I125" i="1"/>
  <c r="F140" i="1"/>
  <c r="F148" i="1"/>
  <c r="F139" i="1"/>
  <c r="O116" i="1"/>
  <c r="BA123" i="1"/>
  <c r="F122" i="1"/>
  <c r="F118" i="1"/>
  <c r="AE65" i="1"/>
  <c r="T57" i="1"/>
  <c r="F59" i="1"/>
  <c r="I58" i="1"/>
  <c r="F22" i="1"/>
  <c r="CK98" i="1" l="1"/>
  <c r="BB98" i="1"/>
  <c r="I98" i="1"/>
  <c r="P98" i="1"/>
  <c r="BK151" i="1"/>
  <c r="BN151" i="1"/>
  <c r="AE98" i="1"/>
  <c r="CE151" i="1"/>
  <c r="BN98" i="1"/>
  <c r="N151" i="1"/>
  <c r="BB151" i="1"/>
  <c r="T151" i="1"/>
  <c r="BF151" i="1"/>
  <c r="H151" i="1"/>
  <c r="CB98" i="1"/>
  <c r="U98" i="1"/>
  <c r="BK98" i="1"/>
  <c r="CE98" i="1"/>
  <c r="CA84" i="1"/>
  <c r="F84" i="1"/>
  <c r="BA84" i="1"/>
  <c r="F277" i="1"/>
  <c r="F274" i="1" s="1"/>
  <c r="BB54" i="1"/>
  <c r="BN54" i="1"/>
  <c r="CK54" i="1"/>
  <c r="BF54" i="1"/>
  <c r="CE54" i="1"/>
  <c r="AE54" i="1"/>
  <c r="U54" i="1"/>
  <c r="BK54" i="1"/>
  <c r="P54" i="1"/>
  <c r="F285" i="1"/>
  <c r="CB54" i="1"/>
  <c r="I54" i="1"/>
  <c r="H54" i="1"/>
  <c r="G54" i="1"/>
  <c r="I284" i="1"/>
  <c r="I273" i="1" s="1"/>
  <c r="BA111" i="1"/>
  <c r="CA99" i="1"/>
  <c r="F111" i="1"/>
  <c r="CA111" i="1"/>
  <c r="BA99" i="1"/>
  <c r="F99" i="1"/>
  <c r="AX11" i="1"/>
  <c r="CB95" i="1"/>
  <c r="AQ62" i="1"/>
  <c r="W11" i="1"/>
  <c r="CA131" i="1"/>
  <c r="CA106" i="1"/>
  <c r="J273" i="1"/>
  <c r="AP11" i="1"/>
  <c r="BZ238" i="1"/>
  <c r="AZ11" i="1"/>
  <c r="BZ71" i="1"/>
  <c r="CA46" i="1"/>
  <c r="BZ110" i="1"/>
  <c r="CA65" i="1"/>
  <c r="E135" i="1"/>
  <c r="BZ118" i="1"/>
  <c r="F212" i="1"/>
  <c r="CB121" i="1"/>
  <c r="BZ69" i="1"/>
  <c r="AE121" i="1"/>
  <c r="F106" i="1"/>
  <c r="BZ79" i="1"/>
  <c r="BB95" i="1"/>
  <c r="F129" i="1"/>
  <c r="BZ244" i="1"/>
  <c r="I92" i="1"/>
  <c r="CE95" i="1"/>
  <c r="BZ224" i="1"/>
  <c r="BZ210" i="1"/>
  <c r="BZ230" i="1"/>
  <c r="F288" i="1"/>
  <c r="F115" i="1"/>
  <c r="H57" i="1"/>
  <c r="CD137" i="1"/>
  <c r="CD62" i="1"/>
  <c r="AK11" i="1"/>
  <c r="R11" i="1"/>
  <c r="CA212" i="1"/>
  <c r="AA62" i="1"/>
  <c r="F37" i="1"/>
  <c r="E94" i="1"/>
  <c r="CA180" i="1"/>
  <c r="BZ190" i="1"/>
  <c r="CA161" i="1"/>
  <c r="AS116" i="1"/>
  <c r="AR137" i="1"/>
  <c r="CA184" i="1"/>
  <c r="BK217" i="1"/>
  <c r="AE114" i="1"/>
  <c r="H80" i="1"/>
  <c r="F142" i="1"/>
  <c r="CA117" i="1"/>
  <c r="E262" i="1"/>
  <c r="CA50" i="1"/>
  <c r="CA290" i="1"/>
  <c r="E231" i="1"/>
  <c r="F282" i="1"/>
  <c r="U270" i="1"/>
  <c r="AE270" i="1"/>
  <c r="E247" i="1"/>
  <c r="E243" i="1"/>
  <c r="BF217" i="1"/>
  <c r="BZ251" i="1"/>
  <c r="BN217" i="1"/>
  <c r="F290" i="1"/>
  <c r="BA284" i="1"/>
  <c r="BZ237" i="1"/>
  <c r="F266" i="1"/>
  <c r="E244" i="1"/>
  <c r="CA288" i="1"/>
  <c r="BZ291" i="1"/>
  <c r="BA271" i="1"/>
  <c r="BN207" i="1"/>
  <c r="BB270" i="1"/>
  <c r="BA268" i="1"/>
  <c r="BZ218" i="1"/>
  <c r="CB207" i="1"/>
  <c r="BZ245" i="1"/>
  <c r="BZ239" i="1"/>
  <c r="BZ226" i="1"/>
  <c r="BA290" i="1"/>
  <c r="BZ242" i="1"/>
  <c r="CA292" i="1"/>
  <c r="BZ206" i="1"/>
  <c r="BN270" i="1"/>
  <c r="CA254" i="1"/>
  <c r="E257" i="1"/>
  <c r="E260" i="1"/>
  <c r="E259" i="1"/>
  <c r="CA268" i="1"/>
  <c r="BZ257" i="1"/>
  <c r="BA292" i="1"/>
  <c r="BZ259" i="1"/>
  <c r="BZ241" i="1"/>
  <c r="BZ162" i="1"/>
  <c r="I173" i="1"/>
  <c r="O160" i="1"/>
  <c r="BZ267" i="1"/>
  <c r="F166" i="1"/>
  <c r="BZ154" i="1"/>
  <c r="E237" i="1"/>
  <c r="E261" i="1"/>
  <c r="BZ235" i="1"/>
  <c r="BZ220" i="1"/>
  <c r="BB207" i="1"/>
  <c r="BK207" i="1"/>
  <c r="CA266" i="1"/>
  <c r="BZ213" i="1"/>
  <c r="BZ247" i="1"/>
  <c r="BA182" i="1"/>
  <c r="BZ172" i="1"/>
  <c r="BZ262" i="1"/>
  <c r="BZ164" i="1"/>
  <c r="BZ205" i="1"/>
  <c r="BZ236" i="1"/>
  <c r="CK207" i="1"/>
  <c r="E170" i="1"/>
  <c r="BZ249" i="1"/>
  <c r="U155" i="1"/>
  <c r="BZ191" i="1"/>
  <c r="E291" i="1"/>
  <c r="F157" i="1"/>
  <c r="BA254" i="1"/>
  <c r="BZ287" i="1"/>
  <c r="BF137" i="1"/>
  <c r="E246" i="1"/>
  <c r="BB217" i="1"/>
  <c r="BA181" i="1"/>
  <c r="F268" i="1"/>
  <c r="BZ127" i="1"/>
  <c r="H173" i="1"/>
  <c r="AZ137" i="1"/>
  <c r="E147" i="1"/>
  <c r="BA166" i="1"/>
  <c r="BZ185" i="1"/>
  <c r="E245" i="1"/>
  <c r="E256" i="1"/>
  <c r="I270" i="1"/>
  <c r="BZ231" i="1"/>
  <c r="P270" i="1"/>
  <c r="BZ177" i="1"/>
  <c r="BZ248" i="1"/>
  <c r="BK270" i="1"/>
  <c r="BA266" i="1"/>
  <c r="BZ201" i="1"/>
  <c r="BZ227" i="1"/>
  <c r="AM211" i="1"/>
  <c r="E283" i="1"/>
  <c r="BZ200" i="1"/>
  <c r="BZ265" i="1"/>
  <c r="CB92" i="1"/>
  <c r="BZ269" i="1"/>
  <c r="CA133" i="1"/>
  <c r="BZ59" i="1"/>
  <c r="CA55" i="1"/>
  <c r="F48" i="1"/>
  <c r="F32" i="1"/>
  <c r="E120" i="1"/>
  <c r="E251" i="1"/>
  <c r="E107" i="1"/>
  <c r="BK160" i="1"/>
  <c r="BZ107" i="1"/>
  <c r="BA212" i="1"/>
  <c r="E269" i="1"/>
  <c r="E149" i="1"/>
  <c r="CA163" i="1"/>
  <c r="E224" i="1"/>
  <c r="F123" i="1"/>
  <c r="BZ202" i="1"/>
  <c r="E239" i="1"/>
  <c r="E194" i="1"/>
  <c r="BF207" i="1"/>
  <c r="BA93" i="1"/>
  <c r="BZ203" i="1"/>
  <c r="BZ216" i="1"/>
  <c r="BZ214" i="1" s="1"/>
  <c r="I207" i="1"/>
  <c r="BZ94" i="1"/>
  <c r="BZ199" i="1"/>
  <c r="E143" i="1"/>
  <c r="BA282" i="1"/>
  <c r="CA280" i="1"/>
  <c r="BA169" i="1"/>
  <c r="E227" i="1"/>
  <c r="BZ192" i="1"/>
  <c r="BZ281" i="1"/>
  <c r="F169" i="1"/>
  <c r="BZ204" i="1"/>
  <c r="N11" i="1"/>
  <c r="U137" i="1"/>
  <c r="P173" i="1"/>
  <c r="CA166" i="1"/>
  <c r="J217" i="1"/>
  <c r="BN137" i="1"/>
  <c r="BZ167" i="1"/>
  <c r="AE34" i="1"/>
  <c r="CA93" i="1"/>
  <c r="AE14" i="1"/>
  <c r="F15" i="1"/>
  <c r="CF211" i="1"/>
  <c r="CF294" i="1" s="1"/>
  <c r="F75" i="1"/>
  <c r="L211" i="1"/>
  <c r="L294" i="1" s="1"/>
  <c r="AM11" i="1"/>
  <c r="AU211" i="1"/>
  <c r="AU294" i="1" s="1"/>
  <c r="S211" i="1"/>
  <c r="S294" i="1" s="1"/>
  <c r="BZ134" i="1"/>
  <c r="BZ31" i="1"/>
  <c r="CD11" i="1"/>
  <c r="CA52" i="1"/>
  <c r="Y11" i="1"/>
  <c r="AC217" i="1"/>
  <c r="F186" i="1"/>
  <c r="E185" i="1"/>
  <c r="BZ90" i="1"/>
  <c r="BA286" i="1"/>
  <c r="E220" i="1"/>
  <c r="E218" i="1"/>
  <c r="AE95" i="1"/>
  <c r="BZ37" i="1"/>
  <c r="BB92" i="1"/>
  <c r="F46" i="1"/>
  <c r="CK92" i="1"/>
  <c r="BA184" i="1"/>
  <c r="BB160" i="1"/>
  <c r="F103" i="1"/>
  <c r="BZ126" i="1"/>
  <c r="BZ174" i="1"/>
  <c r="BZ194" i="1"/>
  <c r="BZ135" i="1"/>
  <c r="BZ97" i="1"/>
  <c r="BZ148" i="1"/>
  <c r="BZ165" i="1"/>
  <c r="CA176" i="1"/>
  <c r="BZ187" i="1"/>
  <c r="E189" i="1"/>
  <c r="BZ209" i="1"/>
  <c r="BZ30" i="1"/>
  <c r="BZ77" i="1"/>
  <c r="BA186" i="1"/>
  <c r="CE207" i="1"/>
  <c r="BZ168" i="1"/>
  <c r="P207" i="1"/>
  <c r="E192" i="1"/>
  <c r="F180" i="1"/>
  <c r="CA169" i="1"/>
  <c r="CA68" i="1"/>
  <c r="E178" i="1"/>
  <c r="CA78" i="1"/>
  <c r="E240" i="1"/>
  <c r="BF92" i="1"/>
  <c r="CA74" i="1"/>
  <c r="BZ67" i="1"/>
  <c r="E168" i="1"/>
  <c r="F164" i="1"/>
  <c r="BZ136" i="1"/>
  <c r="BZ181" i="1"/>
  <c r="F286" i="1"/>
  <c r="BZ289" i="1"/>
  <c r="CA282" i="1"/>
  <c r="CE270" i="1"/>
  <c r="BZ261" i="1"/>
  <c r="U95" i="1"/>
  <c r="CA284" i="1"/>
  <c r="U196" i="1"/>
  <c r="T217" i="1"/>
  <c r="BS211" i="1"/>
  <c r="BS294" i="1" s="1"/>
  <c r="BC211" i="1"/>
  <c r="BC294" i="1" s="1"/>
  <c r="AE145" i="1"/>
  <c r="BG211" i="1"/>
  <c r="BG294" i="1" s="1"/>
  <c r="AI11" i="1"/>
  <c r="F12" i="1"/>
  <c r="CA12" i="1"/>
  <c r="F60" i="1"/>
  <c r="BA58" i="1"/>
  <c r="BZ51" i="1"/>
  <c r="BZ49" i="1"/>
  <c r="BA39" i="1"/>
  <c r="CA103" i="1"/>
  <c r="CA98" i="1" s="1"/>
  <c r="F39" i="1"/>
  <c r="BA12" i="1"/>
  <c r="E47" i="1"/>
  <c r="H160" i="1"/>
  <c r="BN160" i="1"/>
  <c r="CK173" i="1"/>
  <c r="F68" i="1"/>
  <c r="J137" i="1"/>
  <c r="CA96" i="1"/>
  <c r="F182" i="1"/>
  <c r="CA188" i="1"/>
  <c r="BZ47" i="1"/>
  <c r="BA145" i="1"/>
  <c r="E144" i="1"/>
  <c r="BA114" i="1"/>
  <c r="CA196" i="1"/>
  <c r="F161" i="1"/>
  <c r="Z217" i="1"/>
  <c r="CA286" i="1"/>
  <c r="CK160" i="1"/>
  <c r="BZ175" i="1"/>
  <c r="CE217" i="1"/>
  <c r="BD211" i="1"/>
  <c r="BD294" i="1" s="1"/>
  <c r="AS211" i="1"/>
  <c r="M211" i="1"/>
  <c r="M294" i="1" s="1"/>
  <c r="O137" i="1"/>
  <c r="P116" i="1"/>
  <c r="AM116" i="1"/>
  <c r="AE57" i="1"/>
  <c r="BZ283" i="1"/>
  <c r="BZ89" i="1"/>
  <c r="CB57" i="1"/>
  <c r="BA163" i="1"/>
  <c r="F109" i="1"/>
  <c r="AZ217" i="1"/>
  <c r="Y217" i="1"/>
  <c r="F31" i="1"/>
  <c r="BZ250" i="1"/>
  <c r="BA280" i="1"/>
  <c r="BA106" i="1"/>
  <c r="BZ147" i="1"/>
  <c r="CK95" i="1"/>
  <c r="E177" i="1"/>
  <c r="BZ293" i="1"/>
  <c r="BZ260" i="1"/>
  <c r="BF270" i="1"/>
  <c r="BZ256" i="1"/>
  <c r="BZ170" i="1"/>
  <c r="BA142" i="1"/>
  <c r="E265" i="1"/>
  <c r="BK95" i="1"/>
  <c r="E272" i="1"/>
  <c r="BA65" i="1"/>
  <c r="BZ61" i="1"/>
  <c r="BB57" i="1"/>
  <c r="CA32" i="1"/>
  <c r="E267" i="1"/>
  <c r="BA63" i="1"/>
  <c r="F52" i="1"/>
  <c r="F50" i="1"/>
  <c r="BA46" i="1"/>
  <c r="F271" i="1"/>
  <c r="BZ23" i="1"/>
  <c r="I95" i="1"/>
  <c r="G137" i="1"/>
  <c r="BX11" i="1"/>
  <c r="E235" i="1"/>
  <c r="E209" i="1"/>
  <c r="BZ66" i="1"/>
  <c r="I34" i="1"/>
  <c r="BZ82" i="1"/>
  <c r="F76" i="1"/>
  <c r="BA52" i="1"/>
  <c r="CA39" i="1"/>
  <c r="BZ198" i="1"/>
  <c r="BZ195" i="1"/>
  <c r="E126" i="1"/>
  <c r="E190" i="1"/>
  <c r="CD116" i="1"/>
  <c r="BZ115" i="1"/>
  <c r="BA208" i="1"/>
  <c r="CE116" i="1"/>
  <c r="BZ156" i="1"/>
  <c r="CA182" i="1"/>
  <c r="CA70" i="1"/>
  <c r="CK137" i="1"/>
  <c r="BZ150" i="1"/>
  <c r="CA171" i="1"/>
  <c r="E183" i="1"/>
  <c r="K11" i="1"/>
  <c r="F93" i="1"/>
  <c r="BB137" i="1"/>
  <c r="E197" i="1"/>
  <c r="F171" i="1"/>
  <c r="E213" i="1"/>
  <c r="E175" i="1"/>
  <c r="CE137" i="1"/>
  <c r="CA123" i="1"/>
  <c r="BZ120" i="1"/>
  <c r="CA109" i="1"/>
  <c r="BK92" i="1"/>
  <c r="F280" i="1"/>
  <c r="F254" i="1"/>
  <c r="BZ56" i="1"/>
  <c r="BZ143" i="1"/>
  <c r="CA58" i="1"/>
  <c r="BZ132" i="1"/>
  <c r="BZ86" i="1"/>
  <c r="BA70" i="1"/>
  <c r="BZ83" i="1"/>
  <c r="F72" i="1"/>
  <c r="BZ144" i="1"/>
  <c r="BZ178" i="1"/>
  <c r="I145" i="1"/>
  <c r="CK270" i="1"/>
  <c r="BZ197" i="1"/>
  <c r="AE18" i="1"/>
  <c r="BB116" i="1"/>
  <c r="CB160" i="1"/>
  <c r="BB173" i="1"/>
  <c r="E127" i="1"/>
  <c r="BA117" i="1"/>
  <c r="E150" i="1"/>
  <c r="U14" i="1"/>
  <c r="CA81" i="1"/>
  <c r="E210" i="1"/>
  <c r="E172" i="1"/>
  <c r="E281" i="1"/>
  <c r="CA125" i="1"/>
  <c r="CA114" i="1"/>
  <c r="BZ75" i="1"/>
  <c r="I163" i="1"/>
  <c r="CB43" i="1"/>
  <c r="BK173" i="1"/>
  <c r="BA176" i="1"/>
  <c r="E13" i="1"/>
  <c r="F16" i="1"/>
  <c r="CA48" i="1"/>
  <c r="CA208" i="1"/>
  <c r="CA142" i="1"/>
  <c r="CA186" i="1"/>
  <c r="F96" i="1"/>
  <c r="I43" i="1"/>
  <c r="BZ183" i="1"/>
  <c r="CE173" i="1"/>
  <c r="F208" i="1"/>
  <c r="BZ104" i="1"/>
  <c r="E287" i="1"/>
  <c r="BB80" i="1"/>
  <c r="BZ179" i="1"/>
  <c r="G116" i="1"/>
  <c r="E56" i="1"/>
  <c r="E195" i="1"/>
  <c r="E179" i="1"/>
  <c r="F176" i="1"/>
  <c r="E167" i="1"/>
  <c r="E51" i="1"/>
  <c r="BA125" i="1"/>
  <c r="F55" i="1"/>
  <c r="BF173" i="1"/>
  <c r="E66" i="1"/>
  <c r="BZ33" i="1"/>
  <c r="E35" i="1"/>
  <c r="F188" i="1"/>
  <c r="BK273" i="1"/>
  <c r="E165" i="1"/>
  <c r="U116" i="1"/>
  <c r="CA76" i="1"/>
  <c r="E67" i="1"/>
  <c r="BZ13" i="1"/>
  <c r="BZ53" i="1"/>
  <c r="CA60" i="1"/>
  <c r="E23" i="1"/>
  <c r="E33" i="1"/>
  <c r="BA161" i="1"/>
  <c r="BZ149" i="1"/>
  <c r="BZ119" i="1"/>
  <c r="U92" i="1"/>
  <c r="BZ193" i="1"/>
  <c r="CB229" i="1"/>
  <c r="BZ19" i="1"/>
  <c r="CA34" i="1"/>
  <c r="G62" i="1"/>
  <c r="E49" i="1"/>
  <c r="BN188" i="1"/>
  <c r="AE155" i="1"/>
  <c r="E187" i="1"/>
  <c r="BA152" i="1"/>
  <c r="BF273" i="1"/>
  <c r="AG211" i="1"/>
  <c r="AG294" i="1" s="1"/>
  <c r="CN211" i="1"/>
  <c r="CN294" i="1" s="1"/>
  <c r="AR211" i="1"/>
  <c r="E200" i="1"/>
  <c r="BL211" i="1"/>
  <c r="BL294" i="1" s="1"/>
  <c r="AK116" i="1"/>
  <c r="AW273" i="1"/>
  <c r="BE211" i="1"/>
  <c r="BX211" i="1"/>
  <c r="U105" i="1"/>
  <c r="BA196" i="1"/>
  <c r="BA155" i="1"/>
  <c r="BA68" i="1"/>
  <c r="BZ36" i="1"/>
  <c r="E156" i="1"/>
  <c r="BZ233" i="1"/>
  <c r="BZ272" i="1"/>
  <c r="CA271" i="1"/>
  <c r="BZ189" i="1"/>
  <c r="BZ277" i="1"/>
  <c r="BZ274" i="1" s="1"/>
  <c r="BN18" i="1"/>
  <c r="G43" i="1"/>
  <c r="BY173" i="1"/>
  <c r="F184" i="1"/>
  <c r="G57" i="1"/>
  <c r="CB270" i="1"/>
  <c r="BA229" i="1"/>
  <c r="BA55" i="1"/>
  <c r="BN180" i="1"/>
  <c r="AE207" i="1"/>
  <c r="BA96" i="1"/>
  <c r="BZ45" i="1"/>
  <c r="CA44" i="1"/>
  <c r="G11" i="1"/>
  <c r="E249" i="1"/>
  <c r="E97" i="1"/>
  <c r="U152" i="1"/>
  <c r="G95" i="1"/>
  <c r="F41" i="1"/>
  <c r="E27" i="1"/>
  <c r="E198" i="1"/>
  <c r="E53" i="1"/>
  <c r="BA48" i="1"/>
  <c r="U43" i="1"/>
  <c r="E119" i="1"/>
  <c r="G160" i="1"/>
  <c r="CB72" i="1"/>
  <c r="E36" i="1"/>
  <c r="P34" i="1"/>
  <c r="AI116" i="1"/>
  <c r="P137" i="1"/>
  <c r="I105" i="1"/>
  <c r="AW211" i="1"/>
  <c r="AW294" i="1" s="1"/>
  <c r="BH211" i="1"/>
  <c r="BH294" i="1" s="1"/>
  <c r="E250" i="1"/>
  <c r="BZ38" i="1"/>
  <c r="BT211" i="1"/>
  <c r="BT294" i="1" s="1"/>
  <c r="Q211" i="1"/>
  <c r="Q294" i="1" s="1"/>
  <c r="F64" i="1"/>
  <c r="AD211" i="1"/>
  <c r="AD294" i="1" s="1"/>
  <c r="F25" i="1"/>
  <c r="BA32" i="1"/>
  <c r="AE43" i="1"/>
  <c r="CA29" i="1"/>
  <c r="F20" i="1"/>
  <c r="CK43" i="1"/>
  <c r="U34" i="1"/>
  <c r="BF43" i="1"/>
  <c r="F70" i="1"/>
  <c r="BK62" i="1"/>
  <c r="E82" i="1"/>
  <c r="P62" i="1"/>
  <c r="BP211" i="1"/>
  <c r="BP294" i="1" s="1"/>
  <c r="F38" i="1"/>
  <c r="BA15" i="1"/>
  <c r="BB11" i="1"/>
  <c r="CE43" i="1"/>
  <c r="E30" i="1"/>
  <c r="AQ211" i="1"/>
  <c r="AX211" i="1"/>
  <c r="CK80" i="1"/>
  <c r="CK273" i="1"/>
  <c r="AH11" i="1"/>
  <c r="AH294" i="1" s="1"/>
  <c r="H211" i="1"/>
  <c r="BZ20" i="1"/>
  <c r="BZ28" i="1"/>
  <c r="U160" i="1"/>
  <c r="E285" i="1"/>
  <c r="BO211" i="1"/>
  <c r="BO294" i="1" s="1"/>
  <c r="CE62" i="1"/>
  <c r="CA252" i="1"/>
  <c r="AS137" i="1"/>
  <c r="E71" i="1"/>
  <c r="BI211" i="1"/>
  <c r="BI294" i="1" s="1"/>
  <c r="CQ211" i="1"/>
  <c r="AP211" i="1"/>
  <c r="BA44" i="1"/>
  <c r="I229" i="1"/>
  <c r="BZ35" i="1"/>
  <c r="P57" i="1"/>
  <c r="BB43" i="1"/>
  <c r="BN273" i="1"/>
  <c r="AZ105" i="1"/>
  <c r="G173" i="1"/>
  <c r="AE229" i="1"/>
  <c r="BB62" i="1"/>
  <c r="AB211" i="1"/>
  <c r="CC211" i="1"/>
  <c r="CC294" i="1" s="1"/>
  <c r="K211" i="1"/>
  <c r="BZ22" i="1"/>
  <c r="CA25" i="1"/>
  <c r="CK11" i="1"/>
  <c r="BR211" i="1"/>
  <c r="BR294" i="1" s="1"/>
  <c r="BZ15" i="1"/>
  <c r="BN43" i="1"/>
  <c r="BZ139" i="1"/>
  <c r="P273" i="1"/>
  <c r="AN211" i="1"/>
  <c r="AN294" i="1" s="1"/>
  <c r="CB18" i="1"/>
  <c r="I18" i="1"/>
  <c r="BK43" i="1"/>
  <c r="E21" i="1"/>
  <c r="CA138" i="1"/>
  <c r="BN62" i="1"/>
  <c r="CB173" i="1"/>
  <c r="F284" i="1"/>
  <c r="G211" i="1"/>
  <c r="U229" i="1"/>
  <c r="F29" i="1"/>
  <c r="U273" i="1"/>
  <c r="AB173" i="1"/>
  <c r="AB294" i="1" s="1"/>
  <c r="CA73" i="1"/>
  <c r="AV211" i="1"/>
  <c r="AV294" i="1" s="1"/>
  <c r="AF211" i="1"/>
  <c r="AF294" i="1" s="1"/>
  <c r="H137" i="1"/>
  <c r="O11" i="1"/>
  <c r="E19" i="1"/>
  <c r="BA50" i="1"/>
  <c r="BF80" i="1"/>
  <c r="BB273" i="1"/>
  <c r="AE80" i="1"/>
  <c r="I116" i="1"/>
  <c r="E232" i="1"/>
  <c r="BZ17" i="1"/>
  <c r="E140" i="1"/>
  <c r="BA41" i="1"/>
  <c r="BA133" i="1"/>
  <c r="BA131" i="1"/>
  <c r="P80" i="1"/>
  <c r="BA78" i="1"/>
  <c r="I80" i="1"/>
  <c r="E202" i="1"/>
  <c r="I57" i="1"/>
  <c r="BK11" i="1"/>
  <c r="BA34" i="1"/>
  <c r="BK116" i="1"/>
  <c r="BF116" i="1"/>
  <c r="E83" i="1"/>
  <c r="BA81" i="1"/>
  <c r="E199" i="1"/>
  <c r="CB80" i="1"/>
  <c r="E69" i="1"/>
  <c r="E248" i="1"/>
  <c r="E201" i="1"/>
  <c r="E241" i="1"/>
  <c r="BZ232" i="1"/>
  <c r="E141" i="1"/>
  <c r="BA129" i="1"/>
  <c r="E28" i="1"/>
  <c r="CI273" i="1"/>
  <c r="BF160" i="1"/>
  <c r="AT211" i="1"/>
  <c r="AT294" i="1" s="1"/>
  <c r="AL211" i="1"/>
  <c r="AL294" i="1" s="1"/>
  <c r="F226" i="1"/>
  <c r="BY211" i="1"/>
  <c r="BQ211" i="1"/>
  <c r="BQ294" i="1" s="1"/>
  <c r="CA146" i="1"/>
  <c r="CB145" i="1"/>
  <c r="AJ116" i="1"/>
  <c r="H116" i="1"/>
  <c r="BF105" i="1"/>
  <c r="BF95" i="1"/>
  <c r="F131" i="1"/>
  <c r="BK80" i="1"/>
  <c r="U80" i="1"/>
  <c r="BA60" i="1"/>
  <c r="E242" i="1"/>
  <c r="BA138" i="1"/>
  <c r="BZ21" i="1"/>
  <c r="E17" i="1"/>
  <c r="R217" i="1"/>
  <c r="BZ246" i="1"/>
  <c r="F206" i="1"/>
  <c r="K62" i="1"/>
  <c r="BA193" i="1"/>
  <c r="AA217" i="1"/>
  <c r="I155" i="1"/>
  <c r="H11" i="1"/>
  <c r="BZ141" i="1"/>
  <c r="BZ140" i="1"/>
  <c r="CB105" i="1"/>
  <c r="BN92" i="1"/>
  <c r="CK57" i="1"/>
  <c r="CQ273" i="1"/>
  <c r="AO211" i="1"/>
  <c r="AO294" i="1" s="1"/>
  <c r="BN105" i="1"/>
  <c r="CK62" i="1"/>
  <c r="U63" i="1"/>
  <c r="CD217" i="1"/>
  <c r="CB152" i="1"/>
  <c r="CB151" i="1" s="1"/>
  <c r="CA153" i="1"/>
  <c r="AE152" i="1"/>
  <c r="F252" i="1"/>
  <c r="P152" i="1"/>
  <c r="P151" i="1" s="1"/>
  <c r="H95" i="1"/>
  <c r="CE160" i="1"/>
  <c r="N137" i="1"/>
  <c r="BK105" i="1"/>
  <c r="P92" i="1"/>
  <c r="BK57" i="1"/>
  <c r="AE173" i="1"/>
  <c r="BF57" i="1"/>
  <c r="CE80" i="1"/>
  <c r="BZ27" i="1"/>
  <c r="BZ24" i="1"/>
  <c r="E204" i="1"/>
  <c r="E122" i="1"/>
  <c r="P43" i="1"/>
  <c r="CE11" i="1"/>
  <c r="BN57" i="1"/>
  <c r="E230" i="1"/>
  <c r="BZ87" i="1"/>
  <c r="BN80" i="1"/>
  <c r="BZ26" i="1"/>
  <c r="E238" i="1"/>
  <c r="E203" i="1"/>
  <c r="F253" i="1"/>
  <c r="BZ240" i="1"/>
  <c r="BA171" i="1"/>
  <c r="BZ16" i="1"/>
  <c r="CA14" i="1"/>
  <c r="CI211" i="1"/>
  <c r="CI294" i="1" s="1"/>
  <c r="BU211" i="1"/>
  <c r="BU294" i="1" s="1"/>
  <c r="BZ122" i="1"/>
  <c r="CE105" i="1"/>
  <c r="P105" i="1"/>
  <c r="P95" i="1"/>
  <c r="F58" i="1"/>
  <c r="BA121" i="1"/>
  <c r="BN116" i="1"/>
  <c r="E148" i="1"/>
  <c r="F65" i="1"/>
  <c r="BF11" i="1"/>
  <c r="BK137" i="1"/>
  <c r="E89" i="1"/>
  <c r="E26" i="1"/>
  <c r="E236" i="1"/>
  <c r="E205" i="1"/>
  <c r="E136" i="1"/>
  <c r="BX173" i="1"/>
  <c r="CK155" i="1"/>
  <c r="CK151" i="1" s="1"/>
  <c r="CA157" i="1"/>
  <c r="AK217" i="1"/>
  <c r="F154" i="1"/>
  <c r="H62" i="1"/>
  <c r="AE125" i="1"/>
  <c r="F128" i="1"/>
  <c r="AE92" i="1"/>
  <c r="AE63" i="1"/>
  <c r="BW211" i="1"/>
  <c r="BW294" i="1" s="1"/>
  <c r="U207" i="1"/>
  <c r="BN95" i="1"/>
  <c r="I74" i="1"/>
  <c r="CE57" i="1"/>
  <c r="CA253" i="1"/>
  <c r="BA191" i="1"/>
  <c r="BE105" i="1"/>
  <c r="BE294" i="1" s="1"/>
  <c r="X217" i="1"/>
  <c r="H43" i="1"/>
  <c r="BV211" i="1"/>
  <c r="BV294" i="1" s="1"/>
  <c r="P160" i="1"/>
  <c r="F146" i="1"/>
  <c r="CK105" i="1"/>
  <c r="CE92" i="1"/>
  <c r="U57" i="1"/>
  <c r="U18" i="1"/>
  <c r="E24" i="1"/>
  <c r="BZ128" i="1"/>
  <c r="E22" i="1"/>
  <c r="CE273" i="1"/>
  <c r="CB273" i="1"/>
  <c r="BZ285" i="1"/>
  <c r="BZ234" i="1"/>
  <c r="O217" i="1"/>
  <c r="N217" i="1"/>
  <c r="E174" i="1"/>
  <c r="CK217" i="1"/>
  <c r="BZ243" i="1"/>
  <c r="AJ211" i="1"/>
  <c r="AI217" i="1"/>
  <c r="W217" i="1"/>
  <c r="V217" i="1"/>
  <c r="E234" i="1"/>
  <c r="E233" i="1"/>
  <c r="E162" i="1"/>
  <c r="AE160" i="1"/>
  <c r="CK116" i="1"/>
  <c r="BZ124" i="1"/>
  <c r="E124" i="1"/>
  <c r="F153" i="1"/>
  <c r="I152" i="1"/>
  <c r="BA103" i="1"/>
  <c r="BA98" i="1" s="1"/>
  <c r="E104" i="1"/>
  <c r="BA76" i="1"/>
  <c r="E77" i="1"/>
  <c r="P229" i="1"/>
  <c r="E216" i="1"/>
  <c r="E214" i="1" s="1"/>
  <c r="CA63" i="1"/>
  <c r="BZ64" i="1"/>
  <c r="CA41" i="1"/>
  <c r="BZ42" i="1"/>
  <c r="E132" i="1"/>
  <c r="E130" i="1"/>
  <c r="E87" i="1"/>
  <c r="E86" i="1"/>
  <c r="BA110" i="1"/>
  <c r="BB109" i="1"/>
  <c r="E90" i="1"/>
  <c r="E289" i="1"/>
  <c r="BA288" i="1"/>
  <c r="F292" i="1"/>
  <c r="E293" i="1"/>
  <c r="E45" i="1"/>
  <c r="F44" i="1"/>
  <c r="E42" i="1"/>
  <c r="CA129" i="1"/>
  <c r="BZ130" i="1"/>
  <c r="E134" i="1"/>
  <c r="F78" i="1"/>
  <c r="E79" i="1"/>
  <c r="BA72" i="1"/>
  <c r="E73" i="1"/>
  <c r="E61" i="1"/>
  <c r="F133" i="1"/>
  <c r="BZ85" i="1"/>
  <c r="BA74" i="1"/>
  <c r="E85" i="1"/>
  <c r="BF62" i="1"/>
  <c r="F81" i="1"/>
  <c r="F138" i="1"/>
  <c r="E139" i="1"/>
  <c r="E118" i="1"/>
  <c r="F117" i="1"/>
  <c r="E59" i="1"/>
  <c r="AR294" i="1" l="1"/>
  <c r="BY294" i="1"/>
  <c r="AS294" i="1"/>
  <c r="AQ294" i="1"/>
  <c r="AJ294" i="1"/>
  <c r="CQ294" i="1"/>
  <c r="H294" i="1"/>
  <c r="AM294" i="1"/>
  <c r="AP294" i="1"/>
  <c r="G294" i="1"/>
  <c r="K294" i="1"/>
  <c r="BX294" i="1"/>
  <c r="AX294" i="1"/>
  <c r="I151" i="1"/>
  <c r="U151" i="1"/>
  <c r="BA151" i="1"/>
  <c r="AE151" i="1"/>
  <c r="F98" i="1"/>
  <c r="E277" i="1"/>
  <c r="E274" i="1" s="1"/>
  <c r="F273" i="1"/>
  <c r="E84" i="1"/>
  <c r="BZ84" i="1"/>
  <c r="AE273" i="1"/>
  <c r="BA54" i="1"/>
  <c r="E93" i="1"/>
  <c r="E92" i="1" s="1"/>
  <c r="CA54" i="1"/>
  <c r="D238" i="1"/>
  <c r="F54" i="1"/>
  <c r="BZ111" i="1"/>
  <c r="E99" i="1"/>
  <c r="E111" i="1"/>
  <c r="BZ99" i="1"/>
  <c r="E31" i="1"/>
  <c r="D31" i="1" s="1"/>
  <c r="BK211" i="1"/>
  <c r="BK294" i="1" s="1"/>
  <c r="BZ78" i="1"/>
  <c r="BZ70" i="1"/>
  <c r="BZ109" i="1"/>
  <c r="F114" i="1"/>
  <c r="F95" i="1"/>
  <c r="CB116" i="1"/>
  <c r="E37" i="1"/>
  <c r="AE105" i="1"/>
  <c r="E115" i="1"/>
  <c r="BZ171" i="1"/>
  <c r="BZ68" i="1"/>
  <c r="E48" i="1"/>
  <c r="BZ103" i="1"/>
  <c r="F92" i="1"/>
  <c r="BZ46" i="1"/>
  <c r="E46" i="1"/>
  <c r="F163" i="1"/>
  <c r="E123" i="1"/>
  <c r="BZ58" i="1"/>
  <c r="E181" i="1"/>
  <c r="E290" i="1"/>
  <c r="E169" i="1"/>
  <c r="BZ292" i="1"/>
  <c r="BA270" i="1"/>
  <c r="BZ288" i="1"/>
  <c r="BZ290" i="1"/>
  <c r="BZ25" i="1"/>
  <c r="E50" i="1"/>
  <c r="E286" i="1"/>
  <c r="D172" i="1"/>
  <c r="CA121" i="1"/>
  <c r="E212" i="1"/>
  <c r="CA95" i="1"/>
  <c r="CA92" i="1"/>
  <c r="BZ93" i="1"/>
  <c r="E157" i="1"/>
  <c r="BZ161" i="1"/>
  <c r="BA180" i="1"/>
  <c r="CA105" i="1"/>
  <c r="E166" i="1"/>
  <c r="BZ81" i="1"/>
  <c r="BZ163" i="1"/>
  <c r="D197" i="1"/>
  <c r="D267" i="1"/>
  <c r="BF211" i="1"/>
  <c r="BF294" i="1" s="1"/>
  <c r="BN211" i="1"/>
  <c r="D247" i="1"/>
  <c r="E268" i="1"/>
  <c r="D237" i="1"/>
  <c r="BZ280" i="1"/>
  <c r="D224" i="1"/>
  <c r="D261" i="1"/>
  <c r="D262" i="1"/>
  <c r="D256" i="1"/>
  <c r="D281" i="1"/>
  <c r="D244" i="1"/>
  <c r="BZ266" i="1"/>
  <c r="BZ212" i="1"/>
  <c r="CE211" i="1"/>
  <c r="CE294" i="1" s="1"/>
  <c r="AZ211" i="1"/>
  <c r="AZ294" i="1" s="1"/>
  <c r="AC211" i="1"/>
  <c r="AC294" i="1" s="1"/>
  <c r="D291" i="1"/>
  <c r="D257" i="1"/>
  <c r="D259" i="1"/>
  <c r="D190" i="1"/>
  <c r="E182" i="1"/>
  <c r="CA160" i="1"/>
  <c r="D245" i="1"/>
  <c r="D143" i="1"/>
  <c r="E176" i="1"/>
  <c r="I137" i="1"/>
  <c r="D178" i="1"/>
  <c r="BB211" i="1"/>
  <c r="D120" i="1"/>
  <c r="D119" i="1"/>
  <c r="E106" i="1"/>
  <c r="E208" i="1"/>
  <c r="D213" i="1"/>
  <c r="Z211" i="1"/>
  <c r="Z294" i="1" s="1"/>
  <c r="D175" i="1"/>
  <c r="D235" i="1"/>
  <c r="D283" i="1"/>
  <c r="CA207" i="1"/>
  <c r="D147" i="1"/>
  <c r="BZ184" i="1"/>
  <c r="D231" i="1"/>
  <c r="J211" i="1"/>
  <c r="J294" i="1" s="1"/>
  <c r="BZ142" i="1"/>
  <c r="F121" i="1"/>
  <c r="D210" i="1"/>
  <c r="D269" i="1"/>
  <c r="E280" i="1"/>
  <c r="BA92" i="1"/>
  <c r="CA173" i="1"/>
  <c r="BZ106" i="1"/>
  <c r="D107" i="1"/>
  <c r="BZ286" i="1"/>
  <c r="F74" i="1"/>
  <c r="BA207" i="1"/>
  <c r="D239" i="1"/>
  <c r="E282" i="1"/>
  <c r="D227" i="1"/>
  <c r="D195" i="1"/>
  <c r="I160" i="1"/>
  <c r="D66" i="1"/>
  <c r="BZ268" i="1"/>
  <c r="D183" i="1"/>
  <c r="D51" i="1"/>
  <c r="CA273" i="1"/>
  <c r="E75" i="1"/>
  <c r="T211" i="1"/>
  <c r="T294" i="1" s="1"/>
  <c r="D251" i="1"/>
  <c r="U173" i="1"/>
  <c r="D126" i="1"/>
  <c r="D94" i="1"/>
  <c r="D168" i="1"/>
  <c r="BZ166" i="1"/>
  <c r="D218" i="1"/>
  <c r="BZ186" i="1"/>
  <c r="D170" i="1"/>
  <c r="BZ96" i="1"/>
  <c r="D135" i="1"/>
  <c r="D47" i="1"/>
  <c r="BZ284" i="1"/>
  <c r="E171" i="1"/>
  <c r="BZ50" i="1"/>
  <c r="AE11" i="1"/>
  <c r="AE137" i="1"/>
  <c r="BZ74" i="1"/>
  <c r="D260" i="1"/>
  <c r="BZ133" i="1"/>
  <c r="D185" i="1"/>
  <c r="D209" i="1"/>
  <c r="D144" i="1"/>
  <c r="E142" i="1"/>
  <c r="D127" i="1"/>
  <c r="E184" i="1"/>
  <c r="E254" i="1"/>
  <c r="D177" i="1"/>
  <c r="D192" i="1"/>
  <c r="BZ114" i="1"/>
  <c r="BZ169" i="1"/>
  <c r="D194" i="1"/>
  <c r="BZ208" i="1"/>
  <c r="BZ65" i="1"/>
  <c r="BZ196" i="1"/>
  <c r="D220" i="1"/>
  <c r="D150" i="1"/>
  <c r="D179" i="1"/>
  <c r="Y211" i="1"/>
  <c r="Y294" i="1" s="1"/>
  <c r="BZ254" i="1"/>
  <c r="D265" i="1"/>
  <c r="E16" i="1"/>
  <c r="F14" i="1"/>
  <c r="E12" i="1"/>
  <c r="E39" i="1"/>
  <c r="D162" i="1"/>
  <c r="F145" i="1"/>
  <c r="BA160" i="1"/>
  <c r="F196" i="1"/>
  <c r="E38" i="1"/>
  <c r="E20" i="1"/>
  <c r="BZ29" i="1"/>
  <c r="F63" i="1"/>
  <c r="D250" i="1"/>
  <c r="E52" i="1"/>
  <c r="CA43" i="1"/>
  <c r="E186" i="1"/>
  <c r="D49" i="1"/>
  <c r="BZ117" i="1"/>
  <c r="E32" i="1"/>
  <c r="CA57" i="1"/>
  <c r="D13" i="1"/>
  <c r="D165" i="1"/>
  <c r="D56" i="1"/>
  <c r="D287" i="1"/>
  <c r="BZ131" i="1"/>
  <c r="BZ55" i="1"/>
  <c r="BZ123" i="1"/>
  <c r="E266" i="1"/>
  <c r="BZ60" i="1"/>
  <c r="D132" i="1"/>
  <c r="E68" i="1"/>
  <c r="CA72" i="1"/>
  <c r="U217" i="1"/>
  <c r="CB11" i="1"/>
  <c r="AE217" i="1"/>
  <c r="I217" i="1"/>
  <c r="E70" i="1"/>
  <c r="E15" i="1"/>
  <c r="D82" i="1"/>
  <c r="D198" i="1"/>
  <c r="E96" i="1"/>
  <c r="BA217" i="1"/>
  <c r="D200" i="1"/>
  <c r="CB217" i="1"/>
  <c r="D149" i="1"/>
  <c r="D23" i="1"/>
  <c r="BZ52" i="1"/>
  <c r="E65" i="1"/>
  <c r="BZ32" i="1"/>
  <c r="D167" i="1"/>
  <c r="BZ176" i="1"/>
  <c r="F207" i="1"/>
  <c r="BZ182" i="1"/>
  <c r="BZ39" i="1"/>
  <c r="F270" i="1"/>
  <c r="E271" i="1"/>
  <c r="BZ48" i="1"/>
  <c r="BZ282" i="1"/>
  <c r="BZ180" i="1"/>
  <c r="E164" i="1"/>
  <c r="BZ76" i="1"/>
  <c r="E55" i="1"/>
  <c r="BZ188" i="1"/>
  <c r="D97" i="1"/>
  <c r="D187" i="1"/>
  <c r="D33" i="1"/>
  <c r="F18" i="1"/>
  <c r="CA18" i="1"/>
  <c r="E81" i="1"/>
  <c r="D53" i="1"/>
  <c r="BZ73" i="1"/>
  <c r="BA188" i="1"/>
  <c r="D21" i="1"/>
  <c r="D67" i="1"/>
  <c r="BZ138" i="1"/>
  <c r="BN11" i="1"/>
  <c r="F229" i="1"/>
  <c r="D69" i="1"/>
  <c r="E64" i="1"/>
  <c r="BZ12" i="1"/>
  <c r="D156" i="1"/>
  <c r="F34" i="1"/>
  <c r="BA18" i="1"/>
  <c r="BA116" i="1"/>
  <c r="BA14" i="1"/>
  <c r="I11" i="1"/>
  <c r="BN173" i="1"/>
  <c r="P11" i="1"/>
  <c r="BZ271" i="1"/>
  <c r="D272" i="1"/>
  <c r="D249" i="1"/>
  <c r="BZ44" i="1"/>
  <c r="CB62" i="1"/>
  <c r="D189" i="1"/>
  <c r="BA95" i="1"/>
  <c r="CA270" i="1"/>
  <c r="AE116" i="1"/>
  <c r="E284" i="1"/>
  <c r="D36" i="1"/>
  <c r="E25" i="1"/>
  <c r="D30" i="1"/>
  <c r="D71" i="1"/>
  <c r="D232" i="1"/>
  <c r="D26" i="1"/>
  <c r="BZ252" i="1"/>
  <c r="E129" i="1"/>
  <c r="D19" i="1"/>
  <c r="E29" i="1"/>
  <c r="D130" i="1"/>
  <c r="BZ34" i="1"/>
  <c r="D35" i="1"/>
  <c r="BA43" i="1"/>
  <c r="BA273" i="1"/>
  <c r="D90" i="1"/>
  <c r="BB105" i="1"/>
  <c r="BB294" i="1" s="1"/>
  <c r="D86" i="1"/>
  <c r="E146" i="1"/>
  <c r="E191" i="1"/>
  <c r="AK211" i="1"/>
  <c r="AK294" i="1" s="1"/>
  <c r="I62" i="1"/>
  <c r="D122" i="1"/>
  <c r="D246" i="1"/>
  <c r="CA229" i="1"/>
  <c r="D17" i="1"/>
  <c r="BA137" i="1"/>
  <c r="D242" i="1"/>
  <c r="BA57" i="1"/>
  <c r="CB137" i="1"/>
  <c r="D248" i="1"/>
  <c r="D240" i="1"/>
  <c r="U11" i="1"/>
  <c r="F43" i="1"/>
  <c r="BZ63" i="1"/>
  <c r="D134" i="1"/>
  <c r="D87" i="1"/>
  <c r="BA80" i="1"/>
  <c r="E131" i="1"/>
  <c r="BZ41" i="1"/>
  <c r="X211" i="1"/>
  <c r="X294" i="1" s="1"/>
  <c r="E154" i="1"/>
  <c r="BZ157" i="1"/>
  <c r="CA155" i="1"/>
  <c r="D136" i="1"/>
  <c r="D236" i="1"/>
  <c r="D89" i="1"/>
  <c r="D148" i="1"/>
  <c r="AE62" i="1"/>
  <c r="D230" i="1"/>
  <c r="D24" i="1"/>
  <c r="E193" i="1"/>
  <c r="CA145" i="1"/>
  <c r="BZ146" i="1"/>
  <c r="D241" i="1"/>
  <c r="E58" i="1"/>
  <c r="CA80" i="1"/>
  <c r="BZ129" i="1"/>
  <c r="BZ253" i="1"/>
  <c r="F125" i="1"/>
  <c r="E128" i="1"/>
  <c r="BZ14" i="1"/>
  <c r="E253" i="1"/>
  <c r="CD211" i="1"/>
  <c r="CD294" i="1" s="1"/>
  <c r="U62" i="1"/>
  <c r="AA211" i="1"/>
  <c r="AA294" i="1" s="1"/>
  <c r="E206" i="1"/>
  <c r="R211" i="1"/>
  <c r="R294" i="1" s="1"/>
  <c r="D28" i="1"/>
  <c r="D141" i="1"/>
  <c r="D201" i="1"/>
  <c r="D202" i="1"/>
  <c r="D140" i="1"/>
  <c r="D205" i="1"/>
  <c r="F57" i="1"/>
  <c r="D203" i="1"/>
  <c r="D204" i="1"/>
  <c r="D27" i="1"/>
  <c r="E252" i="1"/>
  <c r="BZ153" i="1"/>
  <c r="CA152" i="1"/>
  <c r="F155" i="1"/>
  <c r="E226" i="1"/>
  <c r="D199" i="1"/>
  <c r="D83" i="1"/>
  <c r="BZ125" i="1"/>
  <c r="D22" i="1"/>
  <c r="D285" i="1"/>
  <c r="P217" i="1"/>
  <c r="O211" i="1"/>
  <c r="O294" i="1" s="1"/>
  <c r="N211" i="1"/>
  <c r="N294" i="1" s="1"/>
  <c r="D174" i="1"/>
  <c r="D243" i="1"/>
  <c r="CK211" i="1"/>
  <c r="CK294" i="1" s="1"/>
  <c r="AI211" i="1"/>
  <c r="AI294" i="1" s="1"/>
  <c r="W211" i="1"/>
  <c r="W294" i="1" s="1"/>
  <c r="V211" i="1"/>
  <c r="V294" i="1" s="1"/>
  <c r="D234" i="1"/>
  <c r="D233" i="1"/>
  <c r="E161" i="1"/>
  <c r="D124" i="1"/>
  <c r="E103" i="1"/>
  <c r="D104" i="1"/>
  <c r="E76" i="1"/>
  <c r="D77" i="1"/>
  <c r="E153" i="1"/>
  <c r="F152" i="1"/>
  <c r="D216" i="1"/>
  <c r="E133" i="1"/>
  <c r="E110" i="1"/>
  <c r="BA109" i="1"/>
  <c r="F80" i="1"/>
  <c r="BA62" i="1"/>
  <c r="D289" i="1"/>
  <c r="E288" i="1"/>
  <c r="D293" i="1"/>
  <c r="E292" i="1"/>
  <c r="D85" i="1"/>
  <c r="D61" i="1"/>
  <c r="E60" i="1"/>
  <c r="E72" i="1"/>
  <c r="E78" i="1"/>
  <c r="D79" i="1"/>
  <c r="E41" i="1"/>
  <c r="D42" i="1"/>
  <c r="E44" i="1"/>
  <c r="D45" i="1"/>
  <c r="D139" i="1"/>
  <c r="E138" i="1"/>
  <c r="D118" i="1"/>
  <c r="E117" i="1"/>
  <c r="D59" i="1"/>
  <c r="BN294" i="1" l="1"/>
  <c r="D254" i="1"/>
  <c r="D214" i="1"/>
  <c r="D277" i="1"/>
  <c r="E98" i="1"/>
  <c r="CA151" i="1"/>
  <c r="F151" i="1"/>
  <c r="BZ98" i="1"/>
  <c r="D84" i="1"/>
  <c r="BZ54" i="1"/>
  <c r="E54" i="1"/>
  <c r="D111" i="1"/>
  <c r="D99" i="1"/>
  <c r="D16" i="1"/>
  <c r="D37" i="1"/>
  <c r="D115" i="1"/>
  <c r="F105" i="1"/>
  <c r="E114" i="1"/>
  <c r="E121" i="1"/>
  <c r="D181" i="1"/>
  <c r="CA116" i="1"/>
  <c r="F160" i="1"/>
  <c r="BZ18" i="1"/>
  <c r="D171" i="1"/>
  <c r="BZ92" i="1"/>
  <c r="E14" i="1"/>
  <c r="D20" i="1"/>
  <c r="F137" i="1"/>
  <c r="E163" i="1"/>
  <c r="D123" i="1"/>
  <c r="D46" i="1"/>
  <c r="D169" i="1"/>
  <c r="D93" i="1"/>
  <c r="E74" i="1"/>
  <c r="D266" i="1"/>
  <c r="E180" i="1"/>
  <c r="D75" i="1"/>
  <c r="BZ105" i="1"/>
  <c r="D290" i="1"/>
  <c r="D280" i="1"/>
  <c r="D208" i="1"/>
  <c r="E207" i="1"/>
  <c r="D176" i="1"/>
  <c r="D268" i="1"/>
  <c r="BZ207" i="1"/>
  <c r="D161" i="1"/>
  <c r="CB211" i="1"/>
  <c r="CB294" i="1" s="1"/>
  <c r="F173" i="1"/>
  <c r="D282" i="1"/>
  <c r="D182" i="1"/>
  <c r="D212" i="1"/>
  <c r="D106" i="1"/>
  <c r="BZ121" i="1"/>
  <c r="U211" i="1"/>
  <c r="U294" i="1" s="1"/>
  <c r="AE211" i="1"/>
  <c r="AE294" i="1" s="1"/>
  <c r="D184" i="1"/>
  <c r="BZ160" i="1"/>
  <c r="D131" i="1"/>
  <c r="F62" i="1"/>
  <c r="D50" i="1"/>
  <c r="E34" i="1"/>
  <c r="D142" i="1"/>
  <c r="BZ95" i="1"/>
  <c r="F217" i="1"/>
  <c r="I211" i="1"/>
  <c r="I294" i="1" s="1"/>
  <c r="D38" i="1"/>
  <c r="BZ57" i="1"/>
  <c r="CA62" i="1"/>
  <c r="D32" i="1"/>
  <c r="D15" i="1"/>
  <c r="D129" i="1"/>
  <c r="D70" i="1"/>
  <c r="BZ273" i="1"/>
  <c r="D68" i="1"/>
  <c r="D166" i="1"/>
  <c r="BZ72" i="1"/>
  <c r="D96" i="1"/>
  <c r="E270" i="1"/>
  <c r="D39" i="1"/>
  <c r="D25" i="1"/>
  <c r="D64" i="1"/>
  <c r="D65" i="1"/>
  <c r="BA173" i="1"/>
  <c r="D52" i="1"/>
  <c r="CA11" i="1"/>
  <c r="D186" i="1"/>
  <c r="BZ173" i="1"/>
  <c r="D164" i="1"/>
  <c r="BA211" i="1"/>
  <c r="E95" i="1"/>
  <c r="D286" i="1"/>
  <c r="D55" i="1"/>
  <c r="D12" i="1"/>
  <c r="D48" i="1"/>
  <c r="D73" i="1"/>
  <c r="F11" i="1"/>
  <c r="E63" i="1"/>
  <c r="BA11" i="1"/>
  <c r="BZ43" i="1"/>
  <c r="D271" i="1"/>
  <c r="BZ270" i="1"/>
  <c r="F116" i="1"/>
  <c r="BZ229" i="1"/>
  <c r="D29" i="1"/>
  <c r="E18" i="1"/>
  <c r="E229" i="1"/>
  <c r="E57" i="1"/>
  <c r="BZ152" i="1"/>
  <c r="D44" i="1"/>
  <c r="D292" i="1"/>
  <c r="E43" i="1"/>
  <c r="D60" i="1"/>
  <c r="E80" i="1"/>
  <c r="BA105" i="1"/>
  <c r="D252" i="1"/>
  <c r="BZ80" i="1"/>
  <c r="CA217" i="1"/>
  <c r="D138" i="1"/>
  <c r="E273" i="1"/>
  <c r="D226" i="1"/>
  <c r="D41" i="1"/>
  <c r="D58" i="1"/>
  <c r="D117" i="1"/>
  <c r="D78" i="1"/>
  <c r="D288" i="1"/>
  <c r="D103" i="1"/>
  <c r="D206" i="1"/>
  <c r="E196" i="1"/>
  <c r="D253" i="1"/>
  <c r="D193" i="1"/>
  <c r="D146" i="1"/>
  <c r="E145" i="1"/>
  <c r="D133" i="1"/>
  <c r="E125" i="1"/>
  <c r="D128" i="1"/>
  <c r="BZ145" i="1"/>
  <c r="BZ155" i="1"/>
  <c r="D157" i="1"/>
  <c r="D191" i="1"/>
  <c r="E188" i="1"/>
  <c r="D76" i="1"/>
  <c r="E155" i="1"/>
  <c r="CA137" i="1"/>
  <c r="D154" i="1"/>
  <c r="D81" i="1"/>
  <c r="D284" i="1"/>
  <c r="P211" i="1"/>
  <c r="P294" i="1" s="1"/>
  <c r="D153" i="1"/>
  <c r="E152" i="1"/>
  <c r="D110" i="1"/>
  <c r="E109" i="1"/>
  <c r="BA294" i="1" l="1"/>
  <c r="D274" i="1"/>
  <c r="E151" i="1"/>
  <c r="BZ151" i="1"/>
  <c r="D98" i="1"/>
  <c r="D54" i="1"/>
  <c r="D121" i="1"/>
  <c r="D114" i="1"/>
  <c r="E160" i="1"/>
  <c r="D92" i="1"/>
  <c r="D180" i="1"/>
  <c r="D14" i="1"/>
  <c r="BZ11" i="1"/>
  <c r="BZ62" i="1"/>
  <c r="BZ116" i="1"/>
  <c r="D74" i="1"/>
  <c r="D207" i="1"/>
  <c r="F211" i="1"/>
  <c r="F294" i="1" s="1"/>
  <c r="D72" i="1"/>
  <c r="D95" i="1"/>
  <c r="D63" i="1"/>
  <c r="D34" i="1"/>
  <c r="E217" i="1"/>
  <c r="D18" i="1"/>
  <c r="E62" i="1"/>
  <c r="BZ217" i="1"/>
  <c r="D163" i="1"/>
  <c r="D270" i="1"/>
  <c r="E116" i="1"/>
  <c r="E11" i="1"/>
  <c r="D229" i="1"/>
  <c r="D109" i="1"/>
  <c r="D43" i="1"/>
  <c r="D57" i="1"/>
  <c r="D80" i="1"/>
  <c r="D188" i="1"/>
  <c r="D196" i="1"/>
  <c r="D125" i="1"/>
  <c r="D145" i="1"/>
  <c r="E137" i="1"/>
  <c r="E105" i="1"/>
  <c r="D152" i="1"/>
  <c r="D155" i="1"/>
  <c r="CA211" i="1"/>
  <c r="CA294" i="1" s="1"/>
  <c r="E173" i="1"/>
  <c r="BZ137" i="1"/>
  <c r="D273" i="1"/>
  <c r="D151" i="1" l="1"/>
  <c r="D11" i="1"/>
  <c r="BZ211" i="1"/>
  <c r="BZ294" i="1" s="1"/>
  <c r="D62" i="1"/>
  <c r="D217" i="1"/>
  <c r="D160" i="1"/>
  <c r="D116" i="1"/>
  <c r="E211" i="1"/>
  <c r="E294" i="1" s="1"/>
  <c r="D105" i="1"/>
  <c r="D137" i="1"/>
  <c r="D173" i="1"/>
  <c r="D211" i="1" l="1"/>
  <c r="D294" i="1" s="1"/>
</calcChain>
</file>

<file path=xl/sharedStrings.xml><?xml version="1.0" encoding="utf-8"?>
<sst xmlns="http://schemas.openxmlformats.org/spreadsheetml/2006/main" count="2073" uniqueCount="673">
  <si>
    <t>Наименование</t>
  </si>
  <si>
    <t/>
  </si>
  <si>
    <t>ТЕКУЩИЕ РАСХОДЫ</t>
  </si>
  <si>
    <t>ЗАКУПКА ТОВАРОВ И ОПЛАТА УСЛУГ</t>
  </si>
  <si>
    <t>ОПЛАТА ТРУДА</t>
  </si>
  <si>
    <t>Продукты питания</t>
  </si>
  <si>
    <t>Оплата топлива</t>
  </si>
  <si>
    <t>ОПЛАТА УСЛУГ СВЯЗИ</t>
  </si>
  <si>
    <t>Оплата тепловой энергии</t>
  </si>
  <si>
    <t>Вывоз мусора</t>
  </si>
  <si>
    <t>Аренда помещений</t>
  </si>
  <si>
    <t>Оплата газа</t>
  </si>
  <si>
    <t>Книги и период. издания</t>
  </si>
  <si>
    <t>На покрытие разницы в ценах и тарифах</t>
  </si>
  <si>
    <t>Стипендии</t>
  </si>
  <si>
    <t>Пенсии и пособия, возмещаемые из бюджета</t>
  </si>
  <si>
    <t>Денежные компенсации</t>
  </si>
  <si>
    <t>Всего</t>
  </si>
  <si>
    <t>ПРИОБР. ПРЕДМ. СНАБЖ. И РАСХ. МАТЕРИАЛОВ</t>
  </si>
  <si>
    <t>Медикаменты</t>
  </si>
  <si>
    <t>Мягкий инвент. и обмундир.</t>
  </si>
  <si>
    <t>Содерж. автотр-та</t>
  </si>
  <si>
    <t>Проч. расх. мат-лы и предм. снаб-я</t>
  </si>
  <si>
    <t>Внутри республики</t>
  </si>
  <si>
    <t>За пределы республики</t>
  </si>
  <si>
    <t>ТРАНСП. УСЛУГИ</t>
  </si>
  <si>
    <t>ОПЛАТА КОММУН. УСЛУГ</t>
  </si>
  <si>
    <t>Содержание помещений</t>
  </si>
  <si>
    <t>Освещение помещений</t>
  </si>
  <si>
    <t>Водоснабж-е помещений</t>
  </si>
  <si>
    <t>Льготы по коммун. услугам</t>
  </si>
  <si>
    <t>ПРОЧ. ТЕК. РАСХ. НА ЗАКУП. ТОВ. И ОПЛ. УСЛУГ</t>
  </si>
  <si>
    <t>Текущ. рем. оборуд. и инвент.</t>
  </si>
  <si>
    <t>Текущ. рем. зданий и помещ.</t>
  </si>
  <si>
    <t>Гос. и местн. символика, знаки отличия</t>
  </si>
  <si>
    <t>Издат. услуги</t>
  </si>
  <si>
    <t>Представит. расходы</t>
  </si>
  <si>
    <t>Приобр. и установ. счетчик.</t>
  </si>
  <si>
    <t>Проч. спец. расходы</t>
  </si>
  <si>
    <t>Вневед. охрана</t>
  </si>
  <si>
    <t>Информ.-вычисл. работы</t>
  </si>
  <si>
    <t>Участие адвокатов</t>
  </si>
  <si>
    <t>Молоч. смеси для детей</t>
  </si>
  <si>
    <t>Денеж. компенсация</t>
  </si>
  <si>
    <t>Тов. и усл., не отнес. к др. гр.</t>
  </si>
  <si>
    <t>Тек. трансф. на продукцию и услуги</t>
  </si>
  <si>
    <t>На покрытие потерь от льгот по тр-ту</t>
  </si>
  <si>
    <t>Проч. тр-ты на прод. и услуги</t>
  </si>
  <si>
    <t>Трансферты на произв. цели</t>
  </si>
  <si>
    <t>Тр-ты фин. учр. и др. орг-циям</t>
  </si>
  <si>
    <t>Страх. комп. на обяз. гос., личн. страхование</t>
  </si>
  <si>
    <t>Пенсии и пожизн. содержание</t>
  </si>
  <si>
    <t>Повышение пенсий за особ. засл. перед гос-вом</t>
  </si>
  <si>
    <t>Индексация вкладов населения</t>
  </si>
  <si>
    <t>Оплата квартир и комм. услуг</t>
  </si>
  <si>
    <t>Прочие тр-ты населению</t>
  </si>
  <si>
    <t>Приобр. оборуд.</t>
  </si>
  <si>
    <t>Приобр. произв. оборуд.</t>
  </si>
  <si>
    <t>Приобр. непроизв. оборуд.</t>
  </si>
  <si>
    <t>Кап. влож. в строительство</t>
  </si>
  <si>
    <t>Уплата % и погашение внутр-х кредитов</t>
  </si>
  <si>
    <t>Уплата % по внутр-м кредитам</t>
  </si>
  <si>
    <t>Погашение внутр-х кредитов</t>
  </si>
  <si>
    <t>Код пр-пол.</t>
  </si>
  <si>
    <t>0100</t>
  </si>
  <si>
    <t>ГОСУДАРСТВЕННОЕ УПРАВЛЕНИЕ И МЕСТНОЕ САМОУПРАВЛЕНИЕ</t>
  </si>
  <si>
    <t>0101</t>
  </si>
  <si>
    <t>Функционирование главы государства - Президента ПМР</t>
  </si>
  <si>
    <t>102</t>
  </si>
  <si>
    <t>Администрация Президента ПМР</t>
  </si>
  <si>
    <t>0102</t>
  </si>
  <si>
    <t>Функционирование органов законодательной гос-ной власти</t>
  </si>
  <si>
    <t>101</t>
  </si>
  <si>
    <t>Верховный Совет ПМР</t>
  </si>
  <si>
    <t>103</t>
  </si>
  <si>
    <t>148</t>
  </si>
  <si>
    <t>Аппарат Уполномоченного по правам человека в ПМР</t>
  </si>
  <si>
    <t>0103</t>
  </si>
  <si>
    <t>Функционирование исполнительных органов гос-ной власти</t>
  </si>
  <si>
    <t>109</t>
  </si>
  <si>
    <t>Министерство экономического развития ПМР (аппарат)</t>
  </si>
  <si>
    <t>110</t>
  </si>
  <si>
    <t>Министерство по социальной защите и труду ПМР (аппарат)</t>
  </si>
  <si>
    <t>113</t>
  </si>
  <si>
    <t>Министерство здравоохранения  ПМР (аппарат)</t>
  </si>
  <si>
    <t>114</t>
  </si>
  <si>
    <t>Министерство просвещения ПМР (аппарат)</t>
  </si>
  <si>
    <t>115</t>
  </si>
  <si>
    <t>Министерство юстиции ПМР (аппарат)</t>
  </si>
  <si>
    <t>119</t>
  </si>
  <si>
    <t>Министерство иностранных дел ПМР (аппарат)</t>
  </si>
  <si>
    <t>120</t>
  </si>
  <si>
    <t>Министерство с/х и природных ресурсов ПМР (аппарат)</t>
  </si>
  <si>
    <t>140</t>
  </si>
  <si>
    <t>ГС по спорту ПМР (аппарат)</t>
  </si>
  <si>
    <t>142</t>
  </si>
  <si>
    <t>ГС по культуре  и историческому наследию ПМР (аппарат)</t>
  </si>
  <si>
    <t>145</t>
  </si>
  <si>
    <t>ГС управления документацией и архивами ПМР (аппарат)</t>
  </si>
  <si>
    <t>146</t>
  </si>
  <si>
    <t>149</t>
  </si>
  <si>
    <t>Фонд государственного резерва ПМР (аппарат)</t>
  </si>
  <si>
    <t>150</t>
  </si>
  <si>
    <t>157</t>
  </si>
  <si>
    <t>Министерство цифрового развития, связи и массовых коммуникаций</t>
  </si>
  <si>
    <t>0104</t>
  </si>
  <si>
    <t>Деятельность финансовых и налоговых органов</t>
  </si>
  <si>
    <t>0105</t>
  </si>
  <si>
    <t>Прочие расходы на общегосударственное управление</t>
  </si>
  <si>
    <t>Мин-во с/х и природных ресурсов (террит. управления)</t>
  </si>
  <si>
    <t>0108</t>
  </si>
  <si>
    <t>Функционирование органов статистики</t>
  </si>
  <si>
    <t>0110</t>
  </si>
  <si>
    <t>Функционирование Правительства ПМР</t>
  </si>
  <si>
    <t>100</t>
  </si>
  <si>
    <t>Правительство  ПМР</t>
  </si>
  <si>
    <t>0200</t>
  </si>
  <si>
    <t>ОРГАНЫ СУДЕБНОЙ ВЛАСТИ</t>
  </si>
  <si>
    <t>0201</t>
  </si>
  <si>
    <t>Конституционный суд</t>
  </si>
  <si>
    <t>125</t>
  </si>
  <si>
    <t>Конституционный суд ПМР</t>
  </si>
  <si>
    <t>0202</t>
  </si>
  <si>
    <t>Верховный суд</t>
  </si>
  <si>
    <t>106</t>
  </si>
  <si>
    <t>Верховный суд ПМР</t>
  </si>
  <si>
    <t>0203</t>
  </si>
  <si>
    <t>Судебные органы</t>
  </si>
  <si>
    <t>139</t>
  </si>
  <si>
    <t>0204</t>
  </si>
  <si>
    <t>Арбитражный суд</t>
  </si>
  <si>
    <t>107</t>
  </si>
  <si>
    <t>Арбитражный суд ПМР</t>
  </si>
  <si>
    <t>0210</t>
  </si>
  <si>
    <t>Оплата труда адвокатов</t>
  </si>
  <si>
    <t>0300</t>
  </si>
  <si>
    <t>МЕЖДУНАРОДНАЯ ДЕЯТЕЛЬНОСТЬ</t>
  </si>
  <si>
    <t>0301</t>
  </si>
  <si>
    <t>Международное сотрудничество</t>
  </si>
  <si>
    <t>Министерство иностранных дел (представительства)</t>
  </si>
  <si>
    <t>0400</t>
  </si>
  <si>
    <t>ГОСУДАРСТВЕННАЯ ОБОРОНА</t>
  </si>
  <si>
    <t>0401</t>
  </si>
  <si>
    <t>Государственная армия</t>
  </si>
  <si>
    <t>116</t>
  </si>
  <si>
    <t>Министерство обороны ПМР</t>
  </si>
  <si>
    <t>0402</t>
  </si>
  <si>
    <t>Миротворческие силы</t>
  </si>
  <si>
    <t>0500</t>
  </si>
  <si>
    <t>ПРАВООХРАНИТЕЛЬНАЯ ДЕЯТЕЛЬНОСТЬ И ОБЕСПЕЧ. БЕЗОПАСНОСТИ ГОС-ВА</t>
  </si>
  <si>
    <t>0501</t>
  </si>
  <si>
    <t>Органы внутренних дел</t>
  </si>
  <si>
    <t>117</t>
  </si>
  <si>
    <t>Министерство внутренних дел ПМР</t>
  </si>
  <si>
    <t>0503</t>
  </si>
  <si>
    <t>137</t>
  </si>
  <si>
    <t>ГС судебных исполнителей МЮ ПМР</t>
  </si>
  <si>
    <t>138</t>
  </si>
  <si>
    <t>ГС исполнения наказаний МЮ ПМР</t>
  </si>
  <si>
    <t>0505</t>
  </si>
  <si>
    <t>Органы государственной безопасности</t>
  </si>
  <si>
    <t>118</t>
  </si>
  <si>
    <t>Министерство государственной безопасности ПМР</t>
  </si>
  <si>
    <t>0507</t>
  </si>
  <si>
    <t>Следственные органы</t>
  </si>
  <si>
    <t>135</t>
  </si>
  <si>
    <t>Следственный комитет ПМР</t>
  </si>
  <si>
    <t>Прокуратура ПМР и ее территориальные органы</t>
  </si>
  <si>
    <t>108</t>
  </si>
  <si>
    <t>Прокуратура ПМР</t>
  </si>
  <si>
    <t>0509</t>
  </si>
  <si>
    <t>Надзорные органы</t>
  </si>
  <si>
    <t>151</t>
  </si>
  <si>
    <t>Служба государственного надзора МЮ ПМР</t>
  </si>
  <si>
    <t>0511</t>
  </si>
  <si>
    <t>134</t>
  </si>
  <si>
    <t>Государственный таможенный комитет ПМР</t>
  </si>
  <si>
    <t>0513</t>
  </si>
  <si>
    <t>141</t>
  </si>
  <si>
    <t>Государственная служба охраны</t>
  </si>
  <si>
    <t>0600</t>
  </si>
  <si>
    <t>ФУНДАМЕНТАЛЬНЫЕ ИССЛЕДОВАНИЯ И СОДЕЙСТВИЕ НТП</t>
  </si>
  <si>
    <t>0602</t>
  </si>
  <si>
    <t>Прикладные научные исследования</t>
  </si>
  <si>
    <t>Министерство с/х и природных ресурсов (НИУ)</t>
  </si>
  <si>
    <t>ГС экологического контроля и охраны ок. среды ПМР (наука)</t>
  </si>
  <si>
    <t>0604</t>
  </si>
  <si>
    <t>Министерство просвещения ПМР</t>
  </si>
  <si>
    <t>136</t>
  </si>
  <si>
    <t>0700</t>
  </si>
  <si>
    <t>ПРОМЫШЛЕННОСТЬ, ЭНЕРГЕТИКА И СТРОИТЕЛЬСТВО</t>
  </si>
  <si>
    <t>0707</t>
  </si>
  <si>
    <t>Компенсация разницы в тарифах</t>
  </si>
  <si>
    <t>0800</t>
  </si>
  <si>
    <t>СЕЛЬСКОЕ ХОЗЯЙСТВО</t>
  </si>
  <si>
    <t>0805</t>
  </si>
  <si>
    <t>0900</t>
  </si>
  <si>
    <t>ОХРАНА ОКРУЖ. СРЕДЫ, ГИДРОМЕТЕОРОЛОГИЯ, ЛЕСНОЕ, РЫБНОЕ И ВОДНОЕ ХОЗ-ВО</t>
  </si>
  <si>
    <t>0902</t>
  </si>
  <si>
    <t>Лесное хозяйство</t>
  </si>
  <si>
    <t>0905</t>
  </si>
  <si>
    <t>Гидрометеорология</t>
  </si>
  <si>
    <t>1000</t>
  </si>
  <si>
    <t>ТРАНСПОРТ, ДОРОЖНОЕ ХОЗЯЙСТВО, СВЯЗЬ И ИНФОРМАТИКА</t>
  </si>
  <si>
    <t>1001</t>
  </si>
  <si>
    <t>Возмещение льгот по транспорту</t>
  </si>
  <si>
    <t>1007</t>
  </si>
  <si>
    <t>Связь</t>
  </si>
  <si>
    <t>Министерство цифрового развития, связи и массовых коммуникаций (почты)</t>
  </si>
  <si>
    <t>1008</t>
  </si>
  <si>
    <t>Информатика</t>
  </si>
  <si>
    <t>1010</t>
  </si>
  <si>
    <t>Расходы в обл. тр-та, дор. хоз-ва, связи и информатики</t>
  </si>
  <si>
    <t>1300</t>
  </si>
  <si>
    <t>ОБРАЗОВАНИЕ</t>
  </si>
  <si>
    <t>1303</t>
  </si>
  <si>
    <t>Среднее образование</t>
  </si>
  <si>
    <t>Общеобразовательные школы-интернаты</t>
  </si>
  <si>
    <t>Спецшколы-интернаты</t>
  </si>
  <si>
    <t>Общеобразовательные школы</t>
  </si>
  <si>
    <t>1304</t>
  </si>
  <si>
    <t>Специальное образование</t>
  </si>
  <si>
    <t>Техникумы и колледжи системы здравоохранения</t>
  </si>
  <si>
    <t>Техникумы и колледжи системы просвещения</t>
  </si>
  <si>
    <t>1305</t>
  </si>
  <si>
    <t>Высшее образование</t>
  </si>
  <si>
    <t>Высшие колледжи</t>
  </si>
  <si>
    <t>Университет</t>
  </si>
  <si>
    <t>1307</t>
  </si>
  <si>
    <t>Курсы и учреждения по повышению квалификации</t>
  </si>
  <si>
    <t>ГИПК (курсы и учреждения по повышению квалификации)</t>
  </si>
  <si>
    <t>1308</t>
  </si>
  <si>
    <t>Детские дома, детские дома семейного типа</t>
  </si>
  <si>
    <t>Детский дом</t>
  </si>
  <si>
    <t>1309</t>
  </si>
  <si>
    <t>Учрежд. и меропр. в области образования, не отн. к др. гр.</t>
  </si>
  <si>
    <t>Мероприятия по охране прав детства и защите прав сирот</t>
  </si>
  <si>
    <t>Центр экспертизы качества образования</t>
  </si>
  <si>
    <t>Прочие мероприятия в области образования</t>
  </si>
  <si>
    <t>1400</t>
  </si>
  <si>
    <t>КУЛЬТУРА, ИСКУССТВО, КИНЕМАТОГРАФИЯ</t>
  </si>
  <si>
    <t>1402</t>
  </si>
  <si>
    <t>Деятельность в области культуры и искусства</t>
  </si>
  <si>
    <t>1403</t>
  </si>
  <si>
    <t>Спорт и мероприятия для молодежи</t>
  </si>
  <si>
    <t>Мероприятия для молодежи</t>
  </si>
  <si>
    <t>Мероприятия по спорту</t>
  </si>
  <si>
    <t>1404</t>
  </si>
  <si>
    <t>СДЮШОР</t>
  </si>
  <si>
    <t>РЦОП</t>
  </si>
  <si>
    <t>СРЕДСТВА МАССОВОЙ ИНФОРМАЦИИ</t>
  </si>
  <si>
    <t>1501</t>
  </si>
  <si>
    <t>Телевидение и радиовещание</t>
  </si>
  <si>
    <t>Министерство цифрового развития, связи и массовых коммуникаций (ПГТРК)</t>
  </si>
  <si>
    <t>Министерство цифрового развития, связи и массовых коммуникаций (ретрансляция)</t>
  </si>
  <si>
    <t>1502</t>
  </si>
  <si>
    <t>Периодическая печать и издательства</t>
  </si>
  <si>
    <t>ГИИЦ</t>
  </si>
  <si>
    <t>1600</t>
  </si>
  <si>
    <t>ЗДРАВООХРАНЕНИЕ</t>
  </si>
  <si>
    <t>1601</t>
  </si>
  <si>
    <t>Больницы</t>
  </si>
  <si>
    <t>1602</t>
  </si>
  <si>
    <t>Поликлиники, амбулатории и фельдшерско-акушерские пункты</t>
  </si>
  <si>
    <t>Поликлиники и амбулатории</t>
  </si>
  <si>
    <t>Станции скорой медицинской помощи</t>
  </si>
  <si>
    <t>1603</t>
  </si>
  <si>
    <t>Санитарно-эпидемиологические профилактич. службы и учрежд.</t>
  </si>
  <si>
    <t>Дом ребенка</t>
  </si>
  <si>
    <t>Мероприятия по борьбе с эпидемиями</t>
  </si>
  <si>
    <t>1604</t>
  </si>
  <si>
    <t>1605</t>
  </si>
  <si>
    <t>Учр. и услуги в области здравоохранения, не отн. к др.гр.</t>
  </si>
  <si>
    <t>Консилиумы врачебной экспертизы жизнеспособности</t>
  </si>
  <si>
    <t>1700</t>
  </si>
  <si>
    <t>СОЦИАЛЬНАЯ ПОЛИТИКА</t>
  </si>
  <si>
    <t>1701</t>
  </si>
  <si>
    <t>Пенсии военнослужащим</t>
  </si>
  <si>
    <t>1702</t>
  </si>
  <si>
    <t>Пенсии и пособия работн. органов судебной власти и прокурат.</t>
  </si>
  <si>
    <t>1703</t>
  </si>
  <si>
    <t>Учреждения социального обеспечения</t>
  </si>
  <si>
    <t>Дома-интернаты для малолетних инвалидов</t>
  </si>
  <si>
    <t>Дома-интернаты для престарелых и инвалидов</t>
  </si>
  <si>
    <t>Республиканский центр по протезированию и ортопедии</t>
  </si>
  <si>
    <t>1704</t>
  </si>
  <si>
    <t>Пенсии и пособия, возмещаемые  из бюджета</t>
  </si>
  <si>
    <t>1706</t>
  </si>
  <si>
    <t>Поэтапная индексация вкладов населения</t>
  </si>
  <si>
    <t>1707</t>
  </si>
  <si>
    <t>Индексация страховых взносов населения</t>
  </si>
  <si>
    <t>1709</t>
  </si>
  <si>
    <t>Повышение пенсий за особые заслуги перед гос-вом</t>
  </si>
  <si>
    <t>Повышение пенсий за особые заслуги</t>
  </si>
  <si>
    <t>1711</t>
  </si>
  <si>
    <t>Выплата компенс. гр-нам, участ. ликв. аварии на ЧАЭС</t>
  </si>
  <si>
    <t>Возмещение вреда по трудовому увечью</t>
  </si>
  <si>
    <t>147</t>
  </si>
  <si>
    <t>1712</t>
  </si>
  <si>
    <t>156</t>
  </si>
  <si>
    <t>1800</t>
  </si>
  <si>
    <t>ОБСЛУЖИВАНИЕ ГОСУДАРСТВЕННОГО ДОЛГА</t>
  </si>
  <si>
    <t>1801</t>
  </si>
  <si>
    <t>Обслуживание внутреннего гос.долга</t>
  </si>
  <si>
    <t>2000</t>
  </si>
  <si>
    <t>ФИНАНСОВАЯ ПОМОЩЬ БЮДЖЕТАМ ДРУГИХ УРОВНЕЙ</t>
  </si>
  <si>
    <t>2001</t>
  </si>
  <si>
    <t>Трансферты на покрытие разницы в ценах и тарифах на ЖКУ</t>
  </si>
  <si>
    <t>3000</t>
  </si>
  <si>
    <t>ПРОЧИЕ РАСХОДЫ</t>
  </si>
  <si>
    <t>3001</t>
  </si>
  <si>
    <t>Резервный фонд Президента ПМР</t>
  </si>
  <si>
    <t>130</t>
  </si>
  <si>
    <t>3005</t>
  </si>
  <si>
    <t>Проведение выборов и референдумов</t>
  </si>
  <si>
    <t>112</t>
  </si>
  <si>
    <t>Центральная избирательная комиссия ПМР</t>
  </si>
  <si>
    <t>3007</t>
  </si>
  <si>
    <t>Расходы, не отнесённые к другим группам</t>
  </si>
  <si>
    <t>Обеспечение миротворческой деятельности</t>
  </si>
  <si>
    <t>Создание и модернизация информац. ресурсов в сфере налогообложения и бюджетного процесса</t>
  </si>
  <si>
    <t>124</t>
  </si>
  <si>
    <t>3008</t>
  </si>
  <si>
    <t>Целевые программы</t>
  </si>
  <si>
    <t>ГЦП "Профилактика туберкулеза"</t>
  </si>
  <si>
    <t>3009</t>
  </si>
  <si>
    <t>Резервный фонд Правительства ПМР</t>
  </si>
  <si>
    <t>126</t>
  </si>
  <si>
    <t>3010</t>
  </si>
  <si>
    <t>3100</t>
  </si>
  <si>
    <t>ВОЗВРАТ КРЕДИТОВ ПО ГОСУДАРСТВЕННОМУ  ДОЛГУ</t>
  </si>
  <si>
    <t>3101</t>
  </si>
  <si>
    <t>Возврат кредитов по внутреннему гос. долгу</t>
  </si>
  <si>
    <t>3200</t>
  </si>
  <si>
    <t>ЦЕЛЕВЫЕ БЮДЖЕТНЫЕ ФОНДЫ</t>
  </si>
  <si>
    <t>3201</t>
  </si>
  <si>
    <t>Дорожный фонд ПМР</t>
  </si>
  <si>
    <t>131</t>
  </si>
  <si>
    <t>МЭР  (мостовые сооружения)</t>
  </si>
  <si>
    <t>Субсидии  на развитие дорожного хозяйства</t>
  </si>
  <si>
    <t>3202</t>
  </si>
  <si>
    <t>Республиканский экологический фонд ПМР</t>
  </si>
  <si>
    <t>127</t>
  </si>
  <si>
    <t>3206</t>
  </si>
  <si>
    <t>3207</t>
  </si>
  <si>
    <t>Фонд капитальных вложений</t>
  </si>
  <si>
    <t>133</t>
  </si>
  <si>
    <t>3208</t>
  </si>
  <si>
    <t>Фонд  развития предпринимательства</t>
  </si>
  <si>
    <t>3209</t>
  </si>
  <si>
    <t>Фонд поддержки молодежи</t>
  </si>
  <si>
    <t>3211</t>
  </si>
  <si>
    <t>Фонд поддержки сельского хозяйства</t>
  </si>
  <si>
    <t>3212</t>
  </si>
  <si>
    <t>Фонд развития мелиоративного комплекса</t>
  </si>
  <si>
    <t>ИТОГО</t>
  </si>
  <si>
    <t>ГУ "Агентство по туризму ПМР"</t>
  </si>
  <si>
    <t>ГУ "Единый аукционный центр"</t>
  </si>
  <si>
    <t>Органы, исполняющие наказания и судебные решения</t>
  </si>
  <si>
    <t>Таможенные органы ПМР</t>
  </si>
  <si>
    <t>Министерство здравоохранения  ПМР</t>
  </si>
  <si>
    <t>ПГУ им. Т. Г. Шевченко (Центр российского образования и науки)</t>
  </si>
  <si>
    <t>ГОУ СПО "Училище олимпийского резерва"</t>
  </si>
  <si>
    <t>Приднестровский гос. театр драмы и комедии им. Н. С. Аронецкой ГС КиИН</t>
  </si>
  <si>
    <t>Льготы отдельным категориям населения на ЖКУ</t>
  </si>
  <si>
    <t>МЭР (возмещение льготы на коммунальные услуги)</t>
  </si>
  <si>
    <t>ГА Бендер (возмещение льгот на ЖКУ)</t>
  </si>
  <si>
    <t>ГА Григориополя (возмещение льгот на ЖКУ)</t>
  </si>
  <si>
    <t>ГА Днестровска  (возмещение льгот на ЖКУ)</t>
  </si>
  <si>
    <t>ГА Дубоссар  (возмещение льгот на ЖКУ)</t>
  </si>
  <si>
    <t>ГА Каменки  (возмещение льгот на ЖКУ)</t>
  </si>
  <si>
    <t>ГА Рыбницы  (возмещение льгот на ЖКУ)</t>
  </si>
  <si>
    <t>ГА Слободзеи  (возмещение льгот на ЖКУ)</t>
  </si>
  <si>
    <t>ГА Тирасполя  (возмещение льгот на ЖКУ)</t>
  </si>
  <si>
    <t>Субсидии на осуществление программы "Столица"</t>
  </si>
  <si>
    <t>Расходы от оказ. плат. усл. (ГУ "Архивы Приднестровья")</t>
  </si>
  <si>
    <t>[100000]</t>
  </si>
  <si>
    <t>[110000]</t>
  </si>
  <si>
    <t>[110100]</t>
  </si>
  <si>
    <t>[110200]</t>
  </si>
  <si>
    <t>[110300]</t>
  </si>
  <si>
    <t>[110310]</t>
  </si>
  <si>
    <t>[110320]</t>
  </si>
  <si>
    <t>[110330]</t>
  </si>
  <si>
    <t>[110340]</t>
  </si>
  <si>
    <t>[110350]</t>
  </si>
  <si>
    <t>[110360]</t>
  </si>
  <si>
    <t>[110400]</t>
  </si>
  <si>
    <t>[110410]</t>
  </si>
  <si>
    <t>[110420]</t>
  </si>
  <si>
    <t>[110500]</t>
  </si>
  <si>
    <t>[110600]</t>
  </si>
  <si>
    <t>[110700]</t>
  </si>
  <si>
    <t>[110710]</t>
  </si>
  <si>
    <t>[110720]</t>
  </si>
  <si>
    <t>[110730]</t>
  </si>
  <si>
    <t>[110740]</t>
  </si>
  <si>
    <t>[110750]</t>
  </si>
  <si>
    <t>[110760]</t>
  </si>
  <si>
    <t>[110770]</t>
  </si>
  <si>
    <t>[110780]</t>
  </si>
  <si>
    <t>[111000]</t>
  </si>
  <si>
    <t>[111010]</t>
  </si>
  <si>
    <t>[111011]</t>
  </si>
  <si>
    <t>[111020]</t>
  </si>
  <si>
    <t>[111030]</t>
  </si>
  <si>
    <t>[111041]</t>
  </si>
  <si>
    <t>[111042]</t>
  </si>
  <si>
    <t>[111043]</t>
  </si>
  <si>
    <t>[111044]</t>
  </si>
  <si>
    <t>[111045]</t>
  </si>
  <si>
    <t>[111046]</t>
  </si>
  <si>
    <t>[111047]</t>
  </si>
  <si>
    <t>[111049]</t>
  </si>
  <si>
    <t>[111050]</t>
  </si>
  <si>
    <t>[111051]</t>
  </si>
  <si>
    <t>[111052]</t>
  </si>
  <si>
    <t>[111053]</t>
  </si>
  <si>
    <t>[111054]</t>
  </si>
  <si>
    <t>[111055]</t>
  </si>
  <si>
    <t>[111058]</t>
  </si>
  <si>
    <t>[111070]</t>
  </si>
  <si>
    <t>[130000]</t>
  </si>
  <si>
    <t>[130100]</t>
  </si>
  <si>
    <t>[130110]</t>
  </si>
  <si>
    <t>[130120]</t>
  </si>
  <si>
    <t>[130140]</t>
  </si>
  <si>
    <t>[130200]</t>
  </si>
  <si>
    <t>[130220]</t>
  </si>
  <si>
    <t>[130280]</t>
  </si>
  <si>
    <t>[130300]</t>
  </si>
  <si>
    <t>[130400]</t>
  </si>
  <si>
    <t>[130410]</t>
  </si>
  <si>
    <t>[130500]</t>
  </si>
  <si>
    <t>[130510]</t>
  </si>
  <si>
    <t>[130530]</t>
  </si>
  <si>
    <t>[130550]</t>
  </si>
  <si>
    <t>[130560]</t>
  </si>
  <si>
    <t>[130570]</t>
  </si>
  <si>
    <t>[130580]</t>
  </si>
  <si>
    <t>[130610]</t>
  </si>
  <si>
    <t>[130630]</t>
  </si>
  <si>
    <t>[130640]</t>
  </si>
  <si>
    <t>[130650]</t>
  </si>
  <si>
    <t>[130660]</t>
  </si>
  <si>
    <t>[200000]</t>
  </si>
  <si>
    <t>[240000]</t>
  </si>
  <si>
    <t>[240100]</t>
  </si>
  <si>
    <t>[240110]</t>
  </si>
  <si>
    <t>[240120]</t>
  </si>
  <si>
    <t>[240200]</t>
  </si>
  <si>
    <t>[240210]</t>
  </si>
  <si>
    <t>[240240]</t>
  </si>
  <si>
    <t>[240300]</t>
  </si>
  <si>
    <t>[240330]</t>
  </si>
  <si>
    <t>[240340]</t>
  </si>
  <si>
    <t>[240350]</t>
  </si>
  <si>
    <t>[290000]</t>
  </si>
  <si>
    <t>[400000]</t>
  </si>
  <si>
    <t>[420000]</t>
  </si>
  <si>
    <t>[420100]</t>
  </si>
  <si>
    <t>[420200]</t>
  </si>
  <si>
    <t>к Закону Приднестровской Молдавской Республики</t>
  </si>
  <si>
    <t>(руб.)</t>
  </si>
  <si>
    <t>Протези-рование</t>
  </si>
  <si>
    <t>Из Дорожного фонда</t>
  </si>
  <si>
    <t>СРЕДСТВА, ПЕРЕДАВ. БЮДЖ. ДР. УР.</t>
  </si>
  <si>
    <t>КАПИТ. РАСХОДЫ</t>
  </si>
  <si>
    <t>Капитальн. ремонт</t>
  </si>
  <si>
    <t>объект. соц.-культ. назнач.</t>
  </si>
  <si>
    <t>админ. зданий</t>
  </si>
  <si>
    <t>Субсидирование социально значимых маршрутов</t>
  </si>
  <si>
    <t>[130430]</t>
  </si>
  <si>
    <t>ГС экологического контроля и охраны окр. среды ПМР</t>
  </si>
  <si>
    <t>Переподго-товка кадров</t>
  </si>
  <si>
    <t>Денежное вознаг. за выполнен. работы, услуги</t>
  </si>
  <si>
    <t>ТЕКУЩИЕ ТРАНСФЕР-ТЫ</t>
  </si>
  <si>
    <t>Из Экологичес-кого фонда</t>
  </si>
  <si>
    <t>ТРАНСФЕР-ТЫ НАСЕЛЕ-НИЮ</t>
  </si>
  <si>
    <t>Приобретен. тр-ных ср-в для инвалидов</t>
  </si>
  <si>
    <t>Компенсац. тр-ных расх. инвалидам</t>
  </si>
  <si>
    <t>УЧАСТИЕ ПРАВ-ВА В ОСУЩ-ИИ ОТД-Х ПРОГР.</t>
  </si>
  <si>
    <t>УПЛАТА % И ПОГАШ. КРЕДИТОВ СОГЛ. ДОГОВО-РАМ, ЗАКЛЮЧ-М С ГЛ.РАСП-МИ КРЕД.</t>
  </si>
  <si>
    <t>Оплата работ и услуг, переданных на аутсорсинг</t>
  </si>
  <si>
    <t xml:space="preserve"> [111059] </t>
  </si>
  <si>
    <t>Министерство иностранных дел (госзаказ НИОКР)</t>
  </si>
  <si>
    <t>Министерство сельского хозяйства и природных ресурсов ПМР</t>
  </si>
  <si>
    <t>Министерство цифрового развития, связи  и массовых коммуникаций ПМР</t>
  </si>
  <si>
    <t>Министерство цифрового развития, связи и массовых коммуникаций (газета)</t>
  </si>
  <si>
    <t>Трансферты, выделяемые из бюджета бюджетам других уровней</t>
  </si>
  <si>
    <t>Центр национальных культур Приднестровья</t>
  </si>
  <si>
    <t>Мероприятия по оснащению рабочими тетрадями</t>
  </si>
  <si>
    <t>Мероприятия по обновлению учебн. фондов организаций общего образования</t>
  </si>
  <si>
    <t>Мероприятия по внедрению автоматизированного государственного земельного кадастра</t>
  </si>
  <si>
    <t>Министерство цифрового развития, связи и массовых коммуникаций (возмещение льготы по усл. связи)</t>
  </si>
  <si>
    <t>[240230]</t>
  </si>
  <si>
    <t>[240250]</t>
  </si>
  <si>
    <t>[240310]</t>
  </si>
  <si>
    <t>жилого фонда</t>
  </si>
  <si>
    <t>[240360]</t>
  </si>
  <si>
    <t>прочих объектов</t>
  </si>
  <si>
    <t>Приложение № 2</t>
  </si>
  <si>
    <t>Другие трансфер-ты</t>
  </si>
  <si>
    <t>Министерство финансов ПМР</t>
  </si>
  <si>
    <t>Счетная палата ПМР</t>
  </si>
  <si>
    <t>НАЧИСЛ. НА ОПЛАТУ ТРУДА</t>
  </si>
  <si>
    <t>Министерство юстиции (ГС РиН, УСЭ)</t>
  </si>
  <si>
    <t>Услуги по строительному контролю и техническому надзору</t>
  </si>
  <si>
    <t>Погашение задолженности перед  ГУП "Дубоссарская ГЭС"</t>
  </si>
  <si>
    <t>Усл. науч.-исслед. орг-ций</t>
  </si>
  <si>
    <t>Оплата расходов, связанная с выполнен. НИР ОКиТ работ по гос. контрактам</t>
  </si>
  <si>
    <t>Оплата услуг по типовому проектир.</t>
  </si>
  <si>
    <t>в жил. строительство</t>
  </si>
  <si>
    <t>в строит. админ. зданий</t>
  </si>
  <si>
    <t>в строит. коммун. объектов</t>
  </si>
  <si>
    <t>0508</t>
  </si>
  <si>
    <t>ГС экологического контроля и охраны окр. среды ПМР (ГУП "Приднестровье-лес")</t>
  </si>
  <si>
    <t>Министерство экономического развития ПМР</t>
  </si>
  <si>
    <t>Министерство цифрового развития, связи и массовой коммуникации ПМР</t>
  </si>
  <si>
    <t>КОМАНДИ-РОВКИ И СЛУЖЕБН.  РАЗЪЕЗДЫ</t>
  </si>
  <si>
    <t>Пенсии и пособия, возмещаем.  из бюджета</t>
  </si>
  <si>
    <t>КАП. ВЛОЖЕ-НИЯ В ОСНОВНЫЕ ФОНДЫ</t>
  </si>
  <si>
    <t>в строит. объектов соц.-культурн. назнач.</t>
  </si>
  <si>
    <t>трансп. средств</t>
  </si>
  <si>
    <t>ГП разгосударствления и приватизации</t>
  </si>
  <si>
    <t>Финансовая помощь бюджетам других уровней</t>
  </si>
  <si>
    <t>Мероприятия по улучшению МТБ органа государственной статистики</t>
  </si>
  <si>
    <t>ГЦП "Иммунизация населения ПМР"</t>
  </si>
  <si>
    <t>ГЦП "Онкология"</t>
  </si>
  <si>
    <t>ГЦП "Учебник"</t>
  </si>
  <si>
    <t>ГЦП развития минерально-сырьевой базы ПМР</t>
  </si>
  <si>
    <t>155</t>
  </si>
  <si>
    <t>раздел, под-раздел</t>
  </si>
  <si>
    <t>Код</t>
  </si>
  <si>
    <t>Министерство внутренних дел ПМР (госзаказ НИОКР)</t>
  </si>
  <si>
    <t>Министерство цифрового развития, связи и массовых коммуникаций (лиценз. сбор)</t>
  </si>
  <si>
    <t>Прочие мероприятия по культуре и искусству ГС КиИН</t>
  </si>
  <si>
    <t>Музеи и выставки ГС КиИН</t>
  </si>
  <si>
    <t>Высшие колледжи ГС КиИН</t>
  </si>
  <si>
    <t>Медикаменты, протезы и продукция, использ. по предписан. врача</t>
  </si>
  <si>
    <t>Выплаты и гарантии бывшим руковод. должн. лицам (АП)</t>
  </si>
  <si>
    <t>Учр-я и услуги в области соц. обеспеч., не отн. к др. гр.</t>
  </si>
  <si>
    <t>Гос. пособия гражданам, имеющим детей</t>
  </si>
  <si>
    <t>Выплаты и гарантии бывшим руковод. должн. лицам (ВС)</t>
  </si>
  <si>
    <t>Обслуживание внутреннего гос. долга</t>
  </si>
  <si>
    <t>Судебный департамент при Верховном суде ПМР</t>
  </si>
  <si>
    <t>Органы судебной власти, не отн. к др. гр.</t>
  </si>
  <si>
    <t>Органы и учреждения, не отн. к др. гр.</t>
  </si>
  <si>
    <t>Учр. и меропр. в области науч. иссл., не отн. к др. гр.</t>
  </si>
  <si>
    <t>Деят-ность и усл. в обл. пром-ти, энер-ки и строит-ва., не отн. к др. гр.</t>
  </si>
  <si>
    <t>Деят-сть и усл. в области сельского хоз-ва, не отн. к др. гр.</t>
  </si>
  <si>
    <t>Мин-во с/х и прир. рес. (РЦ ВСиФСБ)</t>
  </si>
  <si>
    <t>Мин-во с/х и прир. рес. (Республиканский  ГМЦ)</t>
  </si>
  <si>
    <t>Дворцы и дома культуры, клубы и др. учр-я ГСКиИН</t>
  </si>
  <si>
    <t>Респ. спорт.-реаб. центр инвалидов</t>
  </si>
  <si>
    <t>Мероприятия, направл. на развитие (обновление) МТБ учреждений здравоохранения</t>
  </si>
  <si>
    <t>Расходы от оказания платных услуг</t>
  </si>
  <si>
    <t>Расходы от оказ. плат. усл. (Минэкономразвития, ГИИЦ)</t>
  </si>
  <si>
    <t>Расходы от оказ. плат. усл. (Мин-во СЗиТ, соц. патронаж)</t>
  </si>
  <si>
    <t>Расходы от оказ. плат. усл. (Минздрав, медколледжи)</t>
  </si>
  <si>
    <t>Расходы от оказ. плат. усл. (Минздрав, больницы)</t>
  </si>
  <si>
    <t>Расходы от оказ. плат. усл. (Минздрав, поликлиники)</t>
  </si>
  <si>
    <t>Расходы от оказ. плат. усл. (Минздрав, СЭС)</t>
  </si>
  <si>
    <t>Расходы от оказ. плат. усл. (Минпрос, образование)</t>
  </si>
  <si>
    <t>Расходы от оказ. плат. усл. (МВД)</t>
  </si>
  <si>
    <t>Расходы от оказ. плат. усл. (Минюст, ГУ "Юридич. литер-ра")</t>
  </si>
  <si>
    <t>Расходы от оказ. плат. усл. (Мин.с/х и прир. рес., наука)</t>
  </si>
  <si>
    <t>Расходы от оказ. плат. усл. (Мин.с/х и прир. рес., ГУ "РЦ ВСиФСБ")</t>
  </si>
  <si>
    <t>Расходы от оказ. плат. усл. (Мин.с/х и прир. рес., ГМЦ)</t>
  </si>
  <si>
    <t>Расходы от оказ. плат. усл. (ГУ ЦКОМФП)</t>
  </si>
  <si>
    <t>Расходы от оказ. плат. усл. (по госзаказу ПГУ)</t>
  </si>
  <si>
    <t>Расходы от оказ. плат. усл. (ПГУ)</t>
  </si>
  <si>
    <t>Расходы от оказ. плат. усл. (ГС СИ МЮ)</t>
  </si>
  <si>
    <t>Расходы от оказ. плат. усл. (ГС ИН)</t>
  </si>
  <si>
    <t>Расходы от оказ. плат. усл. (ГС по спорту)</t>
  </si>
  <si>
    <t>Расходы от оказ. плат. усл. (ГС КиИН, ГОУ)</t>
  </si>
  <si>
    <t>Расходы от оказ. плат.усл. (ГС КиИН, культура и искусство)</t>
  </si>
  <si>
    <t>Расходы от оказ. плат. усл., театр</t>
  </si>
  <si>
    <t>Расходы от оказ. плат. усл.  (ПГТРК)</t>
  </si>
  <si>
    <t>Расходы от оказ. плат. усл.  (газета)</t>
  </si>
  <si>
    <t>Фонд поддержки територий городов и районов</t>
  </si>
  <si>
    <t>Фонд по обеспеч. гос. гарантий гр-м, имеющим право на зем. долю (пай)</t>
  </si>
  <si>
    <t>Фонд по обесп. гос. гарантий гр-м, имеющим право на зем.долю</t>
  </si>
  <si>
    <t>[240270]</t>
  </si>
  <si>
    <t>в строит. прочих объектов</t>
  </si>
  <si>
    <t>МЭР ПМР (территор. упр-я статистики)</t>
  </si>
  <si>
    <t>Автомобильный транспорт и электротранспорт</t>
  </si>
  <si>
    <t>Учр. и меропр. в обл. культ., искус., религии, спорта, не отн.к др. гр.</t>
  </si>
  <si>
    <t>Мед., протезы и продукц., исп. в мед. практике по предписанию врача</t>
  </si>
  <si>
    <t>Индексация страх. взносов населения по долгоср. договорам добровольн. страх.</t>
  </si>
  <si>
    <t>Учрежд. и усл. в обл. соц. обесп. и соц. поддержки, не отн. к др. гр.</t>
  </si>
  <si>
    <t>ГЦП "Обеспечение жильем детей-сирот"</t>
  </si>
  <si>
    <t>ГП "Исполнение наказов избирателей"</t>
  </si>
  <si>
    <t>0904</t>
  </si>
  <si>
    <t>Охрана окружающей среды</t>
  </si>
  <si>
    <t>ГС экологического контроля и охраны окр. среды ПМР (госзаказ)</t>
  </si>
  <si>
    <t>Министерство юстиции ПМР,                    ГУ "Юридическая литература"</t>
  </si>
  <si>
    <t>1503</t>
  </si>
  <si>
    <t>Прочие средства массовой информации</t>
  </si>
  <si>
    <t>МЭР  (уличное освещение)</t>
  </si>
  <si>
    <t xml:space="preserve"> [130310] </t>
  </si>
  <si>
    <t>ГЦП "Переоснащение служебного автотранспорта пожарной охраны"</t>
  </si>
  <si>
    <t>Учеб.-нагляд. пособия</t>
  </si>
  <si>
    <t>Расходы на осуществление г.Тирасполем функций столицы</t>
  </si>
  <si>
    <t>Субсидии на содержание и благоустройство ИВМК "Бендерская крепость" и парка им. А. Невского                                                           (ГА Бендер)</t>
  </si>
  <si>
    <t>Расходы республиканского бюджета на 2025 год</t>
  </si>
  <si>
    <t>"О республиканском бюджете на 2025 год"</t>
  </si>
  <si>
    <t>Проведение выборов депутатов ВС ПМР</t>
  </si>
  <si>
    <t>Трансферты на поэтапную индексацию вкладов населения</t>
  </si>
  <si>
    <t>Трансферты на индексацию страховых взносов</t>
  </si>
  <si>
    <t>Резерв Дорожного фонда ПМР</t>
  </si>
  <si>
    <t>проект РБ 2025</t>
  </si>
  <si>
    <t>отклонения от проекта</t>
  </si>
  <si>
    <t>ГЦП "Льготное кред. инвалидов общего заболевания, инвалидов по зрению на 2021-2023гг."</t>
  </si>
  <si>
    <t>ГЦП "Профилактика и лечение сердечно-сосудистых заболеваний на 2022-2026 годы"</t>
  </si>
  <si>
    <t>Сч.палата</t>
  </si>
  <si>
    <t>платные наука</t>
  </si>
  <si>
    <t>ЕГФСС</t>
  </si>
  <si>
    <t>проект РБ</t>
  </si>
  <si>
    <t>Функционирование исполнительных органов государственной власти</t>
  </si>
  <si>
    <t>Функционирование органов законодательной государственной власти</t>
  </si>
  <si>
    <t>ПРИОБР. ПРЕДМ. СНАБЖ. И РАСХ. МАТЕРИ-АЛОВ</t>
  </si>
  <si>
    <t>Приобре-тение тр-ных ср-в для инвалидов</t>
  </si>
  <si>
    <t>СРЕДСТВА, ПЕРЕДАВ. БЮДЖЕТАМ ДРУГИХ УРОВНЕЙ</t>
  </si>
  <si>
    <t>МЭР (возмещение льгот по коммунальным услугам)</t>
  </si>
  <si>
    <t>ГЦП "Льготное кред. инвалидов общего заболевания, инвалидов по зрению"</t>
  </si>
  <si>
    <t>ГЦП "Профилактика и лечение сердечно-сосудистых заболеваний"</t>
  </si>
  <si>
    <t>Субсидии на содержание и благоустройство ИВМК "Бендерская крепость" и парка им. А. Невского (ГА Бендер)</t>
  </si>
  <si>
    <t>Министерство юстиции ПМР, ГУ "Юридическая литература"</t>
  </si>
  <si>
    <t>Министерство иностранных дел ПМР (госзаказ НИОКР)</t>
  </si>
  <si>
    <t>Государственная служба охраны ПМР</t>
  </si>
  <si>
    <t>Приднестровский гос. театр драмы и комедии                                                            им. Н. С. Аронецкой ГС КиИН</t>
  </si>
  <si>
    <t>Расходы, не отнесенные к другим группам</t>
  </si>
  <si>
    <t>Расходы от оказ. плат. усл. (ПГТРК)</t>
  </si>
  <si>
    <t>Расходы от оказ. плат. усл. (газета)</t>
  </si>
  <si>
    <t>Другие трансферты</t>
  </si>
  <si>
    <t>Оплата содержания помещений</t>
  </si>
  <si>
    <t>Оплата освещения помещений</t>
  </si>
  <si>
    <t>Оплата аренды помещений</t>
  </si>
  <si>
    <t>Оплата текущ. рем. зданий и помещ.</t>
  </si>
  <si>
    <t>Медикаменты и перевязочные средства и прочие лечебные расходы</t>
  </si>
  <si>
    <t>Расходы на содержание автотр-та</t>
  </si>
  <si>
    <t>Оплата водоснабжения помещений</t>
  </si>
  <si>
    <t>Оплата услуг научно-исслед. организаций</t>
  </si>
  <si>
    <t xml:space="preserve">Оплата текущ. ремонта оборуд. и инвентаря </t>
  </si>
  <si>
    <t xml:space="preserve">Госуд. и местная символика и госуд. знаки отличия </t>
  </si>
  <si>
    <t>Участие адвокатов по назначению</t>
  </si>
  <si>
    <t>Денежная компенсация (взамен продов-го пайка)</t>
  </si>
  <si>
    <t>Товары и услуги, не отнесенные к другим подстатьям</t>
  </si>
  <si>
    <t>Трансферты на продукцию и услуги</t>
  </si>
  <si>
    <t>Трансферты на покрытие разницы в ценах и тарифах</t>
  </si>
  <si>
    <t>Трансферты на покрытие потерь от предостав-я льгот по транспорту</t>
  </si>
  <si>
    <t>Трансферты из Дорожного фонда</t>
  </si>
  <si>
    <t>Трансферты из Экологи-ческого фонда</t>
  </si>
  <si>
    <t>Трансферты страховым компаниям на обязательное государственное, личное страхование</t>
  </si>
  <si>
    <t>Приобр. произв. оборуд. и предметов длительно-го пользов. для госуд-х предпр.</t>
  </si>
  <si>
    <t>Капитальные вложения в жилищное строительство</t>
  </si>
  <si>
    <t>Капитальные вложения в строительство объектов социально-культурного назначения</t>
  </si>
  <si>
    <t>Капит. вложения в строит. администра-тивных зданий</t>
  </si>
  <si>
    <t>Капит. вложения в строит. прочих объектов</t>
  </si>
  <si>
    <t>Капитальный ремонт объектов социально-культурного назначения</t>
  </si>
  <si>
    <t>Команди-ровки внутри республики</t>
  </si>
  <si>
    <t>Команди-ровки за пределы республики</t>
  </si>
  <si>
    <t>Оплата расходов, связанных с выполнением НИР, ОКиТ работ по гос-м контрактам (договорам)</t>
  </si>
  <si>
    <t>Учебные наглядные пособия, производ-я практика учащихся и студентов</t>
  </si>
  <si>
    <t>Капитальный ремонт администра-тивных зданий</t>
  </si>
  <si>
    <t xml:space="preserve">Начисл. на оплату труда (страх-е взносы на госуд-е соц-е стра-е граждан) </t>
  </si>
  <si>
    <t>Расходы от оказ. плат. усл. (ГС КиИН, театр)</t>
  </si>
  <si>
    <t>Оплата                     льгот по жилищным и коммун. услугам, а также услугам связи</t>
  </si>
  <si>
    <t>[110900]</t>
  </si>
  <si>
    <t>Приобр. оборуд-я и предметов длительного пользов., относ-ся к основным фондам</t>
  </si>
  <si>
    <t>Приобр. непроизвод-го оборуд. и предметов длительного пользования для госуд. учрежд.</t>
  </si>
  <si>
    <t>Министерство цифрового развития, связи и массовых коммуникаций ПМР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</si>
</sst>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;\-#,##0;;@"/>
    <numFmt numFmtId="165" formatCode="#,###"/>
    <numFmt numFmtId="166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6.5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indexed="16"/>
      <name val="Times New Roman"/>
      <family val="1"/>
      <charset val="204"/>
    </font>
    <font>
      <b/>
      <sz val="8"/>
      <color indexed="1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48">
    <xf numFmtId="0" fontId="0" fillId="0" borderId="0" xfId="0"/>
    <xf numFmtId="165" fontId="6" fillId="0" borderId="2" xfId="0" applyNumberFormat="1" applyFont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right" vertical="center"/>
    </xf>
    <xf numFmtId="49" fontId="6" fillId="2" borderId="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 wrapText="1"/>
    </xf>
    <xf numFmtId="165" fontId="10" fillId="2" borderId="8" xfId="0" applyNumberFormat="1" applyFont="1" applyFill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5" fontId="10" fillId="0" borderId="1" xfId="0" applyNumberFormat="1" applyFont="1" applyBorder="1" applyAlignment="1">
      <alignment vertical="center"/>
    </xf>
    <xf numFmtId="165" fontId="11" fillId="0" borderId="1" xfId="0" applyNumberFormat="1" applyFont="1" applyBorder="1" applyAlignment="1">
      <alignment vertical="center"/>
    </xf>
    <xf numFmtId="165" fontId="11" fillId="0" borderId="6" xfId="0" applyNumberFormat="1" applyFont="1" applyBorder="1" applyAlignment="1">
      <alignment vertical="center"/>
    </xf>
    <xf numFmtId="49" fontId="1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11" fillId="0" borderId="1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165" fontId="10" fillId="2" borderId="1" xfId="0" applyNumberFormat="1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165" fontId="11" fillId="2" borderId="6" xfId="0" applyNumberFormat="1" applyFont="1" applyFill="1" applyBorder="1" applyAlignment="1">
      <alignment vertical="center"/>
    </xf>
    <xf numFmtId="3" fontId="4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65" fontId="10" fillId="0" borderId="1" xfId="0" applyNumberFormat="1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vertical="center"/>
    </xf>
    <xf numFmtId="165" fontId="11" fillId="0" borderId="6" xfId="0" applyNumberFormat="1" applyFont="1" applyFill="1" applyBorder="1" applyAlignment="1">
      <alignment vertical="center"/>
    </xf>
    <xf numFmtId="164" fontId="13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vertical="center" wrapText="1"/>
    </xf>
    <xf numFmtId="165" fontId="10" fillId="0" borderId="6" xfId="0" applyNumberFormat="1" applyFont="1" applyBorder="1" applyAlignment="1">
      <alignment vertical="center"/>
    </xf>
    <xf numFmtId="49" fontId="6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165" fontId="10" fillId="2" borderId="2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164" fontId="8" fillId="0" borderId="1" xfId="0" applyNumberFormat="1" applyFont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164" fontId="6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164" fontId="10" fillId="0" borderId="1" xfId="0" applyNumberFormat="1" applyFont="1" applyBorder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165" fontId="10" fillId="2" borderId="9" xfId="0" applyNumberFormat="1" applyFont="1" applyFill="1" applyBorder="1" applyAlignment="1">
      <alignment vertical="center"/>
    </xf>
    <xf numFmtId="165" fontId="10" fillId="2" borderId="6" xfId="0" applyNumberFormat="1" applyFont="1" applyFill="1" applyBorder="1" applyAlignment="1">
      <alignment vertical="center"/>
    </xf>
    <xf numFmtId="166" fontId="16" fillId="0" borderId="0" xfId="16" applyNumberFormat="1" applyFont="1" applyAlignment="1">
      <alignment vertical="center"/>
    </xf>
    <xf numFmtId="164" fontId="5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vertical="center" wrapText="1"/>
    </xf>
    <xf numFmtId="0" fontId="14" fillId="0" borderId="0" xfId="0" applyFont="1" applyFill="1" applyAlignment="1">
      <alignment vertical="center"/>
    </xf>
    <xf numFmtId="49" fontId="6" fillId="0" borderId="1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5" fontId="7" fillId="0" borderId="11" xfId="0" applyNumberFormat="1" applyFont="1" applyBorder="1" applyAlignment="1">
      <alignment horizontal="center" vertical="center" wrapText="1"/>
    </xf>
    <xf numFmtId="165" fontId="6" fillId="0" borderId="11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/>
    </xf>
    <xf numFmtId="165" fontId="10" fillId="2" borderId="7" xfId="0" applyNumberFormat="1" applyFont="1" applyFill="1" applyBorder="1" applyAlignment="1">
      <alignment vertical="center"/>
    </xf>
    <xf numFmtId="3" fontId="11" fillId="0" borderId="0" xfId="0" applyNumberFormat="1" applyFont="1" applyAlignment="1">
      <alignment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165" fontId="10" fillId="3" borderId="1" xfId="0" applyNumberFormat="1" applyFont="1" applyFill="1" applyBorder="1" applyAlignment="1">
      <alignment vertical="center"/>
    </xf>
    <xf numFmtId="165" fontId="11" fillId="3" borderId="1" xfId="0" applyNumberFormat="1" applyFont="1" applyFill="1" applyBorder="1" applyAlignment="1">
      <alignment vertical="center"/>
    </xf>
    <xf numFmtId="164" fontId="11" fillId="3" borderId="1" xfId="0" applyNumberFormat="1" applyFont="1" applyFill="1" applyBorder="1" applyAlignment="1">
      <alignment vertical="center"/>
    </xf>
    <xf numFmtId="3" fontId="11" fillId="3" borderId="1" xfId="0" applyNumberFormat="1" applyFont="1" applyFill="1" applyBorder="1" applyAlignment="1">
      <alignment vertical="center"/>
    </xf>
    <xf numFmtId="165" fontId="11" fillId="3" borderId="6" xfId="0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0" xfId="0" applyNumberFormat="1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Fill="1" applyAlignment="1">
      <alignment vertical="center"/>
    </xf>
    <xf numFmtId="3" fontId="18" fillId="0" borderId="0" xfId="0" applyNumberFormat="1" applyFont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3" fontId="8" fillId="0" borderId="0" xfId="0" applyNumberFormat="1" applyFont="1" applyFill="1" applyBorder="1" applyAlignment="1">
      <alignment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165" fontId="10" fillId="2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165" fontId="10" fillId="0" borderId="0" xfId="0" applyNumberFormat="1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65" fontId="10" fillId="0" borderId="0" xfId="0" applyNumberFormat="1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166" fontId="16" fillId="0" borderId="0" xfId="16" applyNumberFormat="1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164" fontId="20" fillId="0" borderId="1" xfId="0" applyNumberFormat="1" applyFont="1" applyBorder="1" applyAlignment="1">
      <alignment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 wrapText="1"/>
    </xf>
    <xf numFmtId="3" fontId="12" fillId="0" borderId="0" xfId="0" applyNumberFormat="1" applyFont="1" applyAlignment="1">
      <alignment vertical="center"/>
    </xf>
    <xf numFmtId="164" fontId="21" fillId="0" borderId="1" xfId="0" applyNumberFormat="1" applyFont="1" applyBorder="1" applyAlignment="1">
      <alignment vertical="center" wrapText="1"/>
    </xf>
    <xf numFmtId="164" fontId="22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horizontal="right" vertical="center"/>
    </xf>
    <xf numFmtId="165" fontId="11" fillId="0" borderId="0" xfId="0" applyNumberFormat="1" applyFont="1" applyBorder="1" applyAlignment="1">
      <alignment vertical="center"/>
    </xf>
    <xf numFmtId="165" fontId="11" fillId="0" borderId="0" xfId="0" applyNumberFormat="1" applyFont="1" applyFill="1" applyBorder="1" applyAlignment="1">
      <alignment vertical="center"/>
    </xf>
    <xf numFmtId="165" fontId="11" fillId="3" borderId="0" xfId="0" applyNumberFormat="1" applyFont="1" applyFill="1" applyBorder="1" applyAlignment="1">
      <alignment vertical="center"/>
    </xf>
    <xf numFmtId="0" fontId="6" fillId="0" borderId="2" xfId="0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7" fillId="4" borderId="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5" fontId="19" fillId="0" borderId="10" xfId="0" applyNumberFormat="1" applyFont="1" applyBorder="1" applyAlignment="1">
      <alignment horizontal="center" vertical="center" wrapText="1"/>
    </xf>
    <xf numFmtId="165" fontId="19" fillId="0" borderId="8" xfId="0" applyNumberFormat="1" applyFont="1" applyBorder="1" applyAlignment="1">
      <alignment horizontal="center" vertical="center" wrapText="1"/>
    </xf>
    <xf numFmtId="165" fontId="6" fillId="0" borderId="10" xfId="0" applyNumberFormat="1" applyFont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6" fillId="3" borderId="4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 wrapText="1"/>
    </xf>
    <xf numFmtId="165" fontId="19" fillId="0" borderId="4" xfId="0" applyNumberFormat="1" applyFont="1" applyBorder="1" applyAlignment="1">
      <alignment horizontal="center" vertical="center" wrapText="1"/>
    </xf>
    <xf numFmtId="165" fontId="19" fillId="0" borderId="1" xfId="0" applyNumberFormat="1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</cellXfs>
  <cellStyles count="17">
    <cellStyle name="Обычный" xfId="0" builtinId="0"/>
    <cellStyle name="Обычный 2" xfId="2"/>
    <cellStyle name="Обычный 2 2" xfId="6"/>
    <cellStyle name="Обычный 2 2 2" xfId="14"/>
    <cellStyle name="Обычный 2 3" xfId="11"/>
    <cellStyle name="Обычный 3" xfId="1"/>
    <cellStyle name="Обычный 3 2" xfId="5"/>
    <cellStyle name="Обычный 3 2 2" xfId="13"/>
    <cellStyle name="Обычный 3 3" xfId="10"/>
    <cellStyle name="Обычный 4" xfId="7"/>
    <cellStyle name="Обычный 5" xfId="4"/>
    <cellStyle name="Обычный 6" xfId="3"/>
    <cellStyle name="Обычный 6 2" xfId="12"/>
    <cellStyle name="Обычный 7" xfId="9"/>
    <cellStyle name="Обычный 8" xfId="8"/>
    <cellStyle name="Финансовый" xfId="16" builtinId="3"/>
    <cellStyle name="Финансовый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Q302"/>
  <sheetViews>
    <sheetView tabSelected="1" view="pageBreakPreview" zoomScaleNormal="100" zoomScaleSheetLayoutView="100" workbookViewId="0">
      <pane xSplit="3" ySplit="10" topLeftCell="CD26" activePane="bottomRight" state="frozen"/>
      <selection pane="topRight" activeCell="D1" sqref="D1"/>
      <selection pane="bottomLeft" activeCell="A11" sqref="A11"/>
      <selection pane="bottomRight" activeCell="C31" sqref="C31"/>
    </sheetView>
  </sheetViews>
  <sheetFormatPr defaultColWidth="9.109375" defaultRowHeight="14.4" x14ac:dyDescent="0.3"/>
  <cols>
    <col min="1" max="1" width="6.33203125" style="50" customWidth="1"/>
    <col min="2" max="2" width="4.33203125" style="50" customWidth="1"/>
    <col min="3" max="3" width="49" style="50" customWidth="1"/>
    <col min="4" max="4" width="11.6640625" style="50" customWidth="1"/>
    <col min="5" max="5" width="11.109375" style="50" customWidth="1"/>
    <col min="6" max="7" width="11" style="50" customWidth="1"/>
    <col min="8" max="8" width="9.6640625" style="50" customWidth="1"/>
    <col min="9" max="10" width="9.88671875" style="50" customWidth="1"/>
    <col min="11" max="11" width="9" style="50" customWidth="1"/>
    <col min="12" max="12" width="9.5546875" style="50" customWidth="1"/>
    <col min="13" max="13" width="8.33203125" style="50" customWidth="1"/>
    <col min="14" max="14" width="8.88671875" style="50" customWidth="1"/>
    <col min="15" max="16" width="10" style="50" customWidth="1"/>
    <col min="17" max="20" width="9.109375" style="50" customWidth="1"/>
    <col min="21" max="21" width="10" style="50" customWidth="1"/>
    <col min="22" max="22" width="9.33203125" style="50" customWidth="1"/>
    <col min="23" max="23" width="8.6640625" style="50" customWidth="1"/>
    <col min="24" max="24" width="9.44140625" style="50" customWidth="1"/>
    <col min="25" max="25" width="10.44140625" style="50" customWidth="1"/>
    <col min="26" max="26" width="7.88671875" style="50" customWidth="1"/>
    <col min="27" max="27" width="8.5546875" style="50" customWidth="1"/>
    <col min="28" max="28" width="9.5546875" style="50" customWidth="1"/>
    <col min="29" max="29" width="7.88671875" style="50" customWidth="1"/>
    <col min="30" max="30" width="8.44140625" style="50" customWidth="1"/>
    <col min="31" max="31" width="11.33203125" style="50" customWidth="1"/>
    <col min="32" max="32" width="9.109375" style="50" bestFit="1" customWidth="1"/>
    <col min="33" max="33" width="13.6640625" style="50" customWidth="1"/>
    <col min="34" max="34" width="8.88671875" style="50" customWidth="1"/>
    <col min="35" max="35" width="8.6640625" style="50" customWidth="1"/>
    <col min="36" max="36" width="8.109375" style="50" customWidth="1"/>
    <col min="37" max="37" width="7.88671875" style="50" customWidth="1"/>
    <col min="38" max="38" width="9" style="50" customWidth="1"/>
    <col min="39" max="39" width="8.44140625" style="50" customWidth="1"/>
    <col min="40" max="40" width="7.88671875" style="50" customWidth="1"/>
    <col min="41" max="41" width="9" style="50" customWidth="1"/>
    <col min="42" max="42" width="8.109375" style="50" customWidth="1"/>
    <col min="43" max="43" width="8.6640625" style="50" customWidth="1"/>
    <col min="44" max="44" width="7.88671875" style="50" customWidth="1"/>
    <col min="45" max="45" width="8.109375" style="50" customWidth="1"/>
    <col min="46" max="46" width="9.21875" style="50" customWidth="1"/>
    <col min="47" max="47" width="8.44140625" style="50" customWidth="1"/>
    <col min="48" max="48" width="8.6640625" style="50" customWidth="1"/>
    <col min="49" max="49" width="10.33203125" style="50" customWidth="1"/>
    <col min="50" max="50" width="8.109375" style="50" customWidth="1"/>
    <col min="51" max="51" width="8.88671875" style="50" customWidth="1"/>
    <col min="52" max="53" width="10.88671875" style="50" customWidth="1"/>
    <col min="54" max="54" width="9.6640625" style="50" customWidth="1"/>
    <col min="55" max="56" width="9.5546875" style="50" customWidth="1"/>
    <col min="57" max="57" width="9.6640625" style="50" customWidth="1"/>
    <col min="58" max="58" width="8.6640625" style="50" customWidth="1"/>
    <col min="59" max="59" width="8.88671875" style="50" customWidth="1"/>
    <col min="60" max="60" width="9.109375" style="50" customWidth="1"/>
    <col min="61" max="62" width="10.88671875" style="50" customWidth="1"/>
    <col min="63" max="63" width="8.88671875" style="50" customWidth="1"/>
    <col min="64" max="64" width="9.5546875" style="50" customWidth="1"/>
    <col min="65" max="65" width="9" style="50" customWidth="1"/>
    <col min="66" max="66" width="9.6640625" style="50" customWidth="1"/>
    <col min="67" max="67" width="10.33203125" style="50" customWidth="1"/>
    <col min="68" max="68" width="9.33203125" style="50" customWidth="1"/>
    <col min="69" max="69" width="9.5546875" style="50" customWidth="1"/>
    <col min="70" max="70" width="10.109375" style="50" customWidth="1"/>
    <col min="71" max="71" width="9.109375" style="50" customWidth="1"/>
    <col min="72" max="72" width="8.44140625" style="50" customWidth="1"/>
    <col min="73" max="73" width="10.109375" style="50" customWidth="1"/>
    <col min="74" max="75" width="9.109375" style="50" customWidth="1"/>
    <col min="76" max="76" width="10.109375" style="50" customWidth="1"/>
    <col min="77" max="77" width="9.109375" style="50" customWidth="1"/>
    <col min="78" max="78" width="10.109375" style="50" customWidth="1"/>
    <col min="79" max="79" width="10" style="50" customWidth="1"/>
    <col min="80" max="80" width="9.33203125" style="50" customWidth="1"/>
    <col min="81" max="81" width="8.109375" style="50" customWidth="1"/>
    <col min="82" max="83" width="10" style="50" customWidth="1"/>
    <col min="84" max="84" width="10.109375" style="50" customWidth="1"/>
    <col min="85" max="85" width="9.88671875" style="50" customWidth="1"/>
    <col min="86" max="86" width="12" style="50" customWidth="1"/>
    <col min="87" max="87" width="8.88671875" style="50" hidden="1" customWidth="1"/>
    <col min="88" max="88" width="8.33203125" style="50" customWidth="1"/>
    <col min="89" max="89" width="9.6640625" style="50" customWidth="1"/>
    <col min="90" max="90" width="9.88671875" style="50" hidden="1" customWidth="1"/>
    <col min="91" max="91" width="11.109375" style="50" customWidth="1"/>
    <col min="92" max="92" width="10.6640625" style="50" customWidth="1"/>
    <col min="93" max="93" width="11.109375" style="50" hidden="1" customWidth="1"/>
    <col min="94" max="94" width="0.109375" style="50" customWidth="1"/>
    <col min="95" max="95" width="10.109375" style="50" customWidth="1"/>
    <col min="96" max="96" width="9.44140625" style="50" hidden="1" customWidth="1"/>
    <col min="97" max="97" width="9.6640625" style="50" hidden="1" customWidth="1"/>
    <col min="98" max="98" width="9" style="50" hidden="1" customWidth="1"/>
    <col min="99" max="99" width="9.5546875" style="50" hidden="1" customWidth="1"/>
    <col min="100" max="100" width="0.6640625" style="52" customWidth="1"/>
    <col min="101" max="102" width="13.44140625" style="50" customWidth="1"/>
    <col min="103" max="103" width="12.44140625" style="52" customWidth="1"/>
    <col min="104" max="104" width="14.33203125" style="52" customWidth="1"/>
    <col min="105" max="108" width="12.88671875" style="52" bestFit="1" customWidth="1"/>
    <col min="109" max="111" width="11.33203125" style="52" bestFit="1" customWidth="1"/>
    <col min="112" max="112" width="10.33203125" style="52" bestFit="1" customWidth="1"/>
    <col min="113" max="113" width="11.33203125" style="52" bestFit="1" customWidth="1"/>
    <col min="114" max="114" width="10.33203125" style="52" bestFit="1" customWidth="1"/>
    <col min="115" max="115" width="11.33203125" style="52" bestFit="1" customWidth="1"/>
    <col min="116" max="116" width="10.33203125" style="52" bestFit="1" customWidth="1"/>
    <col min="117" max="117" width="9.33203125" style="52" customWidth="1"/>
    <col min="118" max="118" width="8.6640625" style="52" bestFit="1" customWidth="1"/>
    <col min="119" max="119" width="9.33203125" style="52" customWidth="1"/>
    <col min="120" max="120" width="8.33203125" style="52" bestFit="1" customWidth="1"/>
    <col min="121" max="121" width="10.33203125" style="52" bestFit="1" customWidth="1"/>
    <col min="122" max="122" width="11.33203125" style="50" bestFit="1" customWidth="1"/>
    <col min="123" max="123" width="9.33203125" style="50" customWidth="1"/>
    <col min="124" max="126" width="10.33203125" style="50" bestFit="1" customWidth="1"/>
    <col min="127" max="128" width="9.33203125" style="50" customWidth="1"/>
    <col min="129" max="129" width="11.33203125" style="50" bestFit="1" customWidth="1"/>
    <col min="130" max="130" width="9.33203125" style="50" customWidth="1"/>
    <col min="131" max="131" width="8.6640625" style="50" bestFit="1" customWidth="1"/>
    <col min="132" max="132" width="11.33203125" style="50" bestFit="1" customWidth="1"/>
    <col min="133" max="135" width="9.33203125" style="50" customWidth="1"/>
    <col min="136" max="136" width="10.33203125" style="50" bestFit="1" customWidth="1"/>
    <col min="137" max="142" width="9.33203125" style="50" customWidth="1"/>
    <col min="143" max="143" width="8.33203125" style="50" bestFit="1" customWidth="1"/>
    <col min="144" max="144" width="10.33203125" style="50" bestFit="1" customWidth="1"/>
    <col min="145" max="146" width="9.33203125" style="50" customWidth="1"/>
    <col min="147" max="147" width="8.6640625" style="50" bestFit="1" customWidth="1"/>
    <col min="148" max="148" width="9.33203125" style="50" customWidth="1"/>
    <col min="149" max="150" width="10.33203125" style="50" bestFit="1" customWidth="1"/>
    <col min="151" max="151" width="9.33203125" style="50" customWidth="1"/>
    <col min="152" max="152" width="10.33203125" style="50" bestFit="1" customWidth="1"/>
    <col min="153" max="153" width="11.33203125" style="50" bestFit="1" customWidth="1"/>
    <col min="154" max="154" width="12.88671875" style="50" bestFit="1" customWidth="1"/>
    <col min="155" max="156" width="11.33203125" style="50" bestFit="1" customWidth="1"/>
    <col min="157" max="157" width="9.33203125" style="50" customWidth="1"/>
    <col min="158" max="159" width="10.33203125" style="50" bestFit="1" customWidth="1"/>
    <col min="160" max="161" width="9.33203125" style="50" customWidth="1"/>
    <col min="162" max="162" width="11.33203125" style="50" bestFit="1" customWidth="1"/>
    <col min="163" max="165" width="9.33203125" style="50" customWidth="1"/>
    <col min="166" max="166" width="11.33203125" style="50" bestFit="1" customWidth="1"/>
    <col min="167" max="167" width="10.33203125" style="50" bestFit="1" customWidth="1"/>
    <col min="168" max="168" width="9.33203125" style="50" customWidth="1"/>
    <col min="169" max="170" width="10.33203125" style="50" bestFit="1" customWidth="1"/>
    <col min="171" max="171" width="9" style="50" bestFit="1" customWidth="1"/>
    <col min="172" max="172" width="8.33203125" style="50" bestFit="1" customWidth="1"/>
    <col min="173" max="173" width="11.33203125" style="50" bestFit="1" customWidth="1"/>
    <col min="174" max="174" width="9.33203125" style="50" customWidth="1"/>
    <col min="175" max="175" width="9.109375" style="50" bestFit="1" customWidth="1"/>
    <col min="176" max="176" width="11.33203125" style="50" bestFit="1" customWidth="1"/>
    <col min="177" max="177" width="10.33203125" style="50" bestFit="1" customWidth="1"/>
    <col min="178" max="179" width="11.33203125" style="50" bestFit="1" customWidth="1"/>
    <col min="180" max="180" width="10.33203125" style="50" bestFit="1" customWidth="1"/>
    <col min="181" max="181" width="7.6640625" style="50" bestFit="1" customWidth="1"/>
    <col min="182" max="183" width="10.33203125" style="50" bestFit="1" customWidth="1"/>
    <col min="184" max="184" width="8.88671875" style="50" bestFit="1" customWidth="1"/>
    <col min="185" max="186" width="10.33203125" style="50" bestFit="1" customWidth="1"/>
    <col min="187" max="188" width="8" style="50" bestFit="1" customWidth="1"/>
    <col min="189" max="189" width="11.33203125" style="50" bestFit="1" customWidth="1"/>
    <col min="190" max="190" width="9.33203125" style="50" customWidth="1"/>
    <col min="191" max="192" width="10.33203125" style="50" bestFit="1" customWidth="1"/>
    <col min="193" max="193" width="7.6640625" style="50" bestFit="1" customWidth="1"/>
    <col min="194" max="194" width="9.33203125" style="50" customWidth="1"/>
    <col min="195" max="195" width="11.33203125" style="50" bestFit="1" customWidth="1"/>
    <col min="196" max="197" width="10.33203125" style="50" bestFit="1" customWidth="1"/>
    <col min="198" max="198" width="25" style="50" bestFit="1" customWidth="1"/>
    <col min="199" max="199" width="10.33203125" style="50" bestFit="1" customWidth="1"/>
    <col min="200" max="16384" width="9.109375" style="50"/>
  </cols>
  <sheetData>
    <row r="1" spans="1:199" s="7" customFormat="1" ht="15.6" x14ac:dyDescent="0.3">
      <c r="A1" s="4"/>
      <c r="B1" s="4"/>
      <c r="C1" s="5"/>
      <c r="D1" s="6"/>
      <c r="E1" s="6"/>
      <c r="G1" s="8"/>
      <c r="H1" s="8"/>
      <c r="N1" s="6"/>
      <c r="P1" s="8" t="s">
        <v>501</v>
      </c>
      <c r="R1" s="6"/>
      <c r="S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V1" s="63"/>
      <c r="CW1" s="6"/>
      <c r="CX1" s="6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</row>
    <row r="2" spans="1:199" s="7" customFormat="1" ht="15.6" x14ac:dyDescent="0.3">
      <c r="A2" s="4"/>
      <c r="B2" s="4"/>
      <c r="C2" s="5"/>
      <c r="D2" s="6"/>
      <c r="E2" s="6"/>
      <c r="G2" s="8"/>
      <c r="H2" s="8"/>
      <c r="N2" s="6"/>
      <c r="P2" s="8" t="s">
        <v>462</v>
      </c>
      <c r="R2" s="6"/>
      <c r="S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V2" s="63"/>
      <c r="CW2" s="6"/>
      <c r="CX2" s="6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</row>
    <row r="3" spans="1:199" s="7" customFormat="1" ht="15.6" x14ac:dyDescent="0.3">
      <c r="A3" s="4"/>
      <c r="B3" s="4"/>
      <c r="C3" s="5"/>
      <c r="D3" s="6"/>
      <c r="E3" s="6"/>
      <c r="G3" s="8"/>
      <c r="H3" s="8"/>
      <c r="N3" s="6"/>
      <c r="P3" s="8" t="s">
        <v>606</v>
      </c>
      <c r="R3" s="6"/>
      <c r="S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V3" s="63"/>
      <c r="CW3" s="87"/>
      <c r="CX3" s="87"/>
      <c r="CY3" s="88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</row>
    <row r="4" spans="1:199" s="7" customFormat="1" ht="15.6" x14ac:dyDescent="0.3">
      <c r="A4" s="4"/>
      <c r="B4" s="4"/>
      <c r="C4" s="5"/>
      <c r="D4" s="6"/>
      <c r="E4" s="6"/>
      <c r="G4" s="8"/>
      <c r="H4" s="8"/>
      <c r="L4" s="6"/>
      <c r="M4" s="8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V4" s="63"/>
      <c r="CW4" s="87"/>
      <c r="CX4" s="87"/>
      <c r="CY4" s="88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</row>
    <row r="5" spans="1:199" s="7" customFormat="1" ht="15.6" x14ac:dyDescent="0.3">
      <c r="A5" s="9"/>
      <c r="B5" s="9"/>
      <c r="C5" s="5"/>
      <c r="D5" s="10" t="s">
        <v>605</v>
      </c>
      <c r="E5" s="10"/>
      <c r="F5" s="10"/>
      <c r="G5" s="10"/>
      <c r="H5" s="10"/>
      <c r="I5" s="10"/>
      <c r="J5" s="10"/>
      <c r="K5" s="10"/>
      <c r="CV5" s="63"/>
      <c r="CW5" s="89"/>
      <c r="CX5" s="89"/>
      <c r="CY5" s="88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</row>
    <row r="6" spans="1:199" s="3" customFormat="1" ht="16.2" thickBot="1" x14ac:dyDescent="0.35">
      <c r="A6" s="11"/>
      <c r="B6" s="11"/>
      <c r="E6" s="12"/>
      <c r="F6" s="12"/>
      <c r="P6" s="86" t="s">
        <v>463</v>
      </c>
      <c r="CV6" s="64"/>
      <c r="CW6" s="111"/>
      <c r="CX6" s="88"/>
      <c r="CY6" s="88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</row>
    <row r="7" spans="1:199" s="3" customFormat="1" ht="36" customHeight="1" x14ac:dyDescent="0.3">
      <c r="A7" s="55" t="s">
        <v>533</v>
      </c>
      <c r="B7" s="134" t="s">
        <v>63</v>
      </c>
      <c r="C7" s="135" t="s">
        <v>0</v>
      </c>
      <c r="D7" s="138" t="s">
        <v>17</v>
      </c>
      <c r="E7" s="120" t="s">
        <v>2</v>
      </c>
      <c r="F7" s="120" t="s">
        <v>3</v>
      </c>
      <c r="G7" s="120" t="s">
        <v>4</v>
      </c>
      <c r="H7" s="120" t="s">
        <v>666</v>
      </c>
      <c r="I7" s="120" t="s">
        <v>621</v>
      </c>
      <c r="J7" s="120" t="s">
        <v>640</v>
      </c>
      <c r="K7" s="120" t="s">
        <v>20</v>
      </c>
      <c r="L7" s="120" t="s">
        <v>5</v>
      </c>
      <c r="M7" s="120" t="s">
        <v>6</v>
      </c>
      <c r="N7" s="120" t="s">
        <v>641</v>
      </c>
      <c r="O7" s="120" t="s">
        <v>22</v>
      </c>
      <c r="P7" s="120" t="s">
        <v>519</v>
      </c>
      <c r="Q7" s="120" t="s">
        <v>661</v>
      </c>
      <c r="R7" s="120" t="s">
        <v>662</v>
      </c>
      <c r="S7" s="120" t="s">
        <v>25</v>
      </c>
      <c r="T7" s="141" t="s">
        <v>7</v>
      </c>
      <c r="U7" s="120" t="s">
        <v>26</v>
      </c>
      <c r="V7" s="120" t="s">
        <v>636</v>
      </c>
      <c r="W7" s="120" t="s">
        <v>8</v>
      </c>
      <c r="X7" s="120" t="s">
        <v>637</v>
      </c>
      <c r="Y7" s="120" t="s">
        <v>642</v>
      </c>
      <c r="Z7" s="120" t="s">
        <v>9</v>
      </c>
      <c r="AA7" s="120" t="s">
        <v>638</v>
      </c>
      <c r="AB7" s="120" t="s">
        <v>668</v>
      </c>
      <c r="AC7" s="120" t="s">
        <v>11</v>
      </c>
      <c r="AD7" s="120" t="s">
        <v>511</v>
      </c>
      <c r="AE7" s="120" t="s">
        <v>31</v>
      </c>
      <c r="AF7" s="120" t="s">
        <v>643</v>
      </c>
      <c r="AG7" s="120" t="s">
        <v>663</v>
      </c>
      <c r="AH7" s="120" t="s">
        <v>644</v>
      </c>
      <c r="AI7" s="120" t="s">
        <v>639</v>
      </c>
      <c r="AJ7" s="120" t="s">
        <v>664</v>
      </c>
      <c r="AK7" s="120" t="s">
        <v>12</v>
      </c>
      <c r="AL7" s="120" t="s">
        <v>645</v>
      </c>
      <c r="AM7" s="120" t="s">
        <v>474</v>
      </c>
      <c r="AN7" s="120" t="s">
        <v>35</v>
      </c>
      <c r="AO7" s="120" t="s">
        <v>36</v>
      </c>
      <c r="AP7" s="120" t="s">
        <v>37</v>
      </c>
      <c r="AQ7" s="120" t="s">
        <v>38</v>
      </c>
      <c r="AR7" s="120" t="s">
        <v>39</v>
      </c>
      <c r="AS7" s="120" t="s">
        <v>40</v>
      </c>
      <c r="AT7" s="120" t="s">
        <v>646</v>
      </c>
      <c r="AU7" s="120" t="s">
        <v>42</v>
      </c>
      <c r="AV7" s="120" t="s">
        <v>464</v>
      </c>
      <c r="AW7" s="120" t="s">
        <v>647</v>
      </c>
      <c r="AX7" s="120" t="s">
        <v>475</v>
      </c>
      <c r="AY7" s="129" t="s">
        <v>483</v>
      </c>
      <c r="AZ7" s="120" t="s">
        <v>648</v>
      </c>
      <c r="BA7" s="120" t="s">
        <v>476</v>
      </c>
      <c r="BB7" s="120" t="s">
        <v>649</v>
      </c>
      <c r="BC7" s="120" t="s">
        <v>650</v>
      </c>
      <c r="BD7" s="120" t="s">
        <v>651</v>
      </c>
      <c r="BE7" s="120" t="s">
        <v>47</v>
      </c>
      <c r="BF7" s="120" t="s">
        <v>48</v>
      </c>
      <c r="BG7" s="120" t="s">
        <v>652</v>
      </c>
      <c r="BH7" s="120" t="s">
        <v>653</v>
      </c>
      <c r="BI7" s="120" t="s">
        <v>623</v>
      </c>
      <c r="BJ7" s="127" t="s">
        <v>603</v>
      </c>
      <c r="BK7" s="120" t="s">
        <v>49</v>
      </c>
      <c r="BL7" s="120" t="s">
        <v>654</v>
      </c>
      <c r="BM7" s="120" t="s">
        <v>635</v>
      </c>
      <c r="BN7" s="120" t="s">
        <v>478</v>
      </c>
      <c r="BO7" s="120" t="s">
        <v>51</v>
      </c>
      <c r="BP7" s="120" t="s">
        <v>52</v>
      </c>
      <c r="BQ7" s="120" t="s">
        <v>14</v>
      </c>
      <c r="BR7" s="120" t="s">
        <v>608</v>
      </c>
      <c r="BS7" s="120" t="s">
        <v>609</v>
      </c>
      <c r="BT7" s="120" t="s">
        <v>54</v>
      </c>
      <c r="BU7" s="120" t="s">
        <v>520</v>
      </c>
      <c r="BV7" s="120" t="s">
        <v>622</v>
      </c>
      <c r="BW7" s="120" t="s">
        <v>480</v>
      </c>
      <c r="BX7" s="120" t="s">
        <v>16</v>
      </c>
      <c r="BY7" s="120" t="s">
        <v>55</v>
      </c>
      <c r="BZ7" s="120" t="s">
        <v>467</v>
      </c>
      <c r="CA7" s="120" t="s">
        <v>521</v>
      </c>
      <c r="CB7" s="120" t="s">
        <v>670</v>
      </c>
      <c r="CC7" s="120" t="s">
        <v>655</v>
      </c>
      <c r="CD7" s="120" t="s">
        <v>671</v>
      </c>
      <c r="CE7" s="120" t="s">
        <v>59</v>
      </c>
      <c r="CF7" s="120" t="s">
        <v>656</v>
      </c>
      <c r="CG7" s="120" t="s">
        <v>657</v>
      </c>
      <c r="CH7" s="120" t="s">
        <v>658</v>
      </c>
      <c r="CI7" s="120" t="s">
        <v>514</v>
      </c>
      <c r="CJ7" s="120" t="s">
        <v>659</v>
      </c>
      <c r="CK7" s="120" t="s">
        <v>468</v>
      </c>
      <c r="CL7" s="127" t="s">
        <v>498</v>
      </c>
      <c r="CM7" s="120" t="s">
        <v>660</v>
      </c>
      <c r="CN7" s="120" t="s">
        <v>665</v>
      </c>
      <c r="CO7" s="127" t="s">
        <v>523</v>
      </c>
      <c r="CP7" s="120" t="s">
        <v>500</v>
      </c>
      <c r="CQ7" s="120" t="s">
        <v>481</v>
      </c>
      <c r="CR7" s="125" t="s">
        <v>482</v>
      </c>
      <c r="CS7" s="127" t="s">
        <v>60</v>
      </c>
      <c r="CT7" s="127" t="s">
        <v>61</v>
      </c>
      <c r="CU7" s="131" t="s">
        <v>62</v>
      </c>
      <c r="CV7" s="63"/>
      <c r="CW7" s="133"/>
      <c r="CX7" s="122"/>
      <c r="CY7" s="88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</row>
    <row r="8" spans="1:199" s="3" customFormat="1" ht="47.4" customHeight="1" x14ac:dyDescent="0.3">
      <c r="A8" s="123" t="s">
        <v>532</v>
      </c>
      <c r="B8" s="123"/>
      <c r="C8" s="136"/>
      <c r="D8" s="139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42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30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8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8"/>
      <c r="CM8" s="121"/>
      <c r="CN8" s="121"/>
      <c r="CO8" s="128"/>
      <c r="CP8" s="121"/>
      <c r="CQ8" s="121"/>
      <c r="CR8" s="126"/>
      <c r="CS8" s="128"/>
      <c r="CT8" s="128"/>
      <c r="CU8" s="132"/>
      <c r="CV8" s="64"/>
      <c r="CW8" s="133"/>
      <c r="CX8" s="122"/>
      <c r="CY8" s="90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</row>
    <row r="9" spans="1:199" s="3" customFormat="1" ht="24.6" customHeight="1" thickBot="1" x14ac:dyDescent="0.35">
      <c r="A9" s="124"/>
      <c r="B9" s="124"/>
      <c r="C9" s="137"/>
      <c r="D9" s="140"/>
      <c r="E9" s="1" t="s">
        <v>376</v>
      </c>
      <c r="F9" s="1" t="s">
        <v>377</v>
      </c>
      <c r="G9" s="1" t="s">
        <v>378</v>
      </c>
      <c r="H9" s="1" t="s">
        <v>379</v>
      </c>
      <c r="I9" s="1" t="s">
        <v>380</v>
      </c>
      <c r="J9" s="1" t="s">
        <v>381</v>
      </c>
      <c r="K9" s="1" t="s">
        <v>382</v>
      </c>
      <c r="L9" s="1" t="s">
        <v>383</v>
      </c>
      <c r="M9" s="1" t="s">
        <v>384</v>
      </c>
      <c r="N9" s="1" t="s">
        <v>385</v>
      </c>
      <c r="O9" s="1" t="s">
        <v>386</v>
      </c>
      <c r="P9" s="1" t="s">
        <v>387</v>
      </c>
      <c r="Q9" s="1" t="s">
        <v>388</v>
      </c>
      <c r="R9" s="1" t="s">
        <v>389</v>
      </c>
      <c r="S9" s="1" t="s">
        <v>390</v>
      </c>
      <c r="T9" s="1" t="s">
        <v>391</v>
      </c>
      <c r="U9" s="1" t="s">
        <v>392</v>
      </c>
      <c r="V9" s="1" t="s">
        <v>393</v>
      </c>
      <c r="W9" s="1" t="s">
        <v>394</v>
      </c>
      <c r="X9" s="1" t="s">
        <v>395</v>
      </c>
      <c r="Y9" s="1" t="s">
        <v>396</v>
      </c>
      <c r="Z9" s="1" t="s">
        <v>397</v>
      </c>
      <c r="AA9" s="1" t="s">
        <v>398</v>
      </c>
      <c r="AB9" s="1" t="s">
        <v>399</v>
      </c>
      <c r="AC9" s="1" t="s">
        <v>400</v>
      </c>
      <c r="AD9" s="119" t="s">
        <v>669</v>
      </c>
      <c r="AE9" s="1" t="s">
        <v>401</v>
      </c>
      <c r="AF9" s="1" t="s">
        <v>402</v>
      </c>
      <c r="AG9" s="1" t="s">
        <v>403</v>
      </c>
      <c r="AH9" s="1" t="s">
        <v>404</v>
      </c>
      <c r="AI9" s="1" t="s">
        <v>405</v>
      </c>
      <c r="AJ9" s="1" t="s">
        <v>406</v>
      </c>
      <c r="AK9" s="1" t="s">
        <v>407</v>
      </c>
      <c r="AL9" s="1" t="s">
        <v>408</v>
      </c>
      <c r="AM9" s="1" t="s">
        <v>409</v>
      </c>
      <c r="AN9" s="1" t="s">
        <v>410</v>
      </c>
      <c r="AO9" s="1" t="s">
        <v>411</v>
      </c>
      <c r="AP9" s="1" t="s">
        <v>412</v>
      </c>
      <c r="AQ9" s="1" t="s">
        <v>413</v>
      </c>
      <c r="AR9" s="1" t="s">
        <v>414</v>
      </c>
      <c r="AS9" s="1" t="s">
        <v>415</v>
      </c>
      <c r="AT9" s="1" t="s">
        <v>416</v>
      </c>
      <c r="AU9" s="1" t="s">
        <v>417</v>
      </c>
      <c r="AV9" s="1" t="s">
        <v>418</v>
      </c>
      <c r="AW9" s="1" t="s">
        <v>419</v>
      </c>
      <c r="AX9" s="1" t="s">
        <v>420</v>
      </c>
      <c r="AY9" s="53" t="s">
        <v>484</v>
      </c>
      <c r="AZ9" s="1" t="s">
        <v>421</v>
      </c>
      <c r="BA9" s="1" t="s">
        <v>422</v>
      </c>
      <c r="BB9" s="1" t="s">
        <v>423</v>
      </c>
      <c r="BC9" s="1" t="s">
        <v>424</v>
      </c>
      <c r="BD9" s="1" t="s">
        <v>425</v>
      </c>
      <c r="BE9" s="1" t="s">
        <v>426</v>
      </c>
      <c r="BF9" s="1" t="s">
        <v>427</v>
      </c>
      <c r="BG9" s="1" t="s">
        <v>428</v>
      </c>
      <c r="BH9" s="1" t="s">
        <v>429</v>
      </c>
      <c r="BI9" s="1" t="s">
        <v>430</v>
      </c>
      <c r="BJ9" s="1" t="s">
        <v>600</v>
      </c>
      <c r="BK9" s="1" t="s">
        <v>431</v>
      </c>
      <c r="BL9" s="1" t="s">
        <v>432</v>
      </c>
      <c r="BM9" s="1" t="s">
        <v>472</v>
      </c>
      <c r="BN9" s="1" t="s">
        <v>433</v>
      </c>
      <c r="BO9" s="1" t="s">
        <v>434</v>
      </c>
      <c r="BP9" s="1" t="s">
        <v>435</v>
      </c>
      <c r="BQ9" s="1" t="s">
        <v>436</v>
      </c>
      <c r="BR9" s="1" t="s">
        <v>437</v>
      </c>
      <c r="BS9" s="1" t="s">
        <v>438</v>
      </c>
      <c r="BT9" s="1" t="s">
        <v>439</v>
      </c>
      <c r="BU9" s="1" t="s">
        <v>440</v>
      </c>
      <c r="BV9" s="1" t="s">
        <v>441</v>
      </c>
      <c r="BW9" s="1" t="s">
        <v>442</v>
      </c>
      <c r="BX9" s="1" t="s">
        <v>443</v>
      </c>
      <c r="BY9" s="1" t="s">
        <v>444</v>
      </c>
      <c r="BZ9" s="1" t="s">
        <v>445</v>
      </c>
      <c r="CA9" s="1" t="s">
        <v>446</v>
      </c>
      <c r="CB9" s="1" t="s">
        <v>447</v>
      </c>
      <c r="CC9" s="1" t="s">
        <v>448</v>
      </c>
      <c r="CD9" s="1" t="s">
        <v>449</v>
      </c>
      <c r="CE9" s="1" t="s">
        <v>450</v>
      </c>
      <c r="CF9" s="1" t="s">
        <v>451</v>
      </c>
      <c r="CG9" s="1" t="s">
        <v>495</v>
      </c>
      <c r="CH9" s="1" t="s">
        <v>452</v>
      </c>
      <c r="CI9" s="1" t="s">
        <v>496</v>
      </c>
      <c r="CJ9" s="1" t="s">
        <v>583</v>
      </c>
      <c r="CK9" s="1" t="s">
        <v>453</v>
      </c>
      <c r="CL9" s="1" t="s">
        <v>497</v>
      </c>
      <c r="CM9" s="1" t="s">
        <v>454</v>
      </c>
      <c r="CN9" s="1" t="s">
        <v>455</v>
      </c>
      <c r="CO9" s="1" t="s">
        <v>456</v>
      </c>
      <c r="CP9" s="1" t="s">
        <v>499</v>
      </c>
      <c r="CQ9" s="1" t="s">
        <v>457</v>
      </c>
      <c r="CR9" s="1" t="s">
        <v>458</v>
      </c>
      <c r="CS9" s="1" t="s">
        <v>459</v>
      </c>
      <c r="CT9" s="1" t="s">
        <v>460</v>
      </c>
      <c r="CU9" s="2" t="s">
        <v>461</v>
      </c>
      <c r="CV9" s="64"/>
      <c r="CW9" s="133"/>
      <c r="CX9" s="122"/>
      <c r="CY9" s="90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</row>
    <row r="10" spans="1:199" s="3" customFormat="1" ht="1.5" customHeight="1" x14ac:dyDescent="0.3">
      <c r="A10" s="66"/>
      <c r="B10" s="66"/>
      <c r="C10" s="67"/>
      <c r="D10" s="68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70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71"/>
      <c r="CV10" s="64"/>
      <c r="CW10" s="91"/>
      <c r="CX10" s="91"/>
      <c r="CY10" s="90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</row>
    <row r="11" spans="1:199" s="59" customFormat="1" ht="31.2" x14ac:dyDescent="0.3">
      <c r="A11" s="13" t="s">
        <v>64</v>
      </c>
      <c r="B11" s="13" t="s">
        <v>1</v>
      </c>
      <c r="C11" s="14" t="s">
        <v>65</v>
      </c>
      <c r="D11" s="15">
        <f t="shared" ref="D11:AI11" si="0">SUM(D12+D14+D18+D32+D34+D39+D41)</f>
        <v>273449306</v>
      </c>
      <c r="E11" s="15">
        <f t="shared" si="0"/>
        <v>266071327</v>
      </c>
      <c r="F11" s="15">
        <f t="shared" si="0"/>
        <v>261320662</v>
      </c>
      <c r="G11" s="15">
        <f t="shared" si="0"/>
        <v>176782565</v>
      </c>
      <c r="H11" s="15">
        <f t="shared" si="0"/>
        <v>37603068</v>
      </c>
      <c r="I11" s="15">
        <f t="shared" si="0"/>
        <v>12606040</v>
      </c>
      <c r="J11" s="15">
        <f t="shared" si="0"/>
        <v>0</v>
      </c>
      <c r="K11" s="15">
        <f t="shared" si="0"/>
        <v>324553</v>
      </c>
      <c r="L11" s="15">
        <f t="shared" si="0"/>
        <v>0</v>
      </c>
      <c r="M11" s="15">
        <f t="shared" si="0"/>
        <v>0</v>
      </c>
      <c r="N11" s="15">
        <f t="shared" si="0"/>
        <v>7671040</v>
      </c>
      <c r="O11" s="15">
        <f t="shared" si="0"/>
        <v>4610447</v>
      </c>
      <c r="P11" s="15">
        <f t="shared" si="0"/>
        <v>1759995</v>
      </c>
      <c r="Q11" s="15">
        <f t="shared" si="0"/>
        <v>856</v>
      </c>
      <c r="R11" s="15">
        <f t="shared" si="0"/>
        <v>1759139</v>
      </c>
      <c r="S11" s="15">
        <f t="shared" si="0"/>
        <v>40000</v>
      </c>
      <c r="T11" s="15">
        <f t="shared" si="0"/>
        <v>4275892</v>
      </c>
      <c r="U11" s="15">
        <f t="shared" si="0"/>
        <v>4371954</v>
      </c>
      <c r="V11" s="15">
        <f t="shared" si="0"/>
        <v>963577</v>
      </c>
      <c r="W11" s="15">
        <f t="shared" si="0"/>
        <v>1249871</v>
      </c>
      <c r="X11" s="15">
        <f t="shared" si="0"/>
        <v>1301782</v>
      </c>
      <c r="Y11" s="15">
        <f t="shared" si="0"/>
        <v>249572</v>
      </c>
      <c r="Z11" s="15">
        <f t="shared" si="0"/>
        <v>138587</v>
      </c>
      <c r="AA11" s="15">
        <f t="shared" si="0"/>
        <v>329270</v>
      </c>
      <c r="AB11" s="15">
        <f t="shared" si="0"/>
        <v>0</v>
      </c>
      <c r="AC11" s="15">
        <f t="shared" si="0"/>
        <v>139295</v>
      </c>
      <c r="AD11" s="15">
        <f>SUM(AD12+AD14+AD18+AD32+AD34+AD39+AD41)</f>
        <v>19182</v>
      </c>
      <c r="AE11" s="15">
        <f t="shared" si="0"/>
        <v>23861966</v>
      </c>
      <c r="AF11" s="15">
        <f t="shared" si="0"/>
        <v>100000</v>
      </c>
      <c r="AG11" s="15">
        <f t="shared" si="0"/>
        <v>0</v>
      </c>
      <c r="AH11" s="15">
        <f t="shared" si="0"/>
        <v>529853</v>
      </c>
      <c r="AI11" s="15">
        <f t="shared" si="0"/>
        <v>1389165</v>
      </c>
      <c r="AJ11" s="15">
        <f t="shared" ref="AJ11:BP11" si="1">SUM(AJ12+AJ14+AJ18+AJ32+AJ34+AJ39+AJ41)</f>
        <v>0</v>
      </c>
      <c r="AK11" s="15">
        <f t="shared" si="1"/>
        <v>129122</v>
      </c>
      <c r="AL11" s="15">
        <f t="shared" si="1"/>
        <v>1063814</v>
      </c>
      <c r="AM11" s="15">
        <f t="shared" si="1"/>
        <v>280267</v>
      </c>
      <c r="AN11" s="15">
        <f t="shared" si="1"/>
        <v>650920</v>
      </c>
      <c r="AO11" s="15">
        <f t="shared" si="1"/>
        <v>8220690</v>
      </c>
      <c r="AP11" s="15">
        <f t="shared" si="1"/>
        <v>7691</v>
      </c>
      <c r="AQ11" s="15">
        <f t="shared" si="1"/>
        <v>0</v>
      </c>
      <c r="AR11" s="15">
        <f t="shared" si="1"/>
        <v>1029047</v>
      </c>
      <c r="AS11" s="15">
        <f t="shared" si="1"/>
        <v>373570</v>
      </c>
      <c r="AT11" s="15">
        <f t="shared" si="1"/>
        <v>0</v>
      </c>
      <c r="AU11" s="15">
        <f t="shared" si="1"/>
        <v>0</v>
      </c>
      <c r="AV11" s="15">
        <f t="shared" si="1"/>
        <v>0</v>
      </c>
      <c r="AW11" s="15">
        <f t="shared" si="1"/>
        <v>1016988</v>
      </c>
      <c r="AX11" s="15">
        <f t="shared" si="1"/>
        <v>2167543</v>
      </c>
      <c r="AY11" s="15">
        <f t="shared" si="1"/>
        <v>517513</v>
      </c>
      <c r="AZ11" s="15">
        <f t="shared" si="1"/>
        <v>6385783</v>
      </c>
      <c r="BA11" s="15">
        <f t="shared" si="1"/>
        <v>4750665</v>
      </c>
      <c r="BB11" s="15">
        <f t="shared" si="1"/>
        <v>0</v>
      </c>
      <c r="BC11" s="15">
        <f t="shared" si="1"/>
        <v>0</v>
      </c>
      <c r="BD11" s="15">
        <f t="shared" si="1"/>
        <v>0</v>
      </c>
      <c r="BE11" s="15">
        <f t="shared" si="1"/>
        <v>0</v>
      </c>
      <c r="BF11" s="15">
        <f t="shared" si="1"/>
        <v>0</v>
      </c>
      <c r="BG11" s="15">
        <f t="shared" si="1"/>
        <v>0</v>
      </c>
      <c r="BH11" s="15">
        <f t="shared" si="1"/>
        <v>0</v>
      </c>
      <c r="BI11" s="15">
        <f t="shared" si="1"/>
        <v>0</v>
      </c>
      <c r="BJ11" s="15">
        <f t="shared" ref="BJ11" si="2">SUM(BJ12+BJ14+BJ18+BJ32+BJ34+BJ39+BJ41)</f>
        <v>0</v>
      </c>
      <c r="BK11" s="15">
        <f t="shared" si="1"/>
        <v>0</v>
      </c>
      <c r="BL11" s="15">
        <f t="shared" si="1"/>
        <v>0</v>
      </c>
      <c r="BM11" s="15">
        <f t="shared" si="1"/>
        <v>0</v>
      </c>
      <c r="BN11" s="15">
        <f t="shared" si="1"/>
        <v>4750665</v>
      </c>
      <c r="BO11" s="15">
        <f t="shared" si="1"/>
        <v>0</v>
      </c>
      <c r="BP11" s="15">
        <f t="shared" si="1"/>
        <v>0</v>
      </c>
      <c r="BQ11" s="15">
        <f t="shared" ref="BQ11:CN11" si="3">SUM(BQ12+BQ14+BQ18+BQ32+BQ34+BQ39+BQ41)</f>
        <v>10670</v>
      </c>
      <c r="BR11" s="15">
        <f t="shared" si="3"/>
        <v>0</v>
      </c>
      <c r="BS11" s="15">
        <f t="shared" si="3"/>
        <v>0</v>
      </c>
      <c r="BT11" s="15">
        <f t="shared" si="3"/>
        <v>0</v>
      </c>
      <c r="BU11" s="15">
        <f t="shared" si="3"/>
        <v>0</v>
      </c>
      <c r="BV11" s="15">
        <f t="shared" si="3"/>
        <v>0</v>
      </c>
      <c r="BW11" s="15">
        <f t="shared" si="3"/>
        <v>0</v>
      </c>
      <c r="BX11" s="15">
        <f t="shared" si="3"/>
        <v>4519995</v>
      </c>
      <c r="BY11" s="15">
        <f t="shared" si="3"/>
        <v>220000</v>
      </c>
      <c r="BZ11" s="15">
        <f t="shared" si="3"/>
        <v>7377979</v>
      </c>
      <c r="CA11" s="15">
        <f t="shared" si="3"/>
        <v>7377979</v>
      </c>
      <c r="CB11" s="15">
        <f t="shared" si="3"/>
        <v>5066553</v>
      </c>
      <c r="CC11" s="15">
        <f t="shared" si="3"/>
        <v>0</v>
      </c>
      <c r="CD11" s="15">
        <f t="shared" si="3"/>
        <v>5066553</v>
      </c>
      <c r="CE11" s="15">
        <f t="shared" si="3"/>
        <v>1749500</v>
      </c>
      <c r="CF11" s="15">
        <f t="shared" si="3"/>
        <v>1749500</v>
      </c>
      <c r="CG11" s="15">
        <f t="shared" si="3"/>
        <v>0</v>
      </c>
      <c r="CH11" s="15">
        <f t="shared" si="3"/>
        <v>0</v>
      </c>
      <c r="CI11" s="15">
        <f t="shared" si="3"/>
        <v>0</v>
      </c>
      <c r="CJ11" s="15">
        <f t="shared" si="3"/>
        <v>0</v>
      </c>
      <c r="CK11" s="15">
        <f t="shared" si="3"/>
        <v>561926</v>
      </c>
      <c r="CL11" s="15">
        <f t="shared" si="3"/>
        <v>0</v>
      </c>
      <c r="CM11" s="15">
        <f t="shared" si="3"/>
        <v>0</v>
      </c>
      <c r="CN11" s="15">
        <f t="shared" si="3"/>
        <v>561926</v>
      </c>
      <c r="CO11" s="15"/>
      <c r="CP11" s="15"/>
      <c r="CQ11" s="15">
        <f>SUM(CQ12+CQ14+CQ18+CQ32+CQ34+CQ39+CQ41)</f>
        <v>0</v>
      </c>
      <c r="CR11" s="15">
        <f>SUM(CR12+CR14+CR18+CR32+CR34+CR39+CR41)</f>
        <v>0</v>
      </c>
      <c r="CS11" s="15">
        <f>SUM(CS12+CS14+CS18+CS32+CS34+CS39+CS41)</f>
        <v>0</v>
      </c>
      <c r="CT11" s="15">
        <f>SUM(CT12+CT14+CT18+CT32+CT34+CT39+CT41)</f>
        <v>0</v>
      </c>
      <c r="CU11" s="60">
        <f>SUM(CU12+CU14+CU18+CU32+CU34+CU39+CU41)</f>
        <v>0</v>
      </c>
      <c r="CV11" s="58"/>
      <c r="CW11" s="92"/>
      <c r="CX11" s="92"/>
      <c r="CY11" s="93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</row>
    <row r="12" spans="1:199" s="59" customFormat="1" ht="31.2" x14ac:dyDescent="0.3">
      <c r="A12" s="16" t="s">
        <v>66</v>
      </c>
      <c r="B12" s="16" t="s">
        <v>1</v>
      </c>
      <c r="C12" s="17" t="s">
        <v>67</v>
      </c>
      <c r="D12" s="18">
        <f>SUM(D13)</f>
        <v>36100629</v>
      </c>
      <c r="E12" s="18">
        <f t="shared" ref="E12:BT12" si="4">SUM(E13)</f>
        <v>32663703</v>
      </c>
      <c r="F12" s="18">
        <f t="shared" si="4"/>
        <v>32631881</v>
      </c>
      <c r="G12" s="18">
        <f>G13</f>
        <v>13999081</v>
      </c>
      <c r="H12" s="18">
        <f>H13</f>
        <v>3402045</v>
      </c>
      <c r="I12" s="18">
        <f t="shared" si="4"/>
        <v>2752837</v>
      </c>
      <c r="J12" s="18">
        <f t="shared" si="4"/>
        <v>0</v>
      </c>
      <c r="K12" s="18">
        <f t="shared" si="4"/>
        <v>32000</v>
      </c>
      <c r="L12" s="18">
        <f t="shared" si="4"/>
        <v>0</v>
      </c>
      <c r="M12" s="18">
        <f t="shared" si="4"/>
        <v>0</v>
      </c>
      <c r="N12" s="18">
        <f t="shared" si="4"/>
        <v>1888317</v>
      </c>
      <c r="O12" s="18">
        <f t="shared" si="4"/>
        <v>832520</v>
      </c>
      <c r="P12" s="18">
        <f t="shared" si="4"/>
        <v>633606</v>
      </c>
      <c r="Q12" s="18">
        <f t="shared" si="4"/>
        <v>856</v>
      </c>
      <c r="R12" s="18">
        <f t="shared" si="4"/>
        <v>632750</v>
      </c>
      <c r="S12" s="18">
        <f t="shared" si="4"/>
        <v>0</v>
      </c>
      <c r="T12" s="18">
        <f t="shared" si="4"/>
        <v>354306</v>
      </c>
      <c r="U12" s="18">
        <f t="shared" si="4"/>
        <v>641328</v>
      </c>
      <c r="V12" s="18">
        <f t="shared" si="4"/>
        <v>183250</v>
      </c>
      <c r="W12" s="18">
        <f t="shared" si="4"/>
        <v>102555</v>
      </c>
      <c r="X12" s="18">
        <f t="shared" si="4"/>
        <v>242807</v>
      </c>
      <c r="Y12" s="18">
        <f t="shared" si="4"/>
        <v>37203</v>
      </c>
      <c r="Z12" s="18">
        <f t="shared" si="4"/>
        <v>33885</v>
      </c>
      <c r="AA12" s="18">
        <f t="shared" si="4"/>
        <v>0</v>
      </c>
      <c r="AB12" s="18">
        <f t="shared" si="4"/>
        <v>0</v>
      </c>
      <c r="AC12" s="18">
        <f t="shared" si="4"/>
        <v>41628</v>
      </c>
      <c r="AD12" s="18">
        <f t="shared" si="4"/>
        <v>0</v>
      </c>
      <c r="AE12" s="18">
        <f t="shared" si="4"/>
        <v>10848678</v>
      </c>
      <c r="AF12" s="18">
        <f t="shared" si="4"/>
        <v>0</v>
      </c>
      <c r="AG12" s="18">
        <f t="shared" si="4"/>
        <v>0</v>
      </c>
      <c r="AH12" s="18">
        <f t="shared" si="4"/>
        <v>65500</v>
      </c>
      <c r="AI12" s="18">
        <f t="shared" si="4"/>
        <v>112260</v>
      </c>
      <c r="AJ12" s="18">
        <f t="shared" si="4"/>
        <v>0</v>
      </c>
      <c r="AK12" s="18">
        <f t="shared" si="4"/>
        <v>25455</v>
      </c>
      <c r="AL12" s="18">
        <f t="shared" si="4"/>
        <v>1000574</v>
      </c>
      <c r="AM12" s="18">
        <f t="shared" si="4"/>
        <v>15000</v>
      </c>
      <c r="AN12" s="18">
        <f t="shared" si="4"/>
        <v>310000</v>
      </c>
      <c r="AO12" s="18">
        <f t="shared" si="4"/>
        <v>5382939</v>
      </c>
      <c r="AP12" s="18">
        <f t="shared" si="4"/>
        <v>7326</v>
      </c>
      <c r="AQ12" s="18">
        <f t="shared" si="4"/>
        <v>0</v>
      </c>
      <c r="AR12" s="18">
        <f t="shared" si="4"/>
        <v>0</v>
      </c>
      <c r="AS12" s="18">
        <f t="shared" si="4"/>
        <v>13574</v>
      </c>
      <c r="AT12" s="18"/>
      <c r="AU12" s="18"/>
      <c r="AV12" s="18">
        <f t="shared" si="4"/>
        <v>0</v>
      </c>
      <c r="AW12" s="18">
        <f t="shared" si="4"/>
        <v>0</v>
      </c>
      <c r="AX12" s="18">
        <f t="shared" si="4"/>
        <v>0</v>
      </c>
      <c r="AY12" s="18"/>
      <c r="AZ12" s="18">
        <f t="shared" si="4"/>
        <v>3916050</v>
      </c>
      <c r="BA12" s="18">
        <f t="shared" si="4"/>
        <v>31822</v>
      </c>
      <c r="BB12" s="18">
        <f t="shared" si="4"/>
        <v>0</v>
      </c>
      <c r="BC12" s="18">
        <f t="shared" si="4"/>
        <v>0</v>
      </c>
      <c r="BD12" s="18">
        <f t="shared" si="4"/>
        <v>0</v>
      </c>
      <c r="BE12" s="18">
        <f t="shared" si="4"/>
        <v>0</v>
      </c>
      <c r="BF12" s="18">
        <f t="shared" si="4"/>
        <v>0</v>
      </c>
      <c r="BG12" s="18">
        <f t="shared" si="4"/>
        <v>0</v>
      </c>
      <c r="BH12" s="18">
        <f t="shared" si="4"/>
        <v>0</v>
      </c>
      <c r="BI12" s="18">
        <f t="shared" si="4"/>
        <v>0</v>
      </c>
      <c r="BJ12" s="18">
        <f t="shared" si="4"/>
        <v>0</v>
      </c>
      <c r="BK12" s="18">
        <f t="shared" si="4"/>
        <v>0</v>
      </c>
      <c r="BL12" s="18">
        <f t="shared" si="4"/>
        <v>0</v>
      </c>
      <c r="BM12" s="18">
        <f t="shared" si="4"/>
        <v>0</v>
      </c>
      <c r="BN12" s="18">
        <f t="shared" si="4"/>
        <v>31822</v>
      </c>
      <c r="BO12" s="18">
        <f t="shared" si="4"/>
        <v>0</v>
      </c>
      <c r="BP12" s="18">
        <f t="shared" si="4"/>
        <v>0</v>
      </c>
      <c r="BQ12" s="18">
        <f t="shared" si="4"/>
        <v>0</v>
      </c>
      <c r="BR12" s="18">
        <f t="shared" si="4"/>
        <v>0</v>
      </c>
      <c r="BS12" s="18">
        <f t="shared" si="4"/>
        <v>0</v>
      </c>
      <c r="BT12" s="18">
        <f t="shared" si="4"/>
        <v>0</v>
      </c>
      <c r="BU12" s="18">
        <f t="shared" ref="BU12:CU12" si="5">SUM(BU13)</f>
        <v>0</v>
      </c>
      <c r="BV12" s="18">
        <f t="shared" si="5"/>
        <v>0</v>
      </c>
      <c r="BW12" s="18">
        <f t="shared" si="5"/>
        <v>0</v>
      </c>
      <c r="BX12" s="18">
        <f t="shared" si="5"/>
        <v>31822</v>
      </c>
      <c r="BY12" s="18">
        <f t="shared" si="5"/>
        <v>0</v>
      </c>
      <c r="BZ12" s="18">
        <f t="shared" si="5"/>
        <v>3436926</v>
      </c>
      <c r="CA12" s="18">
        <f t="shared" si="5"/>
        <v>3436926</v>
      </c>
      <c r="CB12" s="18">
        <f t="shared" si="5"/>
        <v>1850000</v>
      </c>
      <c r="CC12" s="18">
        <f t="shared" si="5"/>
        <v>0</v>
      </c>
      <c r="CD12" s="18">
        <f t="shared" si="5"/>
        <v>1850000</v>
      </c>
      <c r="CE12" s="18">
        <f t="shared" si="5"/>
        <v>1025000</v>
      </c>
      <c r="CF12" s="18">
        <f t="shared" si="5"/>
        <v>1025000</v>
      </c>
      <c r="CG12" s="18">
        <f t="shared" si="5"/>
        <v>0</v>
      </c>
      <c r="CH12" s="18">
        <f t="shared" si="5"/>
        <v>0</v>
      </c>
      <c r="CI12" s="18">
        <f t="shared" si="5"/>
        <v>0</v>
      </c>
      <c r="CJ12" s="18">
        <f t="shared" si="5"/>
        <v>0</v>
      </c>
      <c r="CK12" s="18">
        <f t="shared" si="5"/>
        <v>561926</v>
      </c>
      <c r="CL12" s="18">
        <f t="shared" si="5"/>
        <v>0</v>
      </c>
      <c r="CM12" s="18">
        <f t="shared" si="5"/>
        <v>0</v>
      </c>
      <c r="CN12" s="18">
        <f t="shared" si="5"/>
        <v>561926</v>
      </c>
      <c r="CO12" s="18"/>
      <c r="CP12" s="18"/>
      <c r="CQ12" s="18">
        <f t="shared" si="5"/>
        <v>0</v>
      </c>
      <c r="CR12" s="18">
        <f t="shared" si="5"/>
        <v>0</v>
      </c>
      <c r="CS12" s="18">
        <f t="shared" si="5"/>
        <v>0</v>
      </c>
      <c r="CT12" s="18">
        <f t="shared" si="5"/>
        <v>0</v>
      </c>
      <c r="CU12" s="46">
        <f t="shared" si="5"/>
        <v>0</v>
      </c>
      <c r="CV12" s="58"/>
      <c r="CW12" s="94"/>
      <c r="CX12" s="94"/>
      <c r="CY12" s="93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</row>
    <row r="13" spans="1:199" ht="15.6" x14ac:dyDescent="0.3">
      <c r="A13" s="21" t="s">
        <v>1</v>
      </c>
      <c r="B13" s="21" t="s">
        <v>68</v>
      </c>
      <c r="C13" s="22" t="s">
        <v>69</v>
      </c>
      <c r="D13" s="19">
        <f>SUM(E13+BZ13+CR13)</f>
        <v>36100629</v>
      </c>
      <c r="E13" s="19">
        <f>SUM(F13+BA13)</f>
        <v>32663703</v>
      </c>
      <c r="F13" s="19">
        <f>SUM(G13+H13+I13+P13+S13+T13+U13+AE13+AD13)</f>
        <v>32631881</v>
      </c>
      <c r="G13" s="23">
        <v>13999081</v>
      </c>
      <c r="H13" s="23">
        <v>3402045</v>
      </c>
      <c r="I13" s="19">
        <f t="shared" ref="I13:I69" si="6">SUM(J13:O13)</f>
        <v>2752837</v>
      </c>
      <c r="J13" s="19">
        <v>0</v>
      </c>
      <c r="K13" s="23">
        <v>32000</v>
      </c>
      <c r="L13" s="23">
        <v>0</v>
      </c>
      <c r="M13" s="23">
        <v>0</v>
      </c>
      <c r="N13" s="23">
        <v>1888317</v>
      </c>
      <c r="O13" s="23">
        <v>832520</v>
      </c>
      <c r="P13" s="19">
        <f t="shared" ref="P13:P69" si="7">SUM(Q13:R13)</f>
        <v>633606</v>
      </c>
      <c r="Q13" s="19">
        <v>856</v>
      </c>
      <c r="R13" s="19">
        <v>632750</v>
      </c>
      <c r="S13" s="19">
        <v>0</v>
      </c>
      <c r="T13" s="19">
        <v>354306</v>
      </c>
      <c r="U13" s="19">
        <f>SUM(V13:AC13)</f>
        <v>641328</v>
      </c>
      <c r="V13" s="23">
        <v>183250</v>
      </c>
      <c r="W13" s="23">
        <v>102555</v>
      </c>
      <c r="X13" s="23">
        <v>242807</v>
      </c>
      <c r="Y13" s="23">
        <v>37203</v>
      </c>
      <c r="Z13" s="23">
        <v>33885</v>
      </c>
      <c r="AA13" s="23">
        <v>0</v>
      </c>
      <c r="AB13" s="23">
        <v>0</v>
      </c>
      <c r="AC13" s="23">
        <v>41628</v>
      </c>
      <c r="AD13" s="19">
        <v>0</v>
      </c>
      <c r="AE13" s="19">
        <f>SUM(AF13:AZ13)</f>
        <v>10848678</v>
      </c>
      <c r="AF13" s="19">
        <v>0</v>
      </c>
      <c r="AG13" s="19">
        <v>0</v>
      </c>
      <c r="AH13" s="23">
        <v>65500</v>
      </c>
      <c r="AI13" s="23">
        <v>112260</v>
      </c>
      <c r="AJ13" s="23">
        <v>0</v>
      </c>
      <c r="AK13" s="23">
        <v>25455</v>
      </c>
      <c r="AL13" s="23">
        <v>1000574</v>
      </c>
      <c r="AM13" s="23">
        <v>15000</v>
      </c>
      <c r="AN13" s="23">
        <v>310000</v>
      </c>
      <c r="AO13" s="23">
        <v>5382939</v>
      </c>
      <c r="AP13" s="23">
        <v>7326</v>
      </c>
      <c r="AQ13" s="23">
        <v>0</v>
      </c>
      <c r="AR13" s="23">
        <v>0</v>
      </c>
      <c r="AS13" s="23">
        <v>13574</v>
      </c>
      <c r="AT13" s="23">
        <v>0</v>
      </c>
      <c r="AU13" s="23">
        <v>0</v>
      </c>
      <c r="AV13" s="23">
        <v>0</v>
      </c>
      <c r="AW13" s="23">
        <v>0</v>
      </c>
      <c r="AX13" s="23">
        <v>0</v>
      </c>
      <c r="AY13" s="23">
        <v>0</v>
      </c>
      <c r="AZ13" s="23">
        <v>3916050</v>
      </c>
      <c r="BA13" s="19">
        <f>SUM(BB13+BF13+BI13+BK13+BN13)</f>
        <v>31822</v>
      </c>
      <c r="BB13" s="19">
        <f>SUM(BC13:BE13)</f>
        <v>0</v>
      </c>
      <c r="BC13" s="19">
        <v>0</v>
      </c>
      <c r="BD13" s="19">
        <v>0</v>
      </c>
      <c r="BE13" s="19">
        <v>0</v>
      </c>
      <c r="BF13" s="19">
        <f>SUM(BH13:BH13)</f>
        <v>0</v>
      </c>
      <c r="BG13" s="19">
        <v>0</v>
      </c>
      <c r="BH13" s="19">
        <v>0</v>
      </c>
      <c r="BI13" s="19">
        <v>0</v>
      </c>
      <c r="BJ13" s="19">
        <v>0</v>
      </c>
      <c r="BK13" s="19">
        <f t="shared" ref="BK13:BK69" si="8">SUM(BL13)</f>
        <v>0</v>
      </c>
      <c r="BL13" s="19">
        <v>0</v>
      </c>
      <c r="BM13" s="19">
        <v>0</v>
      </c>
      <c r="BN13" s="19">
        <f>SUM(BO13:BY13)</f>
        <v>31822</v>
      </c>
      <c r="BO13" s="19">
        <v>0</v>
      </c>
      <c r="BP13" s="19">
        <v>0</v>
      </c>
      <c r="BQ13" s="19">
        <v>0</v>
      </c>
      <c r="BR13" s="19">
        <v>0</v>
      </c>
      <c r="BS13" s="19">
        <v>0</v>
      </c>
      <c r="BT13" s="19">
        <v>0</v>
      </c>
      <c r="BU13" s="19">
        <v>0</v>
      </c>
      <c r="BV13" s="19">
        <v>0</v>
      </c>
      <c r="BW13" s="19">
        <v>0</v>
      </c>
      <c r="BX13" s="19">
        <v>31822</v>
      </c>
      <c r="BY13" s="19">
        <v>0</v>
      </c>
      <c r="BZ13" s="19">
        <f>SUM(CA13+CQ13)</f>
        <v>3436926</v>
      </c>
      <c r="CA13" s="19">
        <f>SUM(CB13+CE13+CK13)</f>
        <v>3436926</v>
      </c>
      <c r="CB13" s="19">
        <f t="shared" ref="CB13:CB69" si="9">SUM(CC13:CD13)</f>
        <v>1850000</v>
      </c>
      <c r="CC13" s="19">
        <v>0</v>
      </c>
      <c r="CD13" s="19">
        <v>1850000</v>
      </c>
      <c r="CE13" s="19">
        <f>SUM(CF13:CJ13)</f>
        <v>1025000</v>
      </c>
      <c r="CF13" s="19">
        <v>1025000</v>
      </c>
      <c r="CG13" s="19">
        <v>0</v>
      </c>
      <c r="CH13" s="19">
        <v>0</v>
      </c>
      <c r="CI13" s="19">
        <v>0</v>
      </c>
      <c r="CJ13" s="19">
        <v>0</v>
      </c>
      <c r="CK13" s="19">
        <f>SUM(CL13:CP13)</f>
        <v>561926</v>
      </c>
      <c r="CL13" s="19"/>
      <c r="CM13" s="19"/>
      <c r="CN13" s="19">
        <v>561926</v>
      </c>
      <c r="CO13" s="19"/>
      <c r="CP13" s="19"/>
      <c r="CQ13" s="19">
        <v>0</v>
      </c>
      <c r="CR13" s="19">
        <f t="shared" ref="CR13:CR69" si="10">SUM(CS13)</f>
        <v>0</v>
      </c>
      <c r="CS13" s="19">
        <f t="shared" ref="CS13:CS69" si="11">SUM(CT13:CU13)</f>
        <v>0</v>
      </c>
      <c r="CT13" s="19">
        <v>0</v>
      </c>
      <c r="CU13" s="20">
        <v>0</v>
      </c>
      <c r="CW13" s="116"/>
      <c r="CX13" s="116"/>
      <c r="CY13" s="95"/>
    </row>
    <row r="14" spans="1:199" s="59" customFormat="1" ht="31.2" x14ac:dyDescent="0.3">
      <c r="A14" s="16" t="s">
        <v>70</v>
      </c>
      <c r="B14" s="16" t="s">
        <v>1</v>
      </c>
      <c r="C14" s="17" t="s">
        <v>620</v>
      </c>
      <c r="D14" s="18">
        <f>SUM(D15:D17)</f>
        <v>47334946</v>
      </c>
      <c r="E14" s="18">
        <f t="shared" ref="E14:BT14" si="12">SUM(E15:E17)</f>
        <v>45270427</v>
      </c>
      <c r="F14" s="18">
        <f t="shared" si="12"/>
        <v>43156732</v>
      </c>
      <c r="G14" s="18">
        <f t="shared" si="12"/>
        <v>28928027</v>
      </c>
      <c r="H14" s="18">
        <f t="shared" si="12"/>
        <v>6950022</v>
      </c>
      <c r="I14" s="18">
        <f t="shared" si="12"/>
        <v>2358081</v>
      </c>
      <c r="J14" s="18">
        <f t="shared" si="12"/>
        <v>0</v>
      </c>
      <c r="K14" s="18">
        <f t="shared" si="12"/>
        <v>0</v>
      </c>
      <c r="L14" s="18">
        <f t="shared" si="12"/>
        <v>0</v>
      </c>
      <c r="M14" s="18">
        <f t="shared" si="12"/>
        <v>0</v>
      </c>
      <c r="N14" s="18">
        <f t="shared" si="12"/>
        <v>1886160</v>
      </c>
      <c r="O14" s="18">
        <f t="shared" si="12"/>
        <v>471921</v>
      </c>
      <c r="P14" s="18">
        <f t="shared" si="12"/>
        <v>212741</v>
      </c>
      <c r="Q14" s="18">
        <f t="shared" si="12"/>
        <v>0</v>
      </c>
      <c r="R14" s="18">
        <f t="shared" si="12"/>
        <v>212741</v>
      </c>
      <c r="S14" s="18">
        <f t="shared" si="12"/>
        <v>0</v>
      </c>
      <c r="T14" s="18">
        <f t="shared" si="12"/>
        <v>274402</v>
      </c>
      <c r="U14" s="18">
        <f t="shared" si="12"/>
        <v>175724</v>
      </c>
      <c r="V14" s="18">
        <f t="shared" si="12"/>
        <v>79520</v>
      </c>
      <c r="W14" s="18">
        <f t="shared" si="12"/>
        <v>22183</v>
      </c>
      <c r="X14" s="18">
        <f t="shared" si="12"/>
        <v>41850</v>
      </c>
      <c r="Y14" s="18">
        <f t="shared" si="12"/>
        <v>12556</v>
      </c>
      <c r="Z14" s="18">
        <f t="shared" si="12"/>
        <v>6271</v>
      </c>
      <c r="AA14" s="18">
        <f t="shared" si="12"/>
        <v>0</v>
      </c>
      <c r="AB14" s="18">
        <f t="shared" si="12"/>
        <v>0</v>
      </c>
      <c r="AC14" s="18">
        <f t="shared" si="12"/>
        <v>13344</v>
      </c>
      <c r="AD14" s="18">
        <f t="shared" si="12"/>
        <v>0</v>
      </c>
      <c r="AE14" s="18">
        <f t="shared" si="12"/>
        <v>4257735</v>
      </c>
      <c r="AF14" s="18">
        <f t="shared" si="12"/>
        <v>100000</v>
      </c>
      <c r="AG14" s="18">
        <f t="shared" si="12"/>
        <v>0</v>
      </c>
      <c r="AH14" s="18">
        <f t="shared" si="12"/>
        <v>52017</v>
      </c>
      <c r="AI14" s="18">
        <f t="shared" si="12"/>
        <v>197226</v>
      </c>
      <c r="AJ14" s="18">
        <f t="shared" si="12"/>
        <v>0</v>
      </c>
      <c r="AK14" s="18">
        <f t="shared" si="12"/>
        <v>39959</v>
      </c>
      <c r="AL14" s="18">
        <f t="shared" si="12"/>
        <v>28000</v>
      </c>
      <c r="AM14" s="18">
        <f t="shared" si="12"/>
        <v>4500</v>
      </c>
      <c r="AN14" s="18">
        <f t="shared" si="12"/>
        <v>173176</v>
      </c>
      <c r="AO14" s="18">
        <f t="shared" si="12"/>
        <v>1825206</v>
      </c>
      <c r="AP14" s="18">
        <f t="shared" si="12"/>
        <v>0</v>
      </c>
      <c r="AQ14" s="18">
        <f t="shared" si="12"/>
        <v>0</v>
      </c>
      <c r="AR14" s="18">
        <f t="shared" si="12"/>
        <v>106783</v>
      </c>
      <c r="AS14" s="18">
        <f t="shared" si="12"/>
        <v>51491</v>
      </c>
      <c r="AT14" s="18"/>
      <c r="AU14" s="18"/>
      <c r="AV14" s="18">
        <f t="shared" si="12"/>
        <v>0</v>
      </c>
      <c r="AW14" s="18">
        <f t="shared" si="12"/>
        <v>0</v>
      </c>
      <c r="AX14" s="18">
        <f t="shared" si="12"/>
        <v>100320</v>
      </c>
      <c r="AY14" s="18"/>
      <c r="AZ14" s="18">
        <f t="shared" si="12"/>
        <v>1579057</v>
      </c>
      <c r="BA14" s="18">
        <f t="shared" si="12"/>
        <v>2113695</v>
      </c>
      <c r="BB14" s="18">
        <f t="shared" si="12"/>
        <v>0</v>
      </c>
      <c r="BC14" s="18">
        <f t="shared" si="12"/>
        <v>0</v>
      </c>
      <c r="BD14" s="18">
        <f t="shared" si="12"/>
        <v>0</v>
      </c>
      <c r="BE14" s="18">
        <f t="shared" si="12"/>
        <v>0</v>
      </c>
      <c r="BF14" s="18">
        <f t="shared" si="12"/>
        <v>0</v>
      </c>
      <c r="BG14" s="18">
        <f t="shared" si="12"/>
        <v>0</v>
      </c>
      <c r="BH14" s="18">
        <f t="shared" si="12"/>
        <v>0</v>
      </c>
      <c r="BI14" s="18">
        <f t="shared" si="12"/>
        <v>0</v>
      </c>
      <c r="BJ14" s="18">
        <f t="shared" ref="BJ14" si="13">SUM(BJ15:BJ17)</f>
        <v>0</v>
      </c>
      <c r="BK14" s="18">
        <f t="shared" si="12"/>
        <v>0</v>
      </c>
      <c r="BL14" s="18">
        <f t="shared" si="12"/>
        <v>0</v>
      </c>
      <c r="BM14" s="18">
        <f t="shared" ref="BM14" si="14">SUM(BM15:BM17)</f>
        <v>0</v>
      </c>
      <c r="BN14" s="18">
        <f>SUM(BN15:BN17)</f>
        <v>2113695</v>
      </c>
      <c r="BO14" s="18">
        <f t="shared" si="12"/>
        <v>0</v>
      </c>
      <c r="BP14" s="18">
        <f t="shared" si="12"/>
        <v>0</v>
      </c>
      <c r="BQ14" s="18">
        <f t="shared" si="12"/>
        <v>0</v>
      </c>
      <c r="BR14" s="18">
        <f t="shared" si="12"/>
        <v>0</v>
      </c>
      <c r="BS14" s="18">
        <f t="shared" si="12"/>
        <v>0</v>
      </c>
      <c r="BT14" s="18">
        <f t="shared" si="12"/>
        <v>0</v>
      </c>
      <c r="BU14" s="18">
        <f t="shared" ref="BU14:CU14" si="15">SUM(BU15:BU17)</f>
        <v>0</v>
      </c>
      <c r="BV14" s="18">
        <f t="shared" si="15"/>
        <v>0</v>
      </c>
      <c r="BW14" s="18">
        <f t="shared" si="15"/>
        <v>0</v>
      </c>
      <c r="BX14" s="18">
        <f t="shared" si="15"/>
        <v>1893695</v>
      </c>
      <c r="BY14" s="18">
        <f t="shared" si="15"/>
        <v>220000</v>
      </c>
      <c r="BZ14" s="18">
        <f t="shared" si="15"/>
        <v>2064519</v>
      </c>
      <c r="CA14" s="18">
        <f t="shared" si="15"/>
        <v>2064519</v>
      </c>
      <c r="CB14" s="18">
        <f t="shared" si="15"/>
        <v>1340019</v>
      </c>
      <c r="CC14" s="18">
        <f t="shared" si="15"/>
        <v>0</v>
      </c>
      <c r="CD14" s="18">
        <f t="shared" si="15"/>
        <v>1340019</v>
      </c>
      <c r="CE14" s="18">
        <f t="shared" si="15"/>
        <v>724500</v>
      </c>
      <c r="CF14" s="18">
        <f t="shared" si="15"/>
        <v>724500</v>
      </c>
      <c r="CG14" s="18">
        <f t="shared" ref="CG14:CH14" si="16">SUM(CG15:CG17)</f>
        <v>0</v>
      </c>
      <c r="CH14" s="18">
        <f t="shared" si="16"/>
        <v>0</v>
      </c>
      <c r="CI14" s="18">
        <f t="shared" si="15"/>
        <v>0</v>
      </c>
      <c r="CJ14" s="18">
        <f t="shared" ref="CJ14" si="17">SUM(CJ15:CJ17)</f>
        <v>0</v>
      </c>
      <c r="CK14" s="18">
        <f t="shared" si="15"/>
        <v>0</v>
      </c>
      <c r="CL14" s="18">
        <f t="shared" si="15"/>
        <v>0</v>
      </c>
      <c r="CM14" s="18">
        <f t="shared" ref="CM14" si="18">SUM(CM15:CM17)</f>
        <v>0</v>
      </c>
      <c r="CN14" s="18">
        <f t="shared" si="15"/>
        <v>0</v>
      </c>
      <c r="CO14" s="18"/>
      <c r="CP14" s="18"/>
      <c r="CQ14" s="18">
        <f t="shared" si="15"/>
        <v>0</v>
      </c>
      <c r="CR14" s="18">
        <f t="shared" si="15"/>
        <v>0</v>
      </c>
      <c r="CS14" s="18">
        <f t="shared" si="15"/>
        <v>0</v>
      </c>
      <c r="CT14" s="18">
        <f t="shared" si="15"/>
        <v>0</v>
      </c>
      <c r="CU14" s="46">
        <f t="shared" si="15"/>
        <v>0</v>
      </c>
      <c r="CV14" s="58"/>
      <c r="CW14" s="94"/>
      <c r="CX14" s="94"/>
      <c r="CY14" s="93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</row>
    <row r="15" spans="1:199" ht="15.6" x14ac:dyDescent="0.3">
      <c r="A15" s="21" t="s">
        <v>1</v>
      </c>
      <c r="B15" s="21" t="s">
        <v>72</v>
      </c>
      <c r="C15" s="22" t="s">
        <v>73</v>
      </c>
      <c r="D15" s="19">
        <f>SUM(E15+BZ15+CR15)</f>
        <v>33008724</v>
      </c>
      <c r="E15" s="19">
        <f>SUM(F15+BA15)</f>
        <v>31364937</v>
      </c>
      <c r="F15" s="19">
        <f>SUM(G15+H15+I15+P15+S15+T15+U15+AE15+AD15)</f>
        <v>29486371</v>
      </c>
      <c r="G15" s="23">
        <v>19200000</v>
      </c>
      <c r="H15" s="23">
        <v>4597654</v>
      </c>
      <c r="I15" s="19">
        <f t="shared" si="6"/>
        <v>1553862</v>
      </c>
      <c r="J15" s="24"/>
      <c r="K15" s="24"/>
      <c r="L15" s="24"/>
      <c r="M15" s="24"/>
      <c r="N15" s="23">
        <v>1341004</v>
      </c>
      <c r="O15" s="23">
        <v>212858</v>
      </c>
      <c r="P15" s="19">
        <f t="shared" si="7"/>
        <v>200000</v>
      </c>
      <c r="Q15" s="24">
        <v>0</v>
      </c>
      <c r="R15" s="24">
        <v>200000</v>
      </c>
      <c r="S15" s="24">
        <v>0</v>
      </c>
      <c r="T15" s="23">
        <v>142334</v>
      </c>
      <c r="U15" s="19">
        <f>SUM(V15:AC15)</f>
        <v>40294</v>
      </c>
      <c r="V15" s="23">
        <v>35020</v>
      </c>
      <c r="W15" s="23">
        <v>1823</v>
      </c>
      <c r="X15" s="23">
        <v>1951</v>
      </c>
      <c r="Y15" s="23">
        <v>945</v>
      </c>
      <c r="Z15" s="23">
        <v>466</v>
      </c>
      <c r="AA15" s="23">
        <v>0</v>
      </c>
      <c r="AB15" s="23">
        <v>0</v>
      </c>
      <c r="AC15" s="23">
        <v>89</v>
      </c>
      <c r="AD15" s="24">
        <v>0</v>
      </c>
      <c r="AE15" s="19">
        <f>SUM(AF15:AZ15)</f>
        <v>3752227</v>
      </c>
      <c r="AF15" s="24">
        <v>100000</v>
      </c>
      <c r="AG15" s="24">
        <v>0</v>
      </c>
      <c r="AH15" s="23">
        <v>30100</v>
      </c>
      <c r="AI15" s="23">
        <v>100000</v>
      </c>
      <c r="AJ15" s="23">
        <v>0</v>
      </c>
      <c r="AK15" s="23">
        <v>31000</v>
      </c>
      <c r="AL15" s="23">
        <v>25000</v>
      </c>
      <c r="AM15" s="23">
        <v>2000</v>
      </c>
      <c r="AN15" s="23">
        <v>165220</v>
      </c>
      <c r="AO15" s="23">
        <v>1704033</v>
      </c>
      <c r="AP15" s="23">
        <v>0</v>
      </c>
      <c r="AQ15" s="23">
        <v>0</v>
      </c>
      <c r="AR15" s="23">
        <v>19553</v>
      </c>
      <c r="AS15" s="23">
        <v>16692</v>
      </c>
      <c r="AT15" s="23">
        <v>0</v>
      </c>
      <c r="AU15" s="23">
        <v>0</v>
      </c>
      <c r="AV15" s="23">
        <v>0</v>
      </c>
      <c r="AW15" s="23">
        <v>0</v>
      </c>
      <c r="AX15" s="23">
        <v>0</v>
      </c>
      <c r="AY15" s="23">
        <v>0</v>
      </c>
      <c r="AZ15" s="23">
        <v>1558629</v>
      </c>
      <c r="BA15" s="19">
        <f>SUM(BB15+BF15+BI15+BK15+BN15)</f>
        <v>1878566</v>
      </c>
      <c r="BB15" s="19">
        <f>SUM(BC15:BE15)</f>
        <v>0</v>
      </c>
      <c r="BC15" s="19">
        <v>0</v>
      </c>
      <c r="BD15" s="19">
        <v>0</v>
      </c>
      <c r="BE15" s="19">
        <v>0</v>
      </c>
      <c r="BF15" s="19">
        <f>SUM(BH15:BH15)</f>
        <v>0</v>
      </c>
      <c r="BG15" s="19">
        <v>0</v>
      </c>
      <c r="BH15" s="19">
        <v>0</v>
      </c>
      <c r="BI15" s="19">
        <v>0</v>
      </c>
      <c r="BJ15" s="19">
        <v>0</v>
      </c>
      <c r="BK15" s="19">
        <f t="shared" si="8"/>
        <v>0</v>
      </c>
      <c r="BL15" s="19">
        <v>0</v>
      </c>
      <c r="BM15" s="19">
        <v>0</v>
      </c>
      <c r="BN15" s="19">
        <f>SUM(BO15:BY15)</f>
        <v>1878566</v>
      </c>
      <c r="BO15" s="19">
        <v>0</v>
      </c>
      <c r="BP15" s="19">
        <v>0</v>
      </c>
      <c r="BQ15" s="19">
        <v>0</v>
      </c>
      <c r="BR15" s="19">
        <v>0</v>
      </c>
      <c r="BS15" s="19">
        <v>0</v>
      </c>
      <c r="BT15" s="19">
        <v>0</v>
      </c>
      <c r="BU15" s="19">
        <v>0</v>
      </c>
      <c r="BV15" s="19">
        <v>0</v>
      </c>
      <c r="BW15" s="19">
        <v>0</v>
      </c>
      <c r="BX15" s="23">
        <v>1878566</v>
      </c>
      <c r="BY15" s="19"/>
      <c r="BZ15" s="19">
        <f>SUM(CA15+CQ15)</f>
        <v>1643787</v>
      </c>
      <c r="CA15" s="19">
        <f>SUM(CB15+CE15+CK15)</f>
        <v>1643787</v>
      </c>
      <c r="CB15" s="19">
        <f t="shared" si="9"/>
        <v>919287</v>
      </c>
      <c r="CC15" s="19">
        <v>0</v>
      </c>
      <c r="CD15" s="23">
        <v>919287</v>
      </c>
      <c r="CE15" s="19">
        <f t="shared" ref="CE15:CE17" si="19">SUM(CF15:CJ15)</f>
        <v>724500</v>
      </c>
      <c r="CF15" s="23">
        <v>724500</v>
      </c>
      <c r="CG15" s="23"/>
      <c r="CH15" s="19">
        <v>0</v>
      </c>
      <c r="CI15" s="19">
        <v>0</v>
      </c>
      <c r="CJ15" s="19">
        <v>0</v>
      </c>
      <c r="CK15" s="19">
        <f>SUM(CL15:CP15)</f>
        <v>0</v>
      </c>
      <c r="CL15" s="19">
        <v>0</v>
      </c>
      <c r="CM15" s="19">
        <v>0</v>
      </c>
      <c r="CN15" s="19">
        <v>0</v>
      </c>
      <c r="CO15" s="19"/>
      <c r="CP15" s="19"/>
      <c r="CQ15" s="19">
        <v>0</v>
      </c>
      <c r="CR15" s="19">
        <f t="shared" si="10"/>
        <v>0</v>
      </c>
      <c r="CS15" s="19">
        <f t="shared" si="11"/>
        <v>0</v>
      </c>
      <c r="CT15" s="19">
        <v>0</v>
      </c>
      <c r="CU15" s="20">
        <v>0</v>
      </c>
      <c r="CW15" s="116"/>
      <c r="CX15" s="116"/>
      <c r="CY15" s="95"/>
    </row>
    <row r="16" spans="1:199" ht="15.6" x14ac:dyDescent="0.3">
      <c r="A16" s="21" t="s">
        <v>1</v>
      </c>
      <c r="B16" s="21" t="s">
        <v>74</v>
      </c>
      <c r="C16" s="22" t="s">
        <v>504</v>
      </c>
      <c r="D16" s="19">
        <f>SUM(E16+BZ16+CR16)</f>
        <v>12160524</v>
      </c>
      <c r="E16" s="19">
        <f>SUM(F16+BA16)</f>
        <v>11764861</v>
      </c>
      <c r="F16" s="19">
        <f>SUM(G16+H16+I16+P16+S16+T16+U16+AE16+AD16)</f>
        <v>11537586</v>
      </c>
      <c r="G16" s="23">
        <v>8302554</v>
      </c>
      <c r="H16" s="23">
        <v>2019920</v>
      </c>
      <c r="I16" s="19">
        <f t="shared" si="6"/>
        <v>596344</v>
      </c>
      <c r="J16" s="24"/>
      <c r="K16" s="24"/>
      <c r="L16" s="24"/>
      <c r="M16" s="24"/>
      <c r="N16" s="23">
        <f>527104-131000</f>
        <v>396104</v>
      </c>
      <c r="O16" s="23">
        <f>238229-37989</f>
        <v>200240</v>
      </c>
      <c r="P16" s="19">
        <f t="shared" si="7"/>
        <v>0</v>
      </c>
      <c r="Q16" s="24">
        <v>0</v>
      </c>
      <c r="R16" s="24">
        <v>0</v>
      </c>
      <c r="S16" s="24">
        <v>0</v>
      </c>
      <c r="T16" s="23">
        <f>57826+9994</f>
        <v>67820</v>
      </c>
      <c r="U16" s="19">
        <f>SUM(V16:AC16)</f>
        <v>118782</v>
      </c>
      <c r="V16" s="23">
        <f>51168-6668</f>
        <v>44500</v>
      </c>
      <c r="W16" s="23">
        <v>13337</v>
      </c>
      <c r="X16" s="23">
        <v>31928</v>
      </c>
      <c r="Y16" s="23">
        <v>9957</v>
      </c>
      <c r="Z16" s="23">
        <v>5805</v>
      </c>
      <c r="AA16" s="23">
        <v>0</v>
      </c>
      <c r="AB16" s="23">
        <v>0</v>
      </c>
      <c r="AC16" s="23">
        <v>13255</v>
      </c>
      <c r="AD16" s="24">
        <v>0</v>
      </c>
      <c r="AE16" s="19">
        <f>SUM(AF16:AZ16)</f>
        <v>432166</v>
      </c>
      <c r="AF16" s="24"/>
      <c r="AG16" s="24">
        <v>0</v>
      </c>
      <c r="AH16" s="23">
        <v>14630</v>
      </c>
      <c r="AI16" s="23">
        <v>96000</v>
      </c>
      <c r="AJ16" s="23">
        <v>0</v>
      </c>
      <c r="AK16" s="23">
        <v>8959</v>
      </c>
      <c r="AL16" s="23">
        <v>3000</v>
      </c>
      <c r="AM16" s="23">
        <v>2500</v>
      </c>
      <c r="AN16" s="23">
        <v>0</v>
      </c>
      <c r="AO16" s="23">
        <v>103560</v>
      </c>
      <c r="AP16" s="23">
        <v>0</v>
      </c>
      <c r="AQ16" s="23">
        <v>0</v>
      </c>
      <c r="AR16" s="23">
        <v>56470</v>
      </c>
      <c r="AS16" s="23">
        <v>34799</v>
      </c>
      <c r="AT16" s="23">
        <v>0</v>
      </c>
      <c r="AU16" s="23">
        <v>0</v>
      </c>
      <c r="AV16" s="23">
        <v>0</v>
      </c>
      <c r="AW16" s="23">
        <v>0</v>
      </c>
      <c r="AX16" s="23">
        <v>100320</v>
      </c>
      <c r="AY16" s="23">
        <v>0</v>
      </c>
      <c r="AZ16" s="23">
        <v>11928</v>
      </c>
      <c r="BA16" s="19">
        <f>SUM(BB16+BF16+BI16+BK16+BN16)</f>
        <v>227275</v>
      </c>
      <c r="BB16" s="19">
        <f>SUM(BC16:BE16)</f>
        <v>0</v>
      </c>
      <c r="BC16" s="19">
        <v>0</v>
      </c>
      <c r="BD16" s="19">
        <v>0</v>
      </c>
      <c r="BE16" s="19">
        <v>0</v>
      </c>
      <c r="BF16" s="19">
        <f>SUM(BH16:BH16)</f>
        <v>0</v>
      </c>
      <c r="BG16" s="19">
        <v>0</v>
      </c>
      <c r="BH16" s="19">
        <v>0</v>
      </c>
      <c r="BI16" s="19">
        <v>0</v>
      </c>
      <c r="BJ16" s="19">
        <v>0</v>
      </c>
      <c r="BK16" s="19">
        <f t="shared" si="8"/>
        <v>0</v>
      </c>
      <c r="BL16" s="19">
        <v>0</v>
      </c>
      <c r="BM16" s="19">
        <v>0</v>
      </c>
      <c r="BN16" s="19">
        <f>SUM(BO16:BY16)</f>
        <v>227275</v>
      </c>
      <c r="BO16" s="19">
        <v>0</v>
      </c>
      <c r="BP16" s="19">
        <v>0</v>
      </c>
      <c r="BQ16" s="19">
        <v>0</v>
      </c>
      <c r="BR16" s="19">
        <v>0</v>
      </c>
      <c r="BS16" s="19">
        <v>0</v>
      </c>
      <c r="BT16" s="19">
        <v>0</v>
      </c>
      <c r="BU16" s="19">
        <v>0</v>
      </c>
      <c r="BV16" s="19">
        <v>0</v>
      </c>
      <c r="BW16" s="19">
        <v>0</v>
      </c>
      <c r="BX16" s="23">
        <v>7275</v>
      </c>
      <c r="BY16" s="19">
        <v>220000</v>
      </c>
      <c r="BZ16" s="19">
        <f>SUM(CA16+CQ16)</f>
        <v>395663</v>
      </c>
      <c r="CA16" s="19">
        <f>SUM(CB16+CE16+CK16)</f>
        <v>395663</v>
      </c>
      <c r="CB16" s="19">
        <f t="shared" si="9"/>
        <v>395663</v>
      </c>
      <c r="CC16" s="19">
        <v>0</v>
      </c>
      <c r="CD16" s="23">
        <f>230000+165663</f>
        <v>395663</v>
      </c>
      <c r="CE16" s="19">
        <f t="shared" si="19"/>
        <v>0</v>
      </c>
      <c r="CF16" s="23"/>
      <c r="CG16" s="23"/>
      <c r="CH16" s="19">
        <v>0</v>
      </c>
      <c r="CI16" s="19">
        <v>0</v>
      </c>
      <c r="CJ16" s="19">
        <v>0</v>
      </c>
      <c r="CK16" s="19">
        <f>SUM(CL16:CP16)</f>
        <v>0</v>
      </c>
      <c r="CL16" s="19">
        <v>0</v>
      </c>
      <c r="CM16" s="19">
        <v>0</v>
      </c>
      <c r="CN16" s="19"/>
      <c r="CO16" s="19"/>
      <c r="CP16" s="19"/>
      <c r="CQ16" s="19">
        <v>0</v>
      </c>
      <c r="CR16" s="19">
        <f t="shared" si="10"/>
        <v>0</v>
      </c>
      <c r="CS16" s="19">
        <f t="shared" si="11"/>
        <v>0</v>
      </c>
      <c r="CT16" s="19">
        <v>0</v>
      </c>
      <c r="CU16" s="20">
        <v>0</v>
      </c>
      <c r="CW16" s="116"/>
      <c r="CX16" s="116"/>
      <c r="CY16" s="95"/>
    </row>
    <row r="17" spans="1:121" ht="31.2" x14ac:dyDescent="0.3">
      <c r="A17" s="21" t="s">
        <v>1</v>
      </c>
      <c r="B17" s="21" t="s">
        <v>75</v>
      </c>
      <c r="C17" s="22" t="s">
        <v>76</v>
      </c>
      <c r="D17" s="19">
        <f>SUM(E17+BZ17+CR17)</f>
        <v>2165698</v>
      </c>
      <c r="E17" s="19">
        <f>SUM(F17+BA17)</f>
        <v>2140629</v>
      </c>
      <c r="F17" s="19">
        <f>SUM(G17+H17+I17+P17+S17+T17+U17+AE17+AD17)</f>
        <v>2132775</v>
      </c>
      <c r="G17" s="23">
        <v>1425473</v>
      </c>
      <c r="H17" s="23">
        <v>332448</v>
      </c>
      <c r="I17" s="19">
        <f t="shared" si="6"/>
        <v>207875</v>
      </c>
      <c r="J17" s="24"/>
      <c r="K17" s="24"/>
      <c r="L17" s="24"/>
      <c r="M17" s="24"/>
      <c r="N17" s="23">
        <v>149052</v>
      </c>
      <c r="O17" s="23">
        <v>58823</v>
      </c>
      <c r="P17" s="19">
        <f t="shared" si="7"/>
        <v>12741</v>
      </c>
      <c r="Q17" s="24">
        <v>0</v>
      </c>
      <c r="R17" s="24">
        <v>12741</v>
      </c>
      <c r="S17" s="24">
        <v>0</v>
      </c>
      <c r="T17" s="23">
        <v>64248</v>
      </c>
      <c r="U17" s="19">
        <f>SUM(V17:AC17)</f>
        <v>16648</v>
      </c>
      <c r="V17" s="23">
        <v>0</v>
      </c>
      <c r="W17" s="23">
        <v>7023</v>
      </c>
      <c r="X17" s="23">
        <v>7971</v>
      </c>
      <c r="Y17" s="23">
        <v>1654</v>
      </c>
      <c r="Z17" s="23">
        <v>0</v>
      </c>
      <c r="AA17" s="23">
        <v>0</v>
      </c>
      <c r="AB17" s="23">
        <v>0</v>
      </c>
      <c r="AC17" s="23">
        <v>0</v>
      </c>
      <c r="AD17" s="24">
        <v>0</v>
      </c>
      <c r="AE17" s="19">
        <f>SUM(AF17:AZ17)</f>
        <v>73342</v>
      </c>
      <c r="AF17" s="24"/>
      <c r="AG17" s="24">
        <v>0</v>
      </c>
      <c r="AH17" s="23">
        <v>7287</v>
      </c>
      <c r="AI17" s="23">
        <v>1226</v>
      </c>
      <c r="AJ17" s="23">
        <v>0</v>
      </c>
      <c r="AK17" s="23">
        <v>0</v>
      </c>
      <c r="AL17" s="23">
        <v>0</v>
      </c>
      <c r="AM17" s="23">
        <v>0</v>
      </c>
      <c r="AN17" s="23">
        <v>7956</v>
      </c>
      <c r="AO17" s="23">
        <v>17613</v>
      </c>
      <c r="AP17" s="23">
        <v>0</v>
      </c>
      <c r="AQ17" s="23">
        <v>0</v>
      </c>
      <c r="AR17" s="23">
        <v>30760</v>
      </c>
      <c r="AS17" s="23">
        <v>0</v>
      </c>
      <c r="AT17" s="23">
        <v>0</v>
      </c>
      <c r="AU17" s="23">
        <v>0</v>
      </c>
      <c r="AV17" s="23">
        <v>0</v>
      </c>
      <c r="AW17" s="23">
        <v>0</v>
      </c>
      <c r="AX17" s="23">
        <v>0</v>
      </c>
      <c r="AY17" s="23">
        <v>0</v>
      </c>
      <c r="AZ17" s="23">
        <v>8500</v>
      </c>
      <c r="BA17" s="19">
        <f>SUM(BB17+BF17+BI17+BK17+BN17)</f>
        <v>7854</v>
      </c>
      <c r="BB17" s="19">
        <f>SUM(BC17:BE17)</f>
        <v>0</v>
      </c>
      <c r="BC17" s="19">
        <v>0</v>
      </c>
      <c r="BD17" s="19">
        <v>0</v>
      </c>
      <c r="BE17" s="19">
        <v>0</v>
      </c>
      <c r="BF17" s="19">
        <f>SUM(BH17:BH17)</f>
        <v>0</v>
      </c>
      <c r="BG17" s="19">
        <v>0</v>
      </c>
      <c r="BH17" s="19">
        <v>0</v>
      </c>
      <c r="BI17" s="19">
        <v>0</v>
      </c>
      <c r="BJ17" s="19">
        <v>0</v>
      </c>
      <c r="BK17" s="19">
        <f t="shared" si="8"/>
        <v>0</v>
      </c>
      <c r="BL17" s="19">
        <v>0</v>
      </c>
      <c r="BM17" s="19">
        <v>0</v>
      </c>
      <c r="BN17" s="19">
        <f>SUM(BO17:BY17)</f>
        <v>7854</v>
      </c>
      <c r="BO17" s="19">
        <v>0</v>
      </c>
      <c r="BP17" s="19">
        <v>0</v>
      </c>
      <c r="BQ17" s="19">
        <v>0</v>
      </c>
      <c r="BR17" s="19">
        <v>0</v>
      </c>
      <c r="BS17" s="19">
        <v>0</v>
      </c>
      <c r="BT17" s="19">
        <v>0</v>
      </c>
      <c r="BU17" s="19">
        <v>0</v>
      </c>
      <c r="BV17" s="19">
        <v>0</v>
      </c>
      <c r="BW17" s="19">
        <v>0</v>
      </c>
      <c r="BX17" s="23">
        <v>7854</v>
      </c>
      <c r="BY17" s="19"/>
      <c r="BZ17" s="19">
        <f>SUM(CA17+CQ17)</f>
        <v>25069</v>
      </c>
      <c r="CA17" s="19">
        <f>SUM(CB17+CE17+CK17)</f>
        <v>25069</v>
      </c>
      <c r="CB17" s="19">
        <f t="shared" si="9"/>
        <v>25069</v>
      </c>
      <c r="CC17" s="19">
        <v>0</v>
      </c>
      <c r="CD17" s="23">
        <v>25069</v>
      </c>
      <c r="CE17" s="19">
        <f t="shared" si="19"/>
        <v>0</v>
      </c>
      <c r="CF17" s="19">
        <v>0</v>
      </c>
      <c r="CG17" s="19">
        <v>0</v>
      </c>
      <c r="CH17" s="19">
        <v>0</v>
      </c>
      <c r="CI17" s="19">
        <v>0</v>
      </c>
      <c r="CJ17" s="19">
        <v>0</v>
      </c>
      <c r="CK17" s="19">
        <f>SUM(CL17:CP17)</f>
        <v>0</v>
      </c>
      <c r="CL17" s="19">
        <v>0</v>
      </c>
      <c r="CM17" s="19">
        <v>0</v>
      </c>
      <c r="CN17" s="19">
        <v>0</v>
      </c>
      <c r="CO17" s="19"/>
      <c r="CP17" s="19"/>
      <c r="CQ17" s="19">
        <v>0</v>
      </c>
      <c r="CR17" s="19">
        <f t="shared" si="10"/>
        <v>0</v>
      </c>
      <c r="CS17" s="19">
        <f t="shared" si="11"/>
        <v>0</v>
      </c>
      <c r="CT17" s="19">
        <v>0</v>
      </c>
      <c r="CU17" s="20">
        <v>0</v>
      </c>
      <c r="CW17" s="116"/>
      <c r="CX17" s="116"/>
      <c r="CY17" s="95"/>
    </row>
    <row r="18" spans="1:121" s="59" customFormat="1" ht="31.2" x14ac:dyDescent="0.3">
      <c r="A18" s="16" t="s">
        <v>77</v>
      </c>
      <c r="B18" s="16" t="s">
        <v>1</v>
      </c>
      <c r="C18" s="17" t="s">
        <v>619</v>
      </c>
      <c r="D18" s="18">
        <f t="shared" ref="D18:AS18" si="20">SUM(D19:D31)</f>
        <v>104669118</v>
      </c>
      <c r="E18" s="18">
        <f t="shared" si="20"/>
        <v>103649844</v>
      </c>
      <c r="F18" s="18">
        <f t="shared" si="20"/>
        <v>103373718</v>
      </c>
      <c r="G18" s="18">
        <f t="shared" si="20"/>
        <v>72184734</v>
      </c>
      <c r="H18" s="18">
        <f t="shared" si="20"/>
        <v>17329517</v>
      </c>
      <c r="I18" s="18">
        <f t="shared" si="20"/>
        <v>4160358</v>
      </c>
      <c r="J18" s="18">
        <f t="shared" si="20"/>
        <v>0</v>
      </c>
      <c r="K18" s="18">
        <f t="shared" si="20"/>
        <v>30027</v>
      </c>
      <c r="L18" s="18">
        <f t="shared" si="20"/>
        <v>0</v>
      </c>
      <c r="M18" s="18">
        <f t="shared" si="20"/>
        <v>0</v>
      </c>
      <c r="N18" s="18">
        <f t="shared" si="20"/>
        <v>2638868</v>
      </c>
      <c r="O18" s="18">
        <f t="shared" si="20"/>
        <v>1491463</v>
      </c>
      <c r="P18" s="18">
        <f t="shared" si="20"/>
        <v>838648</v>
      </c>
      <c r="Q18" s="18">
        <f t="shared" si="20"/>
        <v>0</v>
      </c>
      <c r="R18" s="18">
        <f t="shared" si="20"/>
        <v>838648</v>
      </c>
      <c r="S18" s="18">
        <f t="shared" si="20"/>
        <v>0</v>
      </c>
      <c r="T18" s="18">
        <f t="shared" si="20"/>
        <v>2186278</v>
      </c>
      <c r="U18" s="18">
        <f t="shared" si="20"/>
        <v>1623522</v>
      </c>
      <c r="V18" s="18">
        <f t="shared" si="20"/>
        <v>268023</v>
      </c>
      <c r="W18" s="18">
        <f t="shared" si="20"/>
        <v>688367</v>
      </c>
      <c r="X18" s="18">
        <f t="shared" si="20"/>
        <v>440766</v>
      </c>
      <c r="Y18" s="18">
        <f t="shared" si="20"/>
        <v>89241</v>
      </c>
      <c r="Z18" s="18">
        <f t="shared" si="20"/>
        <v>50454</v>
      </c>
      <c r="AA18" s="18">
        <f t="shared" si="20"/>
        <v>47552</v>
      </c>
      <c r="AB18" s="18">
        <f t="shared" si="20"/>
        <v>0</v>
      </c>
      <c r="AC18" s="18">
        <f t="shared" si="20"/>
        <v>39119</v>
      </c>
      <c r="AD18" s="18">
        <f t="shared" si="20"/>
        <v>19182</v>
      </c>
      <c r="AE18" s="18">
        <f t="shared" si="20"/>
        <v>5031479</v>
      </c>
      <c r="AF18" s="18">
        <f t="shared" si="20"/>
        <v>0</v>
      </c>
      <c r="AG18" s="18">
        <f t="shared" si="20"/>
        <v>0</v>
      </c>
      <c r="AH18" s="18">
        <f t="shared" si="20"/>
        <v>134374</v>
      </c>
      <c r="AI18" s="18">
        <f t="shared" si="20"/>
        <v>368494</v>
      </c>
      <c r="AJ18" s="18">
        <f t="shared" si="20"/>
        <v>0</v>
      </c>
      <c r="AK18" s="18">
        <f t="shared" si="20"/>
        <v>21242</v>
      </c>
      <c r="AL18" s="18">
        <f t="shared" si="20"/>
        <v>2080</v>
      </c>
      <c r="AM18" s="18">
        <f t="shared" si="20"/>
        <v>253096</v>
      </c>
      <c r="AN18" s="18">
        <f t="shared" si="20"/>
        <v>153114</v>
      </c>
      <c r="AO18" s="18">
        <f t="shared" si="20"/>
        <v>683623</v>
      </c>
      <c r="AP18" s="18">
        <f t="shared" si="20"/>
        <v>0</v>
      </c>
      <c r="AQ18" s="18">
        <f t="shared" si="20"/>
        <v>0</v>
      </c>
      <c r="AR18" s="18">
        <f t="shared" si="20"/>
        <v>767402</v>
      </c>
      <c r="AS18" s="18">
        <f t="shared" si="20"/>
        <v>294909</v>
      </c>
      <c r="AT18" s="18"/>
      <c r="AU18" s="18"/>
      <c r="AV18" s="18">
        <f t="shared" ref="AV18:CN18" si="21">SUM(AV19:AV31)</f>
        <v>0</v>
      </c>
      <c r="AW18" s="18">
        <f t="shared" si="21"/>
        <v>0</v>
      </c>
      <c r="AX18" s="18">
        <f t="shared" si="21"/>
        <v>1920970</v>
      </c>
      <c r="AY18" s="18">
        <f t="shared" si="21"/>
        <v>176645</v>
      </c>
      <c r="AZ18" s="18">
        <f t="shared" si="21"/>
        <v>255530</v>
      </c>
      <c r="BA18" s="18">
        <f t="shared" si="21"/>
        <v>276126</v>
      </c>
      <c r="BB18" s="18">
        <f t="shared" si="21"/>
        <v>0</v>
      </c>
      <c r="BC18" s="18">
        <f t="shared" si="21"/>
        <v>0</v>
      </c>
      <c r="BD18" s="18">
        <f t="shared" si="21"/>
        <v>0</v>
      </c>
      <c r="BE18" s="18">
        <f t="shared" si="21"/>
        <v>0</v>
      </c>
      <c r="BF18" s="18">
        <f t="shared" si="21"/>
        <v>0</v>
      </c>
      <c r="BG18" s="18">
        <f t="shared" si="21"/>
        <v>0</v>
      </c>
      <c r="BH18" s="18">
        <f t="shared" si="21"/>
        <v>0</v>
      </c>
      <c r="BI18" s="18">
        <f t="shared" si="21"/>
        <v>0</v>
      </c>
      <c r="BJ18" s="18">
        <f t="shared" ref="BJ18" si="22">SUM(BJ19:BJ31)</f>
        <v>0</v>
      </c>
      <c r="BK18" s="18">
        <f t="shared" si="21"/>
        <v>0</v>
      </c>
      <c r="BL18" s="18">
        <f t="shared" si="21"/>
        <v>0</v>
      </c>
      <c r="BM18" s="18">
        <f t="shared" si="21"/>
        <v>0</v>
      </c>
      <c r="BN18" s="18">
        <f t="shared" si="21"/>
        <v>276126</v>
      </c>
      <c r="BO18" s="18">
        <f t="shared" si="21"/>
        <v>0</v>
      </c>
      <c r="BP18" s="18">
        <f t="shared" si="21"/>
        <v>0</v>
      </c>
      <c r="BQ18" s="18">
        <f t="shared" si="21"/>
        <v>10670</v>
      </c>
      <c r="BR18" s="18">
        <f t="shared" si="21"/>
        <v>0</v>
      </c>
      <c r="BS18" s="18">
        <f t="shared" si="21"/>
        <v>0</v>
      </c>
      <c r="BT18" s="18">
        <f t="shared" si="21"/>
        <v>0</v>
      </c>
      <c r="BU18" s="18">
        <f t="shared" si="21"/>
        <v>0</v>
      </c>
      <c r="BV18" s="18">
        <f t="shared" si="21"/>
        <v>0</v>
      </c>
      <c r="BW18" s="18">
        <f t="shared" si="21"/>
        <v>0</v>
      </c>
      <c r="BX18" s="18">
        <f t="shared" si="21"/>
        <v>265456</v>
      </c>
      <c r="BY18" s="18">
        <f t="shared" si="21"/>
        <v>0</v>
      </c>
      <c r="BZ18" s="18">
        <f t="shared" si="21"/>
        <v>1019274</v>
      </c>
      <c r="CA18" s="18">
        <f t="shared" si="21"/>
        <v>1019274</v>
      </c>
      <c r="CB18" s="18">
        <f t="shared" si="21"/>
        <v>1019274</v>
      </c>
      <c r="CC18" s="18">
        <f t="shared" si="21"/>
        <v>0</v>
      </c>
      <c r="CD18" s="18">
        <f t="shared" si="21"/>
        <v>1019274</v>
      </c>
      <c r="CE18" s="18">
        <f t="shared" si="21"/>
        <v>0</v>
      </c>
      <c r="CF18" s="18">
        <f t="shared" si="21"/>
        <v>0</v>
      </c>
      <c r="CG18" s="18">
        <f t="shared" si="21"/>
        <v>0</v>
      </c>
      <c r="CH18" s="18">
        <f t="shared" si="21"/>
        <v>0</v>
      </c>
      <c r="CI18" s="18">
        <f t="shared" si="21"/>
        <v>0</v>
      </c>
      <c r="CJ18" s="18">
        <f t="shared" ref="CJ18" si="23">SUM(CJ19:CJ31)</f>
        <v>0</v>
      </c>
      <c r="CK18" s="18">
        <f t="shared" si="21"/>
        <v>0</v>
      </c>
      <c r="CL18" s="18">
        <f t="shared" si="21"/>
        <v>0</v>
      </c>
      <c r="CM18" s="18">
        <f t="shared" si="21"/>
        <v>0</v>
      </c>
      <c r="CN18" s="18">
        <f t="shared" si="21"/>
        <v>0</v>
      </c>
      <c r="CO18" s="18"/>
      <c r="CP18" s="18"/>
      <c r="CQ18" s="18">
        <f t="shared" ref="CQ18:CU18" si="24">SUM(CQ19:CQ31)</f>
        <v>0</v>
      </c>
      <c r="CR18" s="18">
        <f t="shared" si="24"/>
        <v>0</v>
      </c>
      <c r="CS18" s="18">
        <f t="shared" si="24"/>
        <v>0</v>
      </c>
      <c r="CT18" s="18">
        <f t="shared" si="24"/>
        <v>0</v>
      </c>
      <c r="CU18" s="46">
        <f t="shared" si="24"/>
        <v>0</v>
      </c>
      <c r="CV18" s="58"/>
      <c r="CW18" s="94"/>
      <c r="CX18" s="94"/>
      <c r="CY18" s="93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</row>
    <row r="19" spans="1:121" ht="31.2" x14ac:dyDescent="0.3">
      <c r="A19" s="21" t="s">
        <v>1</v>
      </c>
      <c r="B19" s="21" t="s">
        <v>79</v>
      </c>
      <c r="C19" s="22" t="s">
        <v>80</v>
      </c>
      <c r="D19" s="19">
        <f t="shared" ref="D19:D31" si="25">SUM(E19+BZ19+CR19)</f>
        <v>25522572</v>
      </c>
      <c r="E19" s="19">
        <f t="shared" ref="E19:E31" si="26">SUM(F19+BA19)</f>
        <v>25342574</v>
      </c>
      <c r="F19" s="19">
        <f t="shared" ref="F19:F31" si="27">SUM(G19+H19+I19+P19+S19+T19+U19+AE19+AD19)</f>
        <v>25342574</v>
      </c>
      <c r="G19" s="23">
        <v>18177072</v>
      </c>
      <c r="H19" s="23">
        <v>4342966</v>
      </c>
      <c r="I19" s="19">
        <f t="shared" si="6"/>
        <v>1177111</v>
      </c>
      <c r="J19" s="23">
        <v>0</v>
      </c>
      <c r="K19" s="23">
        <v>0</v>
      </c>
      <c r="L19" s="23">
        <v>0</v>
      </c>
      <c r="M19" s="23">
        <v>0</v>
      </c>
      <c r="N19" s="23">
        <v>948773</v>
      </c>
      <c r="O19" s="23">
        <v>228338</v>
      </c>
      <c r="P19" s="19">
        <f t="shared" si="7"/>
        <v>0</v>
      </c>
      <c r="Q19" s="23">
        <v>0</v>
      </c>
      <c r="R19" s="23">
        <v>0</v>
      </c>
      <c r="S19" s="23">
        <v>0</v>
      </c>
      <c r="T19" s="23">
        <v>227772</v>
      </c>
      <c r="U19" s="19">
        <f t="shared" ref="U19:U31" si="28">SUM(V19:AC19)</f>
        <v>344742</v>
      </c>
      <c r="V19" s="23">
        <v>43194</v>
      </c>
      <c r="W19" s="23">
        <v>83327</v>
      </c>
      <c r="X19" s="23">
        <v>124298</v>
      </c>
      <c r="Y19" s="23">
        <v>26720</v>
      </c>
      <c r="Z19" s="23">
        <v>15602</v>
      </c>
      <c r="AA19" s="23">
        <v>44052</v>
      </c>
      <c r="AB19" s="23">
        <v>0</v>
      </c>
      <c r="AC19" s="23">
        <v>7549</v>
      </c>
      <c r="AD19" s="19">
        <v>0</v>
      </c>
      <c r="AE19" s="19">
        <f t="shared" ref="AE19:AE31" si="29">SUM(AF19:AZ19)</f>
        <v>1072911</v>
      </c>
      <c r="AF19" s="19"/>
      <c r="AG19" s="24">
        <v>0</v>
      </c>
      <c r="AH19" s="23">
        <v>43065</v>
      </c>
      <c r="AI19" s="23">
        <v>36076</v>
      </c>
      <c r="AJ19" s="23">
        <v>0</v>
      </c>
      <c r="AK19" s="23">
        <v>2120</v>
      </c>
      <c r="AL19" s="23">
        <v>0</v>
      </c>
      <c r="AM19" s="23">
        <v>150215</v>
      </c>
      <c r="AN19" s="23">
        <v>69764</v>
      </c>
      <c r="AO19" s="23">
        <v>45674</v>
      </c>
      <c r="AP19" s="23">
        <v>0</v>
      </c>
      <c r="AQ19" s="23">
        <v>0</v>
      </c>
      <c r="AR19" s="23">
        <v>372364</v>
      </c>
      <c r="AS19" s="23">
        <v>7186</v>
      </c>
      <c r="AT19" s="23">
        <v>0</v>
      </c>
      <c r="AU19" s="23">
        <v>0</v>
      </c>
      <c r="AV19" s="23">
        <v>0</v>
      </c>
      <c r="AW19" s="23">
        <v>0</v>
      </c>
      <c r="AX19" s="23">
        <v>338180</v>
      </c>
      <c r="AY19" s="23">
        <v>0</v>
      </c>
      <c r="AZ19" s="23">
        <v>8267</v>
      </c>
      <c r="BA19" s="19">
        <f t="shared" ref="BA19:BA31" si="30">SUM(BB19+BF19+BI19+BK19+BN19)</f>
        <v>0</v>
      </c>
      <c r="BB19" s="19">
        <f t="shared" ref="BB19:BB31" si="31">SUM(BC19:BE19)</f>
        <v>0</v>
      </c>
      <c r="BC19" s="19">
        <v>0</v>
      </c>
      <c r="BD19" s="19">
        <v>0</v>
      </c>
      <c r="BE19" s="19">
        <v>0</v>
      </c>
      <c r="BF19" s="19">
        <f t="shared" ref="BF19:BF31" si="32">SUM(BH19:BH19)</f>
        <v>0</v>
      </c>
      <c r="BG19" s="19">
        <v>0</v>
      </c>
      <c r="BH19" s="19">
        <v>0</v>
      </c>
      <c r="BI19" s="19">
        <v>0</v>
      </c>
      <c r="BJ19" s="19">
        <v>0</v>
      </c>
      <c r="BK19" s="19">
        <f t="shared" si="8"/>
        <v>0</v>
      </c>
      <c r="BL19" s="19">
        <v>0</v>
      </c>
      <c r="BM19" s="19">
        <v>0</v>
      </c>
      <c r="BN19" s="19">
        <f t="shared" ref="BN19:BN31" si="33">SUM(BO19:BY19)</f>
        <v>0</v>
      </c>
      <c r="BO19" s="19">
        <v>0</v>
      </c>
      <c r="BP19" s="19">
        <v>0</v>
      </c>
      <c r="BQ19" s="19">
        <v>0</v>
      </c>
      <c r="BR19" s="19">
        <v>0</v>
      </c>
      <c r="BS19" s="19">
        <v>0</v>
      </c>
      <c r="BT19" s="19">
        <v>0</v>
      </c>
      <c r="BU19" s="19">
        <v>0</v>
      </c>
      <c r="BV19" s="19">
        <v>0</v>
      </c>
      <c r="BW19" s="19">
        <v>0</v>
      </c>
      <c r="BX19" s="23">
        <v>0</v>
      </c>
      <c r="BY19" s="23">
        <v>0</v>
      </c>
      <c r="BZ19" s="19">
        <f t="shared" ref="BZ19:BZ31" si="34">SUM(CA19+CQ19)</f>
        <v>179998</v>
      </c>
      <c r="CA19" s="19">
        <f t="shared" ref="CA19:CA31" si="35">SUM(CB19+CE19+CK19)</f>
        <v>179998</v>
      </c>
      <c r="CB19" s="19">
        <f t="shared" si="9"/>
        <v>179998</v>
      </c>
      <c r="CC19" s="19">
        <v>0</v>
      </c>
      <c r="CD19" s="23">
        <v>179998</v>
      </c>
      <c r="CE19" s="19">
        <f t="shared" ref="CE19:CE31" si="36">SUM(CF19:CJ19)</f>
        <v>0</v>
      </c>
      <c r="CF19" s="19">
        <v>0</v>
      </c>
      <c r="CG19" s="19">
        <v>0</v>
      </c>
      <c r="CH19" s="19">
        <v>0</v>
      </c>
      <c r="CI19" s="19">
        <v>0</v>
      </c>
      <c r="CJ19" s="19">
        <v>0</v>
      </c>
      <c r="CK19" s="19">
        <f t="shared" ref="CK19:CK31" si="37">SUM(CL19:CP19)</f>
        <v>0</v>
      </c>
      <c r="CL19" s="19">
        <v>0</v>
      </c>
      <c r="CM19" s="19">
        <v>0</v>
      </c>
      <c r="CN19" s="19"/>
      <c r="CO19" s="19"/>
      <c r="CP19" s="19"/>
      <c r="CQ19" s="19">
        <v>0</v>
      </c>
      <c r="CR19" s="19">
        <f t="shared" si="10"/>
        <v>0</v>
      </c>
      <c r="CS19" s="19">
        <f t="shared" si="11"/>
        <v>0</v>
      </c>
      <c r="CT19" s="19">
        <v>0</v>
      </c>
      <c r="CU19" s="20">
        <v>0</v>
      </c>
      <c r="CW19" s="116"/>
      <c r="CX19" s="116"/>
      <c r="CY19" s="95"/>
    </row>
    <row r="20" spans="1:121" ht="31.2" x14ac:dyDescent="0.3">
      <c r="A20" s="21" t="s">
        <v>1</v>
      </c>
      <c r="B20" s="21" t="s">
        <v>81</v>
      </c>
      <c r="C20" s="22" t="s">
        <v>82</v>
      </c>
      <c r="D20" s="19">
        <f t="shared" si="25"/>
        <v>5873091</v>
      </c>
      <c r="E20" s="19">
        <f t="shared" si="26"/>
        <v>5873091</v>
      </c>
      <c r="F20" s="19">
        <f t="shared" si="27"/>
        <v>5873091</v>
      </c>
      <c r="G20" s="23">
        <v>4306536</v>
      </c>
      <c r="H20" s="23">
        <v>1077065</v>
      </c>
      <c r="I20" s="19">
        <f t="shared" si="6"/>
        <v>138828</v>
      </c>
      <c r="J20" s="23"/>
      <c r="K20" s="23">
        <v>0</v>
      </c>
      <c r="L20" s="23">
        <v>0</v>
      </c>
      <c r="M20" s="23">
        <v>0</v>
      </c>
      <c r="N20" s="23">
        <v>100000</v>
      </c>
      <c r="O20" s="23">
        <f>68828-30000</f>
        <v>38828</v>
      </c>
      <c r="P20" s="19">
        <f t="shared" si="7"/>
        <v>0</v>
      </c>
      <c r="Q20" s="23">
        <v>0</v>
      </c>
      <c r="R20" s="23">
        <v>0</v>
      </c>
      <c r="S20" s="23">
        <v>0</v>
      </c>
      <c r="T20" s="23">
        <f>164212-40000</f>
        <v>124212</v>
      </c>
      <c r="U20" s="19">
        <f t="shared" si="28"/>
        <v>79285</v>
      </c>
      <c r="V20" s="23">
        <f>2900-2900</f>
        <v>0</v>
      </c>
      <c r="W20" s="23">
        <f>67450-36464</f>
        <v>30986</v>
      </c>
      <c r="X20" s="23">
        <f>50011-22890</f>
        <v>27121</v>
      </c>
      <c r="Y20" s="23">
        <f>8395-3512</f>
        <v>4883</v>
      </c>
      <c r="Z20" s="23">
        <f>1553-1553</f>
        <v>0</v>
      </c>
      <c r="AA20" s="23">
        <v>0</v>
      </c>
      <c r="AB20" s="23">
        <v>0</v>
      </c>
      <c r="AC20" s="23">
        <v>16295</v>
      </c>
      <c r="AD20" s="19">
        <v>0</v>
      </c>
      <c r="AE20" s="19">
        <f t="shared" si="29"/>
        <v>147165</v>
      </c>
      <c r="AF20" s="19"/>
      <c r="AG20" s="24">
        <v>0</v>
      </c>
      <c r="AH20" s="23">
        <f>155000-150000</f>
        <v>5000</v>
      </c>
      <c r="AI20" s="23">
        <v>20000</v>
      </c>
      <c r="AJ20" s="23">
        <v>0</v>
      </c>
      <c r="AK20" s="23">
        <v>900</v>
      </c>
      <c r="AL20" s="23">
        <v>0</v>
      </c>
      <c r="AM20" s="23">
        <v>0</v>
      </c>
      <c r="AN20" s="23">
        <v>5000</v>
      </c>
      <c r="AO20" s="23">
        <v>13130</v>
      </c>
      <c r="AP20" s="23">
        <v>0</v>
      </c>
      <c r="AQ20" s="23">
        <v>0</v>
      </c>
      <c r="AR20" s="23">
        <f>579341-526476</f>
        <v>52865</v>
      </c>
      <c r="AS20" s="23">
        <v>20370</v>
      </c>
      <c r="AT20" s="23">
        <v>0</v>
      </c>
      <c r="AU20" s="23">
        <v>0</v>
      </c>
      <c r="AV20" s="23">
        <v>0</v>
      </c>
      <c r="AW20" s="23">
        <v>0</v>
      </c>
      <c r="AX20" s="23">
        <v>28900</v>
      </c>
      <c r="AY20" s="23">
        <v>0</v>
      </c>
      <c r="AZ20" s="23">
        <f>6000-5000</f>
        <v>1000</v>
      </c>
      <c r="BA20" s="19">
        <f t="shared" si="30"/>
        <v>0</v>
      </c>
      <c r="BB20" s="19">
        <f t="shared" si="31"/>
        <v>0</v>
      </c>
      <c r="BC20" s="19">
        <v>0</v>
      </c>
      <c r="BD20" s="19">
        <v>0</v>
      </c>
      <c r="BE20" s="19">
        <v>0</v>
      </c>
      <c r="BF20" s="19">
        <f t="shared" si="32"/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f t="shared" si="8"/>
        <v>0</v>
      </c>
      <c r="BL20" s="19">
        <v>0</v>
      </c>
      <c r="BM20" s="19">
        <v>0</v>
      </c>
      <c r="BN20" s="19">
        <f t="shared" si="33"/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23">
        <v>0</v>
      </c>
      <c r="BY20" s="23">
        <v>0</v>
      </c>
      <c r="BZ20" s="19">
        <f t="shared" si="34"/>
        <v>0</v>
      </c>
      <c r="CA20" s="19">
        <f t="shared" si="35"/>
        <v>0</v>
      </c>
      <c r="CB20" s="19">
        <f t="shared" si="9"/>
        <v>0</v>
      </c>
      <c r="CC20" s="19">
        <v>0</v>
      </c>
      <c r="CD20" s="23">
        <v>0</v>
      </c>
      <c r="CE20" s="19">
        <f t="shared" si="36"/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f t="shared" si="37"/>
        <v>0</v>
      </c>
      <c r="CL20" s="19">
        <v>0</v>
      </c>
      <c r="CM20" s="19">
        <v>0</v>
      </c>
      <c r="CN20" s="19">
        <v>0</v>
      </c>
      <c r="CO20" s="19"/>
      <c r="CP20" s="19"/>
      <c r="CQ20" s="19">
        <v>0</v>
      </c>
      <c r="CR20" s="19">
        <f t="shared" si="10"/>
        <v>0</v>
      </c>
      <c r="CS20" s="19">
        <f t="shared" si="11"/>
        <v>0</v>
      </c>
      <c r="CT20" s="19">
        <v>0</v>
      </c>
      <c r="CU20" s="20">
        <v>0</v>
      </c>
      <c r="CW20" s="116"/>
      <c r="CX20" s="116"/>
      <c r="CY20" s="95"/>
    </row>
    <row r="21" spans="1:121" ht="15.6" x14ac:dyDescent="0.3">
      <c r="A21" s="21" t="s">
        <v>1</v>
      </c>
      <c r="B21" s="21" t="s">
        <v>83</v>
      </c>
      <c r="C21" s="22" t="s">
        <v>84</v>
      </c>
      <c r="D21" s="19">
        <f t="shared" si="25"/>
        <v>9428950</v>
      </c>
      <c r="E21" s="19">
        <f t="shared" si="26"/>
        <v>9283956</v>
      </c>
      <c r="F21" s="19">
        <f t="shared" si="27"/>
        <v>9273286</v>
      </c>
      <c r="G21" s="23">
        <v>5932896</v>
      </c>
      <c r="H21" s="23">
        <v>1410411</v>
      </c>
      <c r="I21" s="19">
        <f t="shared" si="6"/>
        <v>235736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235736</v>
      </c>
      <c r="P21" s="19">
        <f t="shared" si="7"/>
        <v>200000</v>
      </c>
      <c r="Q21" s="23">
        <v>0</v>
      </c>
      <c r="R21" s="23">
        <v>200000</v>
      </c>
      <c r="S21" s="23">
        <v>0</v>
      </c>
      <c r="T21" s="23">
        <v>60000</v>
      </c>
      <c r="U21" s="19">
        <f t="shared" si="28"/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19">
        <v>19182</v>
      </c>
      <c r="AE21" s="19">
        <f t="shared" si="29"/>
        <v>1415061</v>
      </c>
      <c r="AF21" s="19"/>
      <c r="AG21" s="24">
        <v>0</v>
      </c>
      <c r="AH21" s="23">
        <v>4147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10754</v>
      </c>
      <c r="AP21" s="23">
        <v>0</v>
      </c>
      <c r="AQ21" s="23">
        <v>0</v>
      </c>
      <c r="AR21" s="23">
        <v>0</v>
      </c>
      <c r="AS21" s="23">
        <v>24000</v>
      </c>
      <c r="AT21" s="23">
        <v>0</v>
      </c>
      <c r="AU21" s="23">
        <v>0</v>
      </c>
      <c r="AV21" s="23">
        <v>0</v>
      </c>
      <c r="AW21" s="23">
        <v>0</v>
      </c>
      <c r="AX21" s="23">
        <v>1376160</v>
      </c>
      <c r="AY21" s="23">
        <v>0</v>
      </c>
      <c r="AZ21" s="23">
        <v>0</v>
      </c>
      <c r="BA21" s="19">
        <f t="shared" si="30"/>
        <v>10670</v>
      </c>
      <c r="BB21" s="19">
        <f t="shared" si="31"/>
        <v>0</v>
      </c>
      <c r="BC21" s="19">
        <v>0</v>
      </c>
      <c r="BD21" s="19">
        <v>0</v>
      </c>
      <c r="BE21" s="19">
        <v>0</v>
      </c>
      <c r="BF21" s="19">
        <f t="shared" si="32"/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f t="shared" si="8"/>
        <v>0</v>
      </c>
      <c r="BL21" s="19">
        <v>0</v>
      </c>
      <c r="BM21" s="19">
        <v>0</v>
      </c>
      <c r="BN21" s="19">
        <f t="shared" si="33"/>
        <v>10670</v>
      </c>
      <c r="BO21" s="19">
        <v>0</v>
      </c>
      <c r="BP21" s="19">
        <v>0</v>
      </c>
      <c r="BQ21" s="19">
        <v>10670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23">
        <v>0</v>
      </c>
      <c r="BY21" s="23">
        <v>0</v>
      </c>
      <c r="BZ21" s="19">
        <f t="shared" si="34"/>
        <v>144994</v>
      </c>
      <c r="CA21" s="19">
        <f t="shared" si="35"/>
        <v>144994</v>
      </c>
      <c r="CB21" s="19">
        <f t="shared" si="9"/>
        <v>144994</v>
      </c>
      <c r="CC21" s="19">
        <v>0</v>
      </c>
      <c r="CD21" s="23">
        <v>144994</v>
      </c>
      <c r="CE21" s="19">
        <f t="shared" si="36"/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f t="shared" si="37"/>
        <v>0</v>
      </c>
      <c r="CL21" s="19">
        <v>0</v>
      </c>
      <c r="CM21" s="19">
        <v>0</v>
      </c>
      <c r="CN21" s="19">
        <v>0</v>
      </c>
      <c r="CO21" s="19"/>
      <c r="CP21" s="19"/>
      <c r="CQ21" s="19">
        <v>0</v>
      </c>
      <c r="CR21" s="19">
        <f t="shared" si="10"/>
        <v>0</v>
      </c>
      <c r="CS21" s="19">
        <f t="shared" si="11"/>
        <v>0</v>
      </c>
      <c r="CT21" s="19">
        <v>0</v>
      </c>
      <c r="CU21" s="20">
        <v>0</v>
      </c>
      <c r="CW21" s="116"/>
      <c r="CX21" s="116"/>
      <c r="CY21" s="95"/>
    </row>
    <row r="22" spans="1:121" ht="15.6" x14ac:dyDescent="0.3">
      <c r="A22" s="21" t="s">
        <v>1</v>
      </c>
      <c r="B22" s="21" t="s">
        <v>85</v>
      </c>
      <c r="C22" s="22" t="s">
        <v>86</v>
      </c>
      <c r="D22" s="19">
        <f t="shared" si="25"/>
        <v>7828031</v>
      </c>
      <c r="E22" s="19">
        <f t="shared" si="26"/>
        <v>7828031</v>
      </c>
      <c r="F22" s="19">
        <f t="shared" si="27"/>
        <v>7821130</v>
      </c>
      <c r="G22" s="23">
        <v>4722335</v>
      </c>
      <c r="H22" s="23">
        <v>1125417</v>
      </c>
      <c r="I22" s="19">
        <f t="shared" si="6"/>
        <v>243866</v>
      </c>
      <c r="J22" s="23">
        <v>0</v>
      </c>
      <c r="K22" s="23">
        <v>0</v>
      </c>
      <c r="L22" s="23">
        <v>0</v>
      </c>
      <c r="M22" s="23">
        <v>0</v>
      </c>
      <c r="N22" s="23">
        <v>200000</v>
      </c>
      <c r="O22" s="23">
        <v>43866</v>
      </c>
      <c r="P22" s="19">
        <f t="shared" si="7"/>
        <v>19000</v>
      </c>
      <c r="Q22" s="23">
        <v>0</v>
      </c>
      <c r="R22" s="23">
        <v>19000</v>
      </c>
      <c r="S22" s="23">
        <v>0</v>
      </c>
      <c r="T22" s="23">
        <v>1375787</v>
      </c>
      <c r="U22" s="19">
        <f t="shared" si="28"/>
        <v>156629</v>
      </c>
      <c r="V22" s="23">
        <v>5000</v>
      </c>
      <c r="W22" s="23">
        <v>106002</v>
      </c>
      <c r="X22" s="23">
        <v>34807</v>
      </c>
      <c r="Y22" s="23">
        <v>6820</v>
      </c>
      <c r="Z22" s="23">
        <v>4000</v>
      </c>
      <c r="AA22" s="23">
        <v>0</v>
      </c>
      <c r="AB22" s="23">
        <v>0</v>
      </c>
      <c r="AC22" s="23">
        <v>0</v>
      </c>
      <c r="AD22" s="19">
        <v>0</v>
      </c>
      <c r="AE22" s="19">
        <f t="shared" si="29"/>
        <v>178096</v>
      </c>
      <c r="AF22" s="19"/>
      <c r="AG22" s="24">
        <v>0</v>
      </c>
      <c r="AH22" s="23">
        <v>0</v>
      </c>
      <c r="AI22" s="23">
        <v>0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13386</v>
      </c>
      <c r="AP22" s="23">
        <v>0</v>
      </c>
      <c r="AQ22" s="23">
        <v>0</v>
      </c>
      <c r="AR22" s="23">
        <v>99790</v>
      </c>
      <c r="AS22" s="23">
        <v>64920</v>
      </c>
      <c r="AT22" s="23">
        <v>0</v>
      </c>
      <c r="AU22" s="23">
        <v>0</v>
      </c>
      <c r="AV22" s="23">
        <v>0</v>
      </c>
      <c r="AW22" s="23">
        <v>0</v>
      </c>
      <c r="AX22" s="23">
        <v>0</v>
      </c>
      <c r="AY22" s="23">
        <v>0</v>
      </c>
      <c r="AZ22" s="23">
        <v>0</v>
      </c>
      <c r="BA22" s="19">
        <f t="shared" si="30"/>
        <v>6901</v>
      </c>
      <c r="BB22" s="19">
        <f t="shared" si="31"/>
        <v>0</v>
      </c>
      <c r="BC22" s="19">
        <v>0</v>
      </c>
      <c r="BD22" s="19">
        <v>0</v>
      </c>
      <c r="BE22" s="19">
        <v>0</v>
      </c>
      <c r="BF22" s="19">
        <f t="shared" si="32"/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f t="shared" si="8"/>
        <v>0</v>
      </c>
      <c r="BL22" s="19">
        <v>0</v>
      </c>
      <c r="BM22" s="19">
        <v>0</v>
      </c>
      <c r="BN22" s="19">
        <f t="shared" si="33"/>
        <v>6901</v>
      </c>
      <c r="BO22" s="19">
        <v>0</v>
      </c>
      <c r="BP22" s="19">
        <v>0</v>
      </c>
      <c r="BQ22" s="19">
        <v>0</v>
      </c>
      <c r="BR22" s="19">
        <v>0</v>
      </c>
      <c r="BS22" s="19">
        <v>0</v>
      </c>
      <c r="BT22" s="19">
        <v>0</v>
      </c>
      <c r="BU22" s="19">
        <v>0</v>
      </c>
      <c r="BV22" s="19">
        <v>0</v>
      </c>
      <c r="BW22" s="19">
        <v>0</v>
      </c>
      <c r="BX22" s="23">
        <v>6901</v>
      </c>
      <c r="BY22" s="23">
        <v>0</v>
      </c>
      <c r="BZ22" s="19">
        <f t="shared" si="34"/>
        <v>0</v>
      </c>
      <c r="CA22" s="19">
        <f t="shared" si="35"/>
        <v>0</v>
      </c>
      <c r="CB22" s="19">
        <f t="shared" si="9"/>
        <v>0</v>
      </c>
      <c r="CC22" s="19">
        <v>0</v>
      </c>
      <c r="CD22" s="23">
        <v>0</v>
      </c>
      <c r="CE22" s="19">
        <f t="shared" si="36"/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f t="shared" si="37"/>
        <v>0</v>
      </c>
      <c r="CL22" s="19">
        <v>0</v>
      </c>
      <c r="CM22" s="19">
        <v>0</v>
      </c>
      <c r="CN22" s="19">
        <v>0</v>
      </c>
      <c r="CO22" s="19"/>
      <c r="CP22" s="19"/>
      <c r="CQ22" s="19">
        <v>0</v>
      </c>
      <c r="CR22" s="19">
        <f t="shared" si="10"/>
        <v>0</v>
      </c>
      <c r="CS22" s="19">
        <f t="shared" si="11"/>
        <v>0</v>
      </c>
      <c r="CT22" s="19">
        <v>0</v>
      </c>
      <c r="CU22" s="20">
        <v>0</v>
      </c>
      <c r="CW22" s="116"/>
      <c r="CX22" s="116"/>
      <c r="CY22" s="95"/>
    </row>
    <row r="23" spans="1:121" ht="15.6" x14ac:dyDescent="0.3">
      <c r="A23" s="21" t="s">
        <v>1</v>
      </c>
      <c r="B23" s="21" t="s">
        <v>87</v>
      </c>
      <c r="C23" s="22" t="s">
        <v>88</v>
      </c>
      <c r="D23" s="19">
        <f t="shared" si="25"/>
        <v>8220343</v>
      </c>
      <c r="E23" s="19">
        <f t="shared" si="26"/>
        <v>8044692</v>
      </c>
      <c r="F23" s="19">
        <f t="shared" si="27"/>
        <v>8037407</v>
      </c>
      <c r="G23" s="23">
        <v>5928844</v>
      </c>
      <c r="H23" s="23">
        <v>1428736</v>
      </c>
      <c r="I23" s="19">
        <f t="shared" si="6"/>
        <v>377014</v>
      </c>
      <c r="J23" s="23">
        <v>0</v>
      </c>
      <c r="K23" s="23">
        <v>22585</v>
      </c>
      <c r="L23" s="23"/>
      <c r="M23" s="23"/>
      <c r="N23" s="23">
        <v>206650</v>
      </c>
      <c r="O23" s="23">
        <v>147779</v>
      </c>
      <c r="P23" s="19">
        <f t="shared" si="7"/>
        <v>0</v>
      </c>
      <c r="Q23" s="23">
        <v>0</v>
      </c>
      <c r="R23" s="23">
        <v>0</v>
      </c>
      <c r="S23" s="23">
        <v>0</v>
      </c>
      <c r="T23" s="23">
        <v>83482</v>
      </c>
      <c r="U23" s="19">
        <f t="shared" si="28"/>
        <v>115237</v>
      </c>
      <c r="V23" s="23">
        <v>20094</v>
      </c>
      <c r="W23" s="23">
        <v>30803</v>
      </c>
      <c r="X23" s="23">
        <v>44882</v>
      </c>
      <c r="Y23" s="23">
        <v>10773</v>
      </c>
      <c r="Z23" s="23">
        <v>2578</v>
      </c>
      <c r="AA23" s="23">
        <v>0</v>
      </c>
      <c r="AB23" s="23">
        <v>0</v>
      </c>
      <c r="AC23" s="23">
        <v>6107</v>
      </c>
      <c r="AD23" s="19">
        <v>0</v>
      </c>
      <c r="AE23" s="19">
        <f t="shared" si="29"/>
        <v>104094</v>
      </c>
      <c r="AF23" s="19"/>
      <c r="AG23" s="24">
        <v>0</v>
      </c>
      <c r="AH23" s="23">
        <v>15460</v>
      </c>
      <c r="AI23" s="23">
        <v>15000</v>
      </c>
      <c r="AJ23" s="23">
        <v>0</v>
      </c>
      <c r="AK23" s="23">
        <v>11078</v>
      </c>
      <c r="AL23" s="23">
        <v>0</v>
      </c>
      <c r="AM23" s="23">
        <v>0</v>
      </c>
      <c r="AN23" s="23">
        <v>0</v>
      </c>
      <c r="AO23" s="23">
        <v>25026</v>
      </c>
      <c r="AP23" s="23">
        <v>0</v>
      </c>
      <c r="AQ23" s="23">
        <v>0</v>
      </c>
      <c r="AR23" s="23">
        <v>0</v>
      </c>
      <c r="AS23" s="23">
        <v>0</v>
      </c>
      <c r="AT23" s="23">
        <v>0</v>
      </c>
      <c r="AU23" s="23">
        <v>0</v>
      </c>
      <c r="AV23" s="23">
        <v>0</v>
      </c>
      <c r="AW23" s="23">
        <v>0</v>
      </c>
      <c r="AX23" s="23">
        <v>26352</v>
      </c>
      <c r="AY23" s="23">
        <v>0</v>
      </c>
      <c r="AZ23" s="23">
        <v>11178</v>
      </c>
      <c r="BA23" s="19">
        <f t="shared" si="30"/>
        <v>7285</v>
      </c>
      <c r="BB23" s="19">
        <f t="shared" si="31"/>
        <v>0</v>
      </c>
      <c r="BC23" s="19">
        <v>0</v>
      </c>
      <c r="BD23" s="19">
        <v>0</v>
      </c>
      <c r="BE23" s="19">
        <v>0</v>
      </c>
      <c r="BF23" s="19">
        <f t="shared" si="32"/>
        <v>0</v>
      </c>
      <c r="BG23" s="19">
        <v>0</v>
      </c>
      <c r="BH23" s="19">
        <v>0</v>
      </c>
      <c r="BI23" s="19">
        <v>0</v>
      </c>
      <c r="BJ23" s="19">
        <v>0</v>
      </c>
      <c r="BK23" s="19">
        <f t="shared" si="8"/>
        <v>0</v>
      </c>
      <c r="BL23" s="19">
        <v>0</v>
      </c>
      <c r="BM23" s="19">
        <v>0</v>
      </c>
      <c r="BN23" s="19">
        <f t="shared" si="33"/>
        <v>7285</v>
      </c>
      <c r="BO23" s="19">
        <v>0</v>
      </c>
      <c r="BP23" s="19">
        <v>0</v>
      </c>
      <c r="BQ23" s="19">
        <v>0</v>
      </c>
      <c r="BR23" s="19">
        <v>0</v>
      </c>
      <c r="BS23" s="19">
        <v>0</v>
      </c>
      <c r="BT23" s="19">
        <v>0</v>
      </c>
      <c r="BU23" s="19">
        <v>0</v>
      </c>
      <c r="BV23" s="19">
        <v>0</v>
      </c>
      <c r="BW23" s="19">
        <v>0</v>
      </c>
      <c r="BX23" s="23">
        <v>7285</v>
      </c>
      <c r="BY23" s="23">
        <v>0</v>
      </c>
      <c r="BZ23" s="19">
        <f t="shared" si="34"/>
        <v>175651</v>
      </c>
      <c r="CA23" s="19">
        <f t="shared" si="35"/>
        <v>175651</v>
      </c>
      <c r="CB23" s="19">
        <f t="shared" si="9"/>
        <v>175651</v>
      </c>
      <c r="CC23" s="19">
        <v>0</v>
      </c>
      <c r="CD23" s="23">
        <v>175651</v>
      </c>
      <c r="CE23" s="19">
        <f t="shared" si="36"/>
        <v>0</v>
      </c>
      <c r="CF23" s="19">
        <v>0</v>
      </c>
      <c r="CG23" s="19">
        <v>0</v>
      </c>
      <c r="CH23" s="19">
        <v>0</v>
      </c>
      <c r="CI23" s="19">
        <v>0</v>
      </c>
      <c r="CJ23" s="19">
        <v>0</v>
      </c>
      <c r="CK23" s="19">
        <f t="shared" si="37"/>
        <v>0</v>
      </c>
      <c r="CL23" s="19">
        <v>0</v>
      </c>
      <c r="CM23" s="19">
        <v>0</v>
      </c>
      <c r="CN23" s="19"/>
      <c r="CO23" s="19"/>
      <c r="CP23" s="19"/>
      <c r="CQ23" s="19">
        <v>0</v>
      </c>
      <c r="CR23" s="19">
        <f t="shared" si="10"/>
        <v>0</v>
      </c>
      <c r="CS23" s="19">
        <f t="shared" si="11"/>
        <v>0</v>
      </c>
      <c r="CT23" s="19">
        <v>0</v>
      </c>
      <c r="CU23" s="20">
        <v>0</v>
      </c>
      <c r="CW23" s="116"/>
      <c r="CX23" s="116"/>
      <c r="CY23" s="95"/>
    </row>
    <row r="24" spans="1:121" ht="15.6" x14ac:dyDescent="0.3">
      <c r="A24" s="21" t="s">
        <v>1</v>
      </c>
      <c r="B24" s="21" t="s">
        <v>89</v>
      </c>
      <c r="C24" s="22" t="s">
        <v>90</v>
      </c>
      <c r="D24" s="19">
        <f t="shared" si="25"/>
        <v>7488070</v>
      </c>
      <c r="E24" s="19">
        <f t="shared" si="26"/>
        <v>7462825</v>
      </c>
      <c r="F24" s="19">
        <f t="shared" si="27"/>
        <v>7220757</v>
      </c>
      <c r="G24" s="23">
        <v>4386202</v>
      </c>
      <c r="H24" s="23">
        <v>1067538</v>
      </c>
      <c r="I24" s="19">
        <f t="shared" si="6"/>
        <v>360294</v>
      </c>
      <c r="J24" s="23">
        <v>0</v>
      </c>
      <c r="K24" s="23">
        <v>7442</v>
      </c>
      <c r="L24" s="23"/>
      <c r="M24" s="23"/>
      <c r="N24" s="23">
        <v>263918</v>
      </c>
      <c r="O24" s="23">
        <v>88934</v>
      </c>
      <c r="P24" s="19">
        <f t="shared" si="7"/>
        <v>559648</v>
      </c>
      <c r="Q24" s="23">
        <v>0</v>
      </c>
      <c r="R24" s="23">
        <v>559648</v>
      </c>
      <c r="S24" s="23">
        <v>0</v>
      </c>
      <c r="T24" s="23">
        <v>52306</v>
      </c>
      <c r="U24" s="19">
        <f t="shared" si="28"/>
        <v>81019</v>
      </c>
      <c r="V24" s="23">
        <v>15418</v>
      </c>
      <c r="W24" s="23">
        <v>0</v>
      </c>
      <c r="X24" s="23">
        <v>41728</v>
      </c>
      <c r="Y24" s="23">
        <v>9191</v>
      </c>
      <c r="Z24" s="23">
        <v>5514</v>
      </c>
      <c r="AA24" s="23">
        <v>0</v>
      </c>
      <c r="AB24" s="23">
        <v>0</v>
      </c>
      <c r="AC24" s="23">
        <v>9168</v>
      </c>
      <c r="AD24" s="19">
        <v>0</v>
      </c>
      <c r="AE24" s="19">
        <f t="shared" si="29"/>
        <v>713750</v>
      </c>
      <c r="AF24" s="19"/>
      <c r="AG24" s="24">
        <v>0</v>
      </c>
      <c r="AH24" s="23">
        <v>8075</v>
      </c>
      <c r="AI24" s="23">
        <v>31615</v>
      </c>
      <c r="AJ24" s="23">
        <v>0</v>
      </c>
      <c r="AK24" s="23">
        <v>0</v>
      </c>
      <c r="AL24" s="23">
        <v>2080</v>
      </c>
      <c r="AM24" s="23">
        <v>102751</v>
      </c>
      <c r="AN24" s="23">
        <v>48350</v>
      </c>
      <c r="AO24" s="23">
        <v>499415</v>
      </c>
      <c r="AP24" s="23">
        <v>0</v>
      </c>
      <c r="AQ24" s="23">
        <v>0</v>
      </c>
      <c r="AR24" s="23">
        <v>9768</v>
      </c>
      <c r="AS24" s="23">
        <v>4696</v>
      </c>
      <c r="AT24" s="23">
        <v>0</v>
      </c>
      <c r="AU24" s="23">
        <v>0</v>
      </c>
      <c r="AV24" s="23">
        <v>0</v>
      </c>
      <c r="AW24" s="23">
        <v>0</v>
      </c>
      <c r="AX24" s="23">
        <v>0</v>
      </c>
      <c r="AY24" s="23">
        <v>0</v>
      </c>
      <c r="AZ24" s="23">
        <v>7000</v>
      </c>
      <c r="BA24" s="19">
        <f t="shared" si="30"/>
        <v>242068</v>
      </c>
      <c r="BB24" s="19">
        <f t="shared" si="31"/>
        <v>0</v>
      </c>
      <c r="BC24" s="19">
        <v>0</v>
      </c>
      <c r="BD24" s="19">
        <v>0</v>
      </c>
      <c r="BE24" s="19">
        <v>0</v>
      </c>
      <c r="BF24" s="19">
        <f t="shared" si="32"/>
        <v>0</v>
      </c>
      <c r="BG24" s="19">
        <v>0</v>
      </c>
      <c r="BH24" s="19">
        <v>0</v>
      </c>
      <c r="BI24" s="19">
        <v>0</v>
      </c>
      <c r="BJ24" s="19">
        <v>0</v>
      </c>
      <c r="BK24" s="19">
        <f t="shared" si="8"/>
        <v>0</v>
      </c>
      <c r="BL24" s="19">
        <v>0</v>
      </c>
      <c r="BM24" s="19">
        <v>0</v>
      </c>
      <c r="BN24" s="19">
        <f t="shared" si="33"/>
        <v>242068</v>
      </c>
      <c r="BO24" s="19">
        <v>0</v>
      </c>
      <c r="BP24" s="19">
        <v>0</v>
      </c>
      <c r="BQ24" s="19">
        <v>0</v>
      </c>
      <c r="BR24" s="19">
        <v>0</v>
      </c>
      <c r="BS24" s="19">
        <v>0</v>
      </c>
      <c r="BT24" s="19">
        <v>0</v>
      </c>
      <c r="BU24" s="19">
        <v>0</v>
      </c>
      <c r="BV24" s="19">
        <v>0</v>
      </c>
      <c r="BW24" s="19">
        <v>0</v>
      </c>
      <c r="BX24" s="23">
        <v>242068</v>
      </c>
      <c r="BY24" s="23">
        <v>0</v>
      </c>
      <c r="BZ24" s="19">
        <f t="shared" si="34"/>
        <v>25245</v>
      </c>
      <c r="CA24" s="19">
        <f t="shared" si="35"/>
        <v>25245</v>
      </c>
      <c r="CB24" s="19">
        <f t="shared" si="9"/>
        <v>25245</v>
      </c>
      <c r="CC24" s="19">
        <v>0</v>
      </c>
      <c r="CD24" s="23">
        <v>25245</v>
      </c>
      <c r="CE24" s="19">
        <f t="shared" si="36"/>
        <v>0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f t="shared" si="37"/>
        <v>0</v>
      </c>
      <c r="CL24" s="19">
        <v>0</v>
      </c>
      <c r="CM24" s="19">
        <v>0</v>
      </c>
      <c r="CN24" s="19">
        <v>0</v>
      </c>
      <c r="CO24" s="19"/>
      <c r="CP24" s="19"/>
      <c r="CQ24" s="19">
        <v>0</v>
      </c>
      <c r="CR24" s="19">
        <f t="shared" si="10"/>
        <v>0</v>
      </c>
      <c r="CS24" s="19">
        <f t="shared" si="11"/>
        <v>0</v>
      </c>
      <c r="CT24" s="19">
        <v>0</v>
      </c>
      <c r="CU24" s="20">
        <v>0</v>
      </c>
      <c r="CW24" s="116"/>
      <c r="CX24" s="116"/>
      <c r="CY24" s="95"/>
    </row>
    <row r="25" spans="1:121" ht="31.2" x14ac:dyDescent="0.3">
      <c r="A25" s="21" t="s">
        <v>1</v>
      </c>
      <c r="B25" s="21" t="s">
        <v>91</v>
      </c>
      <c r="C25" s="22" t="s">
        <v>92</v>
      </c>
      <c r="D25" s="19">
        <f t="shared" si="25"/>
        <v>10660522</v>
      </c>
      <c r="E25" s="19">
        <f t="shared" si="26"/>
        <v>10585022</v>
      </c>
      <c r="F25" s="19">
        <f t="shared" si="27"/>
        <v>10585022</v>
      </c>
      <c r="G25" s="23">
        <v>7436208</v>
      </c>
      <c r="H25" s="23">
        <v>1774477</v>
      </c>
      <c r="I25" s="19">
        <f t="shared" si="6"/>
        <v>801797</v>
      </c>
      <c r="J25" s="23">
        <v>0</v>
      </c>
      <c r="K25" s="23">
        <v>0</v>
      </c>
      <c r="L25" s="23"/>
      <c r="M25" s="23"/>
      <c r="N25" s="23">
        <v>406500</v>
      </c>
      <c r="O25" s="23">
        <v>395297</v>
      </c>
      <c r="P25" s="19">
        <f t="shared" si="7"/>
        <v>60000</v>
      </c>
      <c r="Q25" s="23">
        <v>0</v>
      </c>
      <c r="R25" s="23">
        <v>60000</v>
      </c>
      <c r="S25" s="23">
        <v>0</v>
      </c>
      <c r="T25" s="23">
        <v>88396</v>
      </c>
      <c r="U25" s="19">
        <f t="shared" si="28"/>
        <v>240939</v>
      </c>
      <c r="V25" s="23">
        <v>0</v>
      </c>
      <c r="W25" s="23">
        <v>163048</v>
      </c>
      <c r="X25" s="23">
        <v>49093</v>
      </c>
      <c r="Y25" s="23">
        <v>16995</v>
      </c>
      <c r="Z25" s="23">
        <v>8303</v>
      </c>
      <c r="AA25" s="23">
        <v>3500</v>
      </c>
      <c r="AB25" s="23">
        <v>0</v>
      </c>
      <c r="AC25" s="23">
        <v>0</v>
      </c>
      <c r="AD25" s="19">
        <v>0</v>
      </c>
      <c r="AE25" s="19">
        <f t="shared" si="29"/>
        <v>183205</v>
      </c>
      <c r="AF25" s="19"/>
      <c r="AG25" s="24">
        <v>0</v>
      </c>
      <c r="AH25" s="23">
        <v>21504</v>
      </c>
      <c r="AI25" s="23">
        <v>76179</v>
      </c>
      <c r="AJ25" s="23">
        <v>0</v>
      </c>
      <c r="AK25" s="23">
        <v>600</v>
      </c>
      <c r="AL25" s="23">
        <v>0</v>
      </c>
      <c r="AM25" s="23">
        <v>0</v>
      </c>
      <c r="AN25" s="23">
        <v>0</v>
      </c>
      <c r="AO25" s="23">
        <v>14550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70372</v>
      </c>
      <c r="BA25" s="19">
        <f t="shared" si="30"/>
        <v>0</v>
      </c>
      <c r="BB25" s="19">
        <f t="shared" si="31"/>
        <v>0</v>
      </c>
      <c r="BC25" s="19">
        <v>0</v>
      </c>
      <c r="BD25" s="19">
        <v>0</v>
      </c>
      <c r="BE25" s="19">
        <v>0</v>
      </c>
      <c r="BF25" s="19">
        <f t="shared" si="32"/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f t="shared" si="8"/>
        <v>0</v>
      </c>
      <c r="BL25" s="19">
        <v>0</v>
      </c>
      <c r="BM25" s="19">
        <v>0</v>
      </c>
      <c r="BN25" s="19">
        <f t="shared" si="33"/>
        <v>0</v>
      </c>
      <c r="BO25" s="19">
        <v>0</v>
      </c>
      <c r="BP25" s="19">
        <v>0</v>
      </c>
      <c r="BQ25" s="19">
        <v>0</v>
      </c>
      <c r="BR25" s="19">
        <v>0</v>
      </c>
      <c r="BS25" s="19">
        <v>0</v>
      </c>
      <c r="BT25" s="19">
        <v>0</v>
      </c>
      <c r="BU25" s="19">
        <v>0</v>
      </c>
      <c r="BV25" s="19">
        <v>0</v>
      </c>
      <c r="BW25" s="19">
        <v>0</v>
      </c>
      <c r="BX25" s="23"/>
      <c r="BY25" s="23">
        <v>0</v>
      </c>
      <c r="BZ25" s="19">
        <f t="shared" si="34"/>
        <v>75500</v>
      </c>
      <c r="CA25" s="19">
        <f t="shared" si="35"/>
        <v>75500</v>
      </c>
      <c r="CB25" s="19">
        <f t="shared" si="9"/>
        <v>75500</v>
      </c>
      <c r="CC25" s="19">
        <v>0</v>
      </c>
      <c r="CD25" s="23">
        <v>75500</v>
      </c>
      <c r="CE25" s="19">
        <f t="shared" si="36"/>
        <v>0</v>
      </c>
      <c r="CF25" s="19">
        <v>0</v>
      </c>
      <c r="CG25" s="19">
        <v>0</v>
      </c>
      <c r="CH25" s="19"/>
      <c r="CI25" s="19">
        <v>0</v>
      </c>
      <c r="CJ25" s="19">
        <v>0</v>
      </c>
      <c r="CK25" s="19">
        <f t="shared" si="37"/>
        <v>0</v>
      </c>
      <c r="CL25" s="19">
        <v>0</v>
      </c>
      <c r="CM25" s="19">
        <v>0</v>
      </c>
      <c r="CN25" s="19">
        <v>0</v>
      </c>
      <c r="CO25" s="19"/>
      <c r="CP25" s="19"/>
      <c r="CQ25" s="19">
        <v>0</v>
      </c>
      <c r="CR25" s="19">
        <f t="shared" si="10"/>
        <v>0</v>
      </c>
      <c r="CS25" s="19">
        <f t="shared" si="11"/>
        <v>0</v>
      </c>
      <c r="CT25" s="19">
        <v>0</v>
      </c>
      <c r="CU25" s="20">
        <v>0</v>
      </c>
      <c r="CW25" s="116"/>
      <c r="CX25" s="116"/>
      <c r="CY25" s="95"/>
    </row>
    <row r="26" spans="1:121" ht="15.6" x14ac:dyDescent="0.3">
      <c r="A26" s="21" t="s">
        <v>1</v>
      </c>
      <c r="B26" s="21" t="s">
        <v>93</v>
      </c>
      <c r="C26" s="22" t="s">
        <v>94</v>
      </c>
      <c r="D26" s="19">
        <f t="shared" si="25"/>
        <v>1249303</v>
      </c>
      <c r="E26" s="19">
        <f t="shared" si="26"/>
        <v>1238703</v>
      </c>
      <c r="F26" s="19">
        <f t="shared" si="27"/>
        <v>1238703</v>
      </c>
      <c r="G26" s="23">
        <v>931630</v>
      </c>
      <c r="H26" s="23">
        <v>219585</v>
      </c>
      <c r="I26" s="19">
        <f t="shared" si="6"/>
        <v>40035</v>
      </c>
      <c r="J26" s="23">
        <v>0</v>
      </c>
      <c r="K26" s="23">
        <v>0</v>
      </c>
      <c r="L26" s="23"/>
      <c r="M26" s="23"/>
      <c r="N26" s="23">
        <v>18035</v>
      </c>
      <c r="O26" s="23">
        <v>22000</v>
      </c>
      <c r="P26" s="19">
        <f t="shared" si="7"/>
        <v>0</v>
      </c>
      <c r="Q26" s="23">
        <v>0</v>
      </c>
      <c r="R26" s="23">
        <v>0</v>
      </c>
      <c r="S26" s="23">
        <v>0</v>
      </c>
      <c r="T26" s="23">
        <v>16003</v>
      </c>
      <c r="U26" s="19">
        <f t="shared" si="28"/>
        <v>11715</v>
      </c>
      <c r="V26" s="23">
        <v>0</v>
      </c>
      <c r="W26" s="23">
        <v>4899</v>
      </c>
      <c r="X26" s="23">
        <f>4510+1250</f>
        <v>5760</v>
      </c>
      <c r="Y26" s="23">
        <v>1056</v>
      </c>
      <c r="Z26" s="23">
        <v>0</v>
      </c>
      <c r="AA26" s="23">
        <v>0</v>
      </c>
      <c r="AB26" s="23">
        <v>0</v>
      </c>
      <c r="AC26" s="23">
        <v>0</v>
      </c>
      <c r="AD26" s="19">
        <v>0</v>
      </c>
      <c r="AE26" s="19">
        <f t="shared" si="29"/>
        <v>19735</v>
      </c>
      <c r="AF26" s="19"/>
      <c r="AG26" s="24">
        <v>0</v>
      </c>
      <c r="AH26" s="23">
        <v>2600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5238</v>
      </c>
      <c r="AP26" s="23">
        <v>0</v>
      </c>
      <c r="AQ26" s="23">
        <v>0</v>
      </c>
      <c r="AR26" s="23">
        <v>0</v>
      </c>
      <c r="AS26" s="23">
        <v>11237</v>
      </c>
      <c r="AT26" s="23">
        <v>0</v>
      </c>
      <c r="AU26" s="23">
        <v>0</v>
      </c>
      <c r="AV26" s="23">
        <v>0</v>
      </c>
      <c r="AW26" s="23">
        <v>0</v>
      </c>
      <c r="AX26" s="23">
        <v>0</v>
      </c>
      <c r="AY26" s="23">
        <v>0</v>
      </c>
      <c r="AZ26" s="23">
        <v>660</v>
      </c>
      <c r="BA26" s="19">
        <f t="shared" si="30"/>
        <v>0</v>
      </c>
      <c r="BB26" s="19">
        <f t="shared" si="31"/>
        <v>0</v>
      </c>
      <c r="BC26" s="19">
        <v>0</v>
      </c>
      <c r="BD26" s="19">
        <v>0</v>
      </c>
      <c r="BE26" s="19">
        <v>0</v>
      </c>
      <c r="BF26" s="19">
        <f t="shared" si="32"/>
        <v>0</v>
      </c>
      <c r="BG26" s="19">
        <v>0</v>
      </c>
      <c r="BH26" s="19">
        <v>0</v>
      </c>
      <c r="BI26" s="19">
        <v>0</v>
      </c>
      <c r="BJ26" s="19">
        <v>0</v>
      </c>
      <c r="BK26" s="19">
        <f t="shared" si="8"/>
        <v>0</v>
      </c>
      <c r="BL26" s="19">
        <v>0</v>
      </c>
      <c r="BM26" s="19">
        <v>0</v>
      </c>
      <c r="BN26" s="19">
        <f t="shared" si="33"/>
        <v>0</v>
      </c>
      <c r="BO26" s="19">
        <v>0</v>
      </c>
      <c r="BP26" s="19">
        <v>0</v>
      </c>
      <c r="BQ26" s="19">
        <v>0</v>
      </c>
      <c r="BR26" s="19">
        <v>0</v>
      </c>
      <c r="BS26" s="19">
        <v>0</v>
      </c>
      <c r="BT26" s="19">
        <v>0</v>
      </c>
      <c r="BU26" s="19">
        <v>0</v>
      </c>
      <c r="BV26" s="19">
        <v>0</v>
      </c>
      <c r="BW26" s="19">
        <v>0</v>
      </c>
      <c r="BX26" s="23"/>
      <c r="BY26" s="23">
        <v>0</v>
      </c>
      <c r="BZ26" s="19">
        <f t="shared" si="34"/>
        <v>10600</v>
      </c>
      <c r="CA26" s="19">
        <f t="shared" si="35"/>
        <v>10600</v>
      </c>
      <c r="CB26" s="19">
        <f t="shared" si="9"/>
        <v>10600</v>
      </c>
      <c r="CC26" s="19">
        <v>0</v>
      </c>
      <c r="CD26" s="23">
        <v>10600</v>
      </c>
      <c r="CE26" s="19">
        <f t="shared" si="36"/>
        <v>0</v>
      </c>
      <c r="CF26" s="19">
        <v>0</v>
      </c>
      <c r="CG26" s="19">
        <v>0</v>
      </c>
      <c r="CH26" s="19">
        <v>0</v>
      </c>
      <c r="CI26" s="19">
        <v>0</v>
      </c>
      <c r="CJ26" s="19">
        <v>0</v>
      </c>
      <c r="CK26" s="19">
        <f t="shared" si="37"/>
        <v>0</v>
      </c>
      <c r="CL26" s="19">
        <v>0</v>
      </c>
      <c r="CM26" s="19">
        <v>0</v>
      </c>
      <c r="CN26" s="19">
        <v>0</v>
      </c>
      <c r="CO26" s="19"/>
      <c r="CP26" s="19"/>
      <c r="CQ26" s="19">
        <v>0</v>
      </c>
      <c r="CR26" s="19">
        <f t="shared" si="10"/>
        <v>0</v>
      </c>
      <c r="CS26" s="19">
        <f t="shared" si="11"/>
        <v>0</v>
      </c>
      <c r="CT26" s="19">
        <v>0</v>
      </c>
      <c r="CU26" s="20">
        <v>0</v>
      </c>
      <c r="CW26" s="116"/>
      <c r="CX26" s="116"/>
      <c r="CY26" s="95"/>
    </row>
    <row r="27" spans="1:121" ht="31.2" x14ac:dyDescent="0.3">
      <c r="A27" s="21" t="s">
        <v>1</v>
      </c>
      <c r="B27" s="21" t="s">
        <v>95</v>
      </c>
      <c r="C27" s="22" t="s">
        <v>96</v>
      </c>
      <c r="D27" s="19">
        <f t="shared" si="25"/>
        <v>11821275</v>
      </c>
      <c r="E27" s="19">
        <f t="shared" si="26"/>
        <v>11821275</v>
      </c>
      <c r="F27" s="19">
        <f t="shared" si="27"/>
        <v>11821275</v>
      </c>
      <c r="G27" s="23">
        <f>11012931-1704985</f>
        <v>9307946</v>
      </c>
      <c r="H27" s="23">
        <f>2667693-426246</f>
        <v>2241447</v>
      </c>
      <c r="I27" s="19">
        <f t="shared" si="6"/>
        <v>24747</v>
      </c>
      <c r="J27" s="23">
        <v>0</v>
      </c>
      <c r="K27" s="23">
        <v>0</v>
      </c>
      <c r="L27" s="23"/>
      <c r="M27" s="23"/>
      <c r="N27" s="23">
        <v>18000</v>
      </c>
      <c r="O27" s="23">
        <v>6747</v>
      </c>
      <c r="P27" s="19">
        <f t="shared" si="7"/>
        <v>0</v>
      </c>
      <c r="Q27" s="23">
        <v>0</v>
      </c>
      <c r="R27" s="23">
        <v>0</v>
      </c>
      <c r="S27" s="23">
        <v>0</v>
      </c>
      <c r="T27" s="23">
        <v>24155</v>
      </c>
      <c r="U27" s="19">
        <f t="shared" si="28"/>
        <v>56358</v>
      </c>
      <c r="V27" s="23">
        <v>0</v>
      </c>
      <c r="W27" s="23">
        <v>53094</v>
      </c>
      <c r="X27" s="23">
        <v>610</v>
      </c>
      <c r="Y27" s="23">
        <v>63</v>
      </c>
      <c r="Z27" s="23">
        <v>2591</v>
      </c>
      <c r="AA27" s="23">
        <v>0</v>
      </c>
      <c r="AB27" s="23">
        <v>0</v>
      </c>
      <c r="AC27" s="23">
        <v>0</v>
      </c>
      <c r="AD27" s="19">
        <v>0</v>
      </c>
      <c r="AE27" s="19">
        <f t="shared" si="29"/>
        <v>166622</v>
      </c>
      <c r="AF27" s="19"/>
      <c r="AG27" s="24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5244</v>
      </c>
      <c r="AP27" s="23">
        <v>0</v>
      </c>
      <c r="AQ27" s="23">
        <v>0</v>
      </c>
      <c r="AR27" s="23">
        <v>0</v>
      </c>
      <c r="AS27" s="23">
        <v>10000</v>
      </c>
      <c r="AT27" s="23">
        <v>0</v>
      </c>
      <c r="AU27" s="23">
        <v>0</v>
      </c>
      <c r="AV27" s="23">
        <v>0</v>
      </c>
      <c r="AW27" s="23">
        <v>0</v>
      </c>
      <c r="AX27" s="23">
        <v>151378</v>
      </c>
      <c r="AY27" s="23">
        <v>0</v>
      </c>
      <c r="AZ27" s="23">
        <v>0</v>
      </c>
      <c r="BA27" s="19">
        <f t="shared" si="30"/>
        <v>0</v>
      </c>
      <c r="BB27" s="19">
        <f t="shared" si="31"/>
        <v>0</v>
      </c>
      <c r="BC27" s="19">
        <v>0</v>
      </c>
      <c r="BD27" s="19">
        <v>0</v>
      </c>
      <c r="BE27" s="19">
        <v>0</v>
      </c>
      <c r="BF27" s="19">
        <f t="shared" si="32"/>
        <v>0</v>
      </c>
      <c r="BG27" s="19">
        <v>0</v>
      </c>
      <c r="BH27" s="19">
        <v>0</v>
      </c>
      <c r="BI27" s="19">
        <v>0</v>
      </c>
      <c r="BJ27" s="19">
        <v>0</v>
      </c>
      <c r="BK27" s="19">
        <f t="shared" si="8"/>
        <v>0</v>
      </c>
      <c r="BL27" s="19">
        <v>0</v>
      </c>
      <c r="BM27" s="19">
        <v>0</v>
      </c>
      <c r="BN27" s="19">
        <f t="shared" si="33"/>
        <v>0</v>
      </c>
      <c r="BO27" s="19">
        <v>0</v>
      </c>
      <c r="BP27" s="19">
        <v>0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23"/>
      <c r="BY27" s="23">
        <v>0</v>
      </c>
      <c r="BZ27" s="19">
        <f t="shared" si="34"/>
        <v>0</v>
      </c>
      <c r="CA27" s="19">
        <f t="shared" si="35"/>
        <v>0</v>
      </c>
      <c r="CB27" s="19">
        <f t="shared" si="9"/>
        <v>0</v>
      </c>
      <c r="CC27" s="19">
        <v>0</v>
      </c>
      <c r="CD27" s="23">
        <v>0</v>
      </c>
      <c r="CE27" s="19">
        <f t="shared" si="36"/>
        <v>0</v>
      </c>
      <c r="CF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f t="shared" si="37"/>
        <v>0</v>
      </c>
      <c r="CL27" s="19">
        <v>0</v>
      </c>
      <c r="CM27" s="19">
        <v>0</v>
      </c>
      <c r="CN27" s="19">
        <v>0</v>
      </c>
      <c r="CO27" s="19"/>
      <c r="CP27" s="19"/>
      <c r="CQ27" s="19">
        <v>0</v>
      </c>
      <c r="CR27" s="19">
        <f t="shared" si="10"/>
        <v>0</v>
      </c>
      <c r="CS27" s="19">
        <f t="shared" si="11"/>
        <v>0</v>
      </c>
      <c r="CT27" s="19">
        <v>0</v>
      </c>
      <c r="CU27" s="20">
        <v>0</v>
      </c>
      <c r="CW27" s="116"/>
      <c r="CX27" s="116"/>
      <c r="CY27" s="95"/>
    </row>
    <row r="28" spans="1:121" ht="31.2" x14ac:dyDescent="0.3">
      <c r="A28" s="21" t="s">
        <v>1</v>
      </c>
      <c r="B28" s="21" t="s">
        <v>97</v>
      </c>
      <c r="C28" s="22" t="s">
        <v>98</v>
      </c>
      <c r="D28" s="19">
        <f t="shared" si="25"/>
        <v>3373325</v>
      </c>
      <c r="E28" s="19">
        <f t="shared" si="26"/>
        <v>3175325</v>
      </c>
      <c r="F28" s="19">
        <f t="shared" si="27"/>
        <v>3170724</v>
      </c>
      <c r="G28" s="23">
        <v>2166768</v>
      </c>
      <c r="H28" s="23">
        <v>539313</v>
      </c>
      <c r="I28" s="19">
        <f t="shared" si="6"/>
        <v>38440</v>
      </c>
      <c r="J28" s="23">
        <v>0</v>
      </c>
      <c r="K28" s="23">
        <v>0</v>
      </c>
      <c r="L28" s="23"/>
      <c r="M28" s="23"/>
      <c r="N28" s="23">
        <v>32000</v>
      </c>
      <c r="O28" s="23">
        <v>6440</v>
      </c>
      <c r="P28" s="19">
        <f t="shared" si="7"/>
        <v>0</v>
      </c>
      <c r="Q28" s="23">
        <v>0</v>
      </c>
      <c r="R28" s="23">
        <v>0</v>
      </c>
      <c r="S28" s="23">
        <v>0</v>
      </c>
      <c r="T28" s="23">
        <v>21828</v>
      </c>
      <c r="U28" s="19">
        <f t="shared" si="28"/>
        <v>253602</v>
      </c>
      <c r="V28" s="23">
        <v>167203</v>
      </c>
      <c r="W28" s="23">
        <v>69214</v>
      </c>
      <c r="X28" s="23">
        <v>9206</v>
      </c>
      <c r="Y28" s="23">
        <v>2819</v>
      </c>
      <c r="Z28" s="23">
        <v>5160</v>
      </c>
      <c r="AA28" s="23">
        <v>0</v>
      </c>
      <c r="AB28" s="23">
        <v>0</v>
      </c>
      <c r="AC28" s="23">
        <v>0</v>
      </c>
      <c r="AD28" s="19">
        <v>0</v>
      </c>
      <c r="AE28" s="19">
        <f t="shared" si="29"/>
        <v>150773</v>
      </c>
      <c r="AF28" s="19"/>
      <c r="AG28" s="24">
        <v>0</v>
      </c>
      <c r="AH28" s="23">
        <v>0</v>
      </c>
      <c r="AI28" s="23">
        <v>0</v>
      </c>
      <c r="AJ28" s="23">
        <v>0</v>
      </c>
      <c r="AK28" s="23">
        <v>340</v>
      </c>
      <c r="AL28" s="23">
        <v>0</v>
      </c>
      <c r="AM28" s="23">
        <v>130</v>
      </c>
      <c r="AN28" s="23">
        <v>30000</v>
      </c>
      <c r="AO28" s="23">
        <v>12212</v>
      </c>
      <c r="AP28" s="23">
        <v>0</v>
      </c>
      <c r="AQ28" s="23">
        <v>0</v>
      </c>
      <c r="AR28" s="23">
        <v>108091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3">
        <v>0</v>
      </c>
      <c r="AY28" s="23">
        <v>0</v>
      </c>
      <c r="AZ28" s="23">
        <v>0</v>
      </c>
      <c r="BA28" s="19">
        <f t="shared" si="30"/>
        <v>4601</v>
      </c>
      <c r="BB28" s="19">
        <f t="shared" si="31"/>
        <v>0</v>
      </c>
      <c r="BC28" s="19">
        <v>0</v>
      </c>
      <c r="BD28" s="19">
        <v>0</v>
      </c>
      <c r="BE28" s="19">
        <v>0</v>
      </c>
      <c r="BF28" s="19">
        <f t="shared" si="32"/>
        <v>0</v>
      </c>
      <c r="BG28" s="19">
        <v>0</v>
      </c>
      <c r="BH28" s="19">
        <v>0</v>
      </c>
      <c r="BI28" s="19">
        <v>0</v>
      </c>
      <c r="BJ28" s="19">
        <v>0</v>
      </c>
      <c r="BK28" s="19">
        <f t="shared" si="8"/>
        <v>0</v>
      </c>
      <c r="BL28" s="19">
        <v>0</v>
      </c>
      <c r="BM28" s="19">
        <v>0</v>
      </c>
      <c r="BN28" s="19">
        <f t="shared" si="33"/>
        <v>4601</v>
      </c>
      <c r="BO28" s="19"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23">
        <v>4601</v>
      </c>
      <c r="BY28" s="19">
        <v>0</v>
      </c>
      <c r="BZ28" s="19">
        <f t="shared" si="34"/>
        <v>198000</v>
      </c>
      <c r="CA28" s="19">
        <f t="shared" si="35"/>
        <v>198000</v>
      </c>
      <c r="CB28" s="19">
        <f t="shared" si="9"/>
        <v>198000</v>
      </c>
      <c r="CC28" s="19">
        <v>0</v>
      </c>
      <c r="CD28" s="23">
        <v>198000</v>
      </c>
      <c r="CE28" s="19">
        <f t="shared" si="36"/>
        <v>0</v>
      </c>
      <c r="CF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f t="shared" si="37"/>
        <v>0</v>
      </c>
      <c r="CL28" s="19">
        <v>0</v>
      </c>
      <c r="CM28" s="19">
        <v>0</v>
      </c>
      <c r="CN28" s="19">
        <v>0</v>
      </c>
      <c r="CO28" s="19"/>
      <c r="CP28" s="19"/>
      <c r="CQ28" s="19">
        <v>0</v>
      </c>
      <c r="CR28" s="19">
        <f t="shared" si="10"/>
        <v>0</v>
      </c>
      <c r="CS28" s="19">
        <f t="shared" si="11"/>
        <v>0</v>
      </c>
      <c r="CT28" s="19">
        <v>0</v>
      </c>
      <c r="CU28" s="20">
        <v>0</v>
      </c>
      <c r="CW28" s="116"/>
      <c r="CX28" s="116"/>
      <c r="CY28" s="95"/>
    </row>
    <row r="29" spans="1:121" ht="31.2" x14ac:dyDescent="0.3">
      <c r="A29" s="21" t="s">
        <v>1</v>
      </c>
      <c r="B29" s="21" t="s">
        <v>99</v>
      </c>
      <c r="C29" s="22" t="s">
        <v>473</v>
      </c>
      <c r="D29" s="19">
        <f t="shared" si="25"/>
        <v>5910864</v>
      </c>
      <c r="E29" s="19">
        <f t="shared" si="26"/>
        <v>5711578</v>
      </c>
      <c r="F29" s="19">
        <f t="shared" si="27"/>
        <v>5711578</v>
      </c>
      <c r="G29" s="23">
        <v>4124316</v>
      </c>
      <c r="H29" s="23">
        <v>982126</v>
      </c>
      <c r="I29" s="19">
        <f t="shared" si="6"/>
        <v>385000</v>
      </c>
      <c r="J29" s="23">
        <v>0</v>
      </c>
      <c r="K29" s="23"/>
      <c r="L29" s="23"/>
      <c r="M29" s="23"/>
      <c r="N29" s="23">
        <v>330000</v>
      </c>
      <c r="O29" s="23">
        <v>55000</v>
      </c>
      <c r="P29" s="19">
        <f t="shared" si="7"/>
        <v>0</v>
      </c>
      <c r="Q29" s="23">
        <v>0</v>
      </c>
      <c r="R29" s="23">
        <v>0</v>
      </c>
      <c r="S29" s="23">
        <v>0</v>
      </c>
      <c r="T29" s="23">
        <v>52015</v>
      </c>
      <c r="U29" s="19">
        <f t="shared" si="28"/>
        <v>57571</v>
      </c>
      <c r="V29" s="23">
        <v>0</v>
      </c>
      <c r="W29" s="23">
        <v>33645</v>
      </c>
      <c r="X29" s="23">
        <v>18991</v>
      </c>
      <c r="Y29" s="23">
        <v>1053</v>
      </c>
      <c r="Z29" s="23">
        <v>3882</v>
      </c>
      <c r="AA29" s="23">
        <v>0</v>
      </c>
      <c r="AB29" s="23">
        <v>0</v>
      </c>
      <c r="AC29" s="23">
        <v>0</v>
      </c>
      <c r="AD29" s="19">
        <v>0</v>
      </c>
      <c r="AE29" s="19">
        <f t="shared" si="29"/>
        <v>110550</v>
      </c>
      <c r="AF29" s="19"/>
      <c r="AG29" s="24">
        <v>0</v>
      </c>
      <c r="AH29" s="23">
        <v>10000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8730</v>
      </c>
      <c r="AP29" s="23">
        <v>0</v>
      </c>
      <c r="AQ29" s="23">
        <v>0</v>
      </c>
      <c r="AR29" s="23">
        <v>579</v>
      </c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v>0</v>
      </c>
      <c r="AY29" s="23">
        <v>0</v>
      </c>
      <c r="AZ29" s="23">
        <v>91241</v>
      </c>
      <c r="BA29" s="19">
        <f t="shared" si="30"/>
        <v>0</v>
      </c>
      <c r="BB29" s="19">
        <f t="shared" si="31"/>
        <v>0</v>
      </c>
      <c r="BC29" s="19">
        <v>0</v>
      </c>
      <c r="BD29" s="19">
        <v>0</v>
      </c>
      <c r="BE29" s="19">
        <v>0</v>
      </c>
      <c r="BF29" s="19">
        <f t="shared" si="32"/>
        <v>0</v>
      </c>
      <c r="BG29" s="19">
        <v>0</v>
      </c>
      <c r="BH29" s="19">
        <v>0</v>
      </c>
      <c r="BI29" s="19">
        <v>0</v>
      </c>
      <c r="BJ29" s="19">
        <v>0</v>
      </c>
      <c r="BK29" s="19">
        <f t="shared" si="8"/>
        <v>0</v>
      </c>
      <c r="BL29" s="19">
        <v>0</v>
      </c>
      <c r="BM29" s="19">
        <v>0</v>
      </c>
      <c r="BN29" s="19">
        <f t="shared" si="33"/>
        <v>0</v>
      </c>
      <c r="BO29" s="19">
        <v>0</v>
      </c>
      <c r="BP29" s="19">
        <v>0</v>
      </c>
      <c r="BQ29" s="19">
        <v>0</v>
      </c>
      <c r="BR29" s="19">
        <v>0</v>
      </c>
      <c r="BS29" s="19">
        <v>0</v>
      </c>
      <c r="BT29" s="19">
        <v>0</v>
      </c>
      <c r="BU29" s="19">
        <v>0</v>
      </c>
      <c r="BV29" s="19">
        <v>0</v>
      </c>
      <c r="BW29" s="19">
        <v>0</v>
      </c>
      <c r="BX29" s="23">
        <v>0</v>
      </c>
      <c r="BY29" s="19">
        <v>0</v>
      </c>
      <c r="BZ29" s="19">
        <f t="shared" si="34"/>
        <v>199286</v>
      </c>
      <c r="CA29" s="19">
        <f t="shared" si="35"/>
        <v>199286</v>
      </c>
      <c r="CB29" s="19">
        <f t="shared" si="9"/>
        <v>199286</v>
      </c>
      <c r="CC29" s="19">
        <v>0</v>
      </c>
      <c r="CD29" s="23">
        <v>199286</v>
      </c>
      <c r="CE29" s="19">
        <f t="shared" si="36"/>
        <v>0</v>
      </c>
      <c r="CF29" s="19">
        <v>0</v>
      </c>
      <c r="CG29" s="19">
        <v>0</v>
      </c>
      <c r="CH29" s="19">
        <v>0</v>
      </c>
      <c r="CI29" s="19">
        <v>0</v>
      </c>
      <c r="CJ29" s="19">
        <v>0</v>
      </c>
      <c r="CK29" s="19">
        <f t="shared" si="37"/>
        <v>0</v>
      </c>
      <c r="CL29" s="19">
        <v>0</v>
      </c>
      <c r="CM29" s="19">
        <v>0</v>
      </c>
      <c r="CN29" s="19">
        <v>0</v>
      </c>
      <c r="CO29" s="19"/>
      <c r="CP29" s="19"/>
      <c r="CQ29" s="19">
        <v>0</v>
      </c>
      <c r="CR29" s="19">
        <f t="shared" si="10"/>
        <v>0</v>
      </c>
      <c r="CS29" s="19">
        <f t="shared" si="11"/>
        <v>0</v>
      </c>
      <c r="CT29" s="19">
        <v>0</v>
      </c>
      <c r="CU29" s="20">
        <v>0</v>
      </c>
      <c r="CW29" s="116"/>
      <c r="CX29" s="116"/>
      <c r="CY29" s="95"/>
    </row>
    <row r="30" spans="1:121" ht="15.6" x14ac:dyDescent="0.3">
      <c r="A30" s="21" t="s">
        <v>1</v>
      </c>
      <c r="B30" s="21" t="s">
        <v>100</v>
      </c>
      <c r="C30" s="22" t="s">
        <v>101</v>
      </c>
      <c r="D30" s="19">
        <f t="shared" si="25"/>
        <v>941503</v>
      </c>
      <c r="E30" s="19">
        <f t="shared" si="26"/>
        <v>931503</v>
      </c>
      <c r="F30" s="19">
        <f t="shared" si="27"/>
        <v>926902</v>
      </c>
      <c r="G30" s="23">
        <v>652147</v>
      </c>
      <c r="H30" s="23">
        <v>147450</v>
      </c>
      <c r="I30" s="19">
        <f t="shared" si="6"/>
        <v>11000</v>
      </c>
      <c r="J30" s="23">
        <v>0</v>
      </c>
      <c r="K30" s="23"/>
      <c r="L30" s="23"/>
      <c r="M30" s="23"/>
      <c r="N30" s="23">
        <v>0</v>
      </c>
      <c r="O30" s="23">
        <v>11000</v>
      </c>
      <c r="P30" s="19">
        <f t="shared" si="7"/>
        <v>0</v>
      </c>
      <c r="Q30" s="23">
        <v>0</v>
      </c>
      <c r="R30" s="23">
        <v>0</v>
      </c>
      <c r="S30" s="23">
        <v>0</v>
      </c>
      <c r="T30" s="23">
        <v>10333</v>
      </c>
      <c r="U30" s="19">
        <f t="shared" si="28"/>
        <v>9986</v>
      </c>
      <c r="V30" s="23">
        <v>0</v>
      </c>
      <c r="W30" s="23">
        <v>5557</v>
      </c>
      <c r="X30" s="23">
        <v>3168</v>
      </c>
      <c r="Y30" s="23">
        <v>567</v>
      </c>
      <c r="Z30" s="23">
        <v>694</v>
      </c>
      <c r="AA30" s="23">
        <v>0</v>
      </c>
      <c r="AB30" s="23">
        <v>0</v>
      </c>
      <c r="AC30" s="23">
        <v>0</v>
      </c>
      <c r="AD30" s="19">
        <v>0</v>
      </c>
      <c r="AE30" s="19">
        <f t="shared" si="29"/>
        <v>95986</v>
      </c>
      <c r="AF30" s="19"/>
      <c r="AG30" s="24">
        <v>0</v>
      </c>
      <c r="AH30" s="23">
        <v>1300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8730</v>
      </c>
      <c r="AP30" s="23">
        <v>0</v>
      </c>
      <c r="AQ30" s="23">
        <v>0</v>
      </c>
      <c r="AR30" s="23">
        <v>19921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59000</v>
      </c>
      <c r="AZ30" s="23">
        <v>7035</v>
      </c>
      <c r="BA30" s="19">
        <f t="shared" si="30"/>
        <v>4601</v>
      </c>
      <c r="BB30" s="19">
        <f t="shared" si="31"/>
        <v>0</v>
      </c>
      <c r="BC30" s="19">
        <v>0</v>
      </c>
      <c r="BD30" s="19">
        <v>0</v>
      </c>
      <c r="BE30" s="19">
        <v>0</v>
      </c>
      <c r="BF30" s="19">
        <f t="shared" si="32"/>
        <v>0</v>
      </c>
      <c r="BG30" s="19">
        <v>0</v>
      </c>
      <c r="BH30" s="19">
        <v>0</v>
      </c>
      <c r="BI30" s="19">
        <v>0</v>
      </c>
      <c r="BJ30" s="19">
        <v>0</v>
      </c>
      <c r="BK30" s="19">
        <f t="shared" si="8"/>
        <v>0</v>
      </c>
      <c r="BL30" s="19">
        <v>0</v>
      </c>
      <c r="BM30" s="19">
        <v>0</v>
      </c>
      <c r="BN30" s="19">
        <f t="shared" si="33"/>
        <v>4601</v>
      </c>
      <c r="BO30" s="19">
        <v>0</v>
      </c>
      <c r="BP30" s="19"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23">
        <v>4601</v>
      </c>
      <c r="BY30" s="19">
        <v>0</v>
      </c>
      <c r="BZ30" s="19">
        <f t="shared" si="34"/>
        <v>10000</v>
      </c>
      <c r="CA30" s="19">
        <f t="shared" si="35"/>
        <v>10000</v>
      </c>
      <c r="CB30" s="19">
        <f t="shared" si="9"/>
        <v>10000</v>
      </c>
      <c r="CC30" s="19">
        <v>0</v>
      </c>
      <c r="CD30" s="23">
        <v>10000</v>
      </c>
      <c r="CE30" s="19">
        <f t="shared" si="36"/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f t="shared" si="37"/>
        <v>0</v>
      </c>
      <c r="CL30" s="19">
        <v>0</v>
      </c>
      <c r="CM30" s="19">
        <v>0</v>
      </c>
      <c r="CN30" s="19">
        <v>0</v>
      </c>
      <c r="CO30" s="19"/>
      <c r="CP30" s="19"/>
      <c r="CQ30" s="19">
        <v>0</v>
      </c>
      <c r="CR30" s="19">
        <f t="shared" si="10"/>
        <v>0</v>
      </c>
      <c r="CS30" s="19">
        <f t="shared" si="11"/>
        <v>0</v>
      </c>
      <c r="CT30" s="19">
        <v>0</v>
      </c>
      <c r="CU30" s="20">
        <v>0</v>
      </c>
      <c r="CW30" s="116"/>
      <c r="CX30" s="116"/>
      <c r="CY30" s="95"/>
    </row>
    <row r="31" spans="1:121" ht="31.2" x14ac:dyDescent="0.3">
      <c r="A31" s="21" t="s">
        <v>1</v>
      </c>
      <c r="B31" s="21" t="s">
        <v>103</v>
      </c>
      <c r="C31" s="22" t="s">
        <v>672</v>
      </c>
      <c r="D31" s="19">
        <f t="shared" si="25"/>
        <v>6351269</v>
      </c>
      <c r="E31" s="19">
        <f t="shared" si="26"/>
        <v>6351269</v>
      </c>
      <c r="F31" s="19">
        <f t="shared" si="27"/>
        <v>6351269</v>
      </c>
      <c r="G31" s="23">
        <v>4111834</v>
      </c>
      <c r="H31" s="23">
        <v>972986</v>
      </c>
      <c r="I31" s="19">
        <f t="shared" si="6"/>
        <v>326490</v>
      </c>
      <c r="J31" s="23">
        <v>0</v>
      </c>
      <c r="K31" s="23"/>
      <c r="L31" s="23"/>
      <c r="M31" s="23"/>
      <c r="N31" s="23">
        <v>114992</v>
      </c>
      <c r="O31" s="23">
        <v>211498</v>
      </c>
      <c r="P31" s="19">
        <f t="shared" si="7"/>
        <v>0</v>
      </c>
      <c r="Q31" s="23">
        <v>0</v>
      </c>
      <c r="R31" s="23">
        <v>0</v>
      </c>
      <c r="S31" s="23">
        <v>0</v>
      </c>
      <c r="T31" s="23">
        <v>49989</v>
      </c>
      <c r="U31" s="19">
        <f t="shared" si="28"/>
        <v>216439</v>
      </c>
      <c r="V31" s="23">
        <v>17114</v>
      </c>
      <c r="W31" s="23">
        <v>107792</v>
      </c>
      <c r="X31" s="23">
        <v>81102</v>
      </c>
      <c r="Y31" s="23">
        <v>8301</v>
      </c>
      <c r="Z31" s="23">
        <v>2130</v>
      </c>
      <c r="AA31" s="23">
        <v>0</v>
      </c>
      <c r="AB31" s="23">
        <v>0</v>
      </c>
      <c r="AC31" s="23">
        <v>0</v>
      </c>
      <c r="AD31" s="19">
        <v>0</v>
      </c>
      <c r="AE31" s="19">
        <f t="shared" si="29"/>
        <v>673531</v>
      </c>
      <c r="AF31" s="19"/>
      <c r="AG31" s="24">
        <v>0</v>
      </c>
      <c r="AH31" s="23">
        <v>23223</v>
      </c>
      <c r="AI31" s="23">
        <v>189624</v>
      </c>
      <c r="AJ31" s="23">
        <v>0</v>
      </c>
      <c r="AK31" s="23">
        <v>6204</v>
      </c>
      <c r="AL31" s="23">
        <v>0</v>
      </c>
      <c r="AM31" s="23">
        <v>0</v>
      </c>
      <c r="AN31" s="23">
        <v>0</v>
      </c>
      <c r="AO31" s="23">
        <v>21534</v>
      </c>
      <c r="AP31" s="23">
        <v>0</v>
      </c>
      <c r="AQ31" s="23">
        <v>0</v>
      </c>
      <c r="AR31" s="23">
        <v>104024</v>
      </c>
      <c r="AS31" s="23">
        <v>152500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117645</v>
      </c>
      <c r="AZ31" s="23">
        <v>58777</v>
      </c>
      <c r="BA31" s="19">
        <f t="shared" si="30"/>
        <v>0</v>
      </c>
      <c r="BB31" s="19">
        <f t="shared" si="31"/>
        <v>0</v>
      </c>
      <c r="BC31" s="19">
        <v>0</v>
      </c>
      <c r="BD31" s="19">
        <v>0</v>
      </c>
      <c r="BE31" s="19">
        <v>0</v>
      </c>
      <c r="BF31" s="19">
        <f t="shared" si="32"/>
        <v>0</v>
      </c>
      <c r="BG31" s="19">
        <v>0</v>
      </c>
      <c r="BH31" s="19">
        <v>0</v>
      </c>
      <c r="BI31" s="19">
        <v>0</v>
      </c>
      <c r="BJ31" s="19">
        <v>0</v>
      </c>
      <c r="BK31" s="19">
        <f t="shared" si="8"/>
        <v>0</v>
      </c>
      <c r="BL31" s="19">
        <v>0</v>
      </c>
      <c r="BM31" s="19">
        <v>0</v>
      </c>
      <c r="BN31" s="19">
        <f t="shared" si="33"/>
        <v>0</v>
      </c>
      <c r="BO31" s="19">
        <v>0</v>
      </c>
      <c r="BP31" s="19">
        <v>0</v>
      </c>
      <c r="BQ31" s="19">
        <v>0</v>
      </c>
      <c r="BR31" s="19">
        <v>0</v>
      </c>
      <c r="BS31" s="19">
        <v>0</v>
      </c>
      <c r="BT31" s="19">
        <v>0</v>
      </c>
      <c r="BU31" s="19">
        <v>0</v>
      </c>
      <c r="BV31" s="19">
        <v>0</v>
      </c>
      <c r="BW31" s="19">
        <v>0</v>
      </c>
      <c r="BX31" s="23">
        <v>0</v>
      </c>
      <c r="BY31" s="19">
        <v>0</v>
      </c>
      <c r="BZ31" s="19">
        <f t="shared" si="34"/>
        <v>0</v>
      </c>
      <c r="CA31" s="19">
        <f t="shared" si="35"/>
        <v>0</v>
      </c>
      <c r="CB31" s="19">
        <f t="shared" si="9"/>
        <v>0</v>
      </c>
      <c r="CC31" s="19">
        <v>0</v>
      </c>
      <c r="CD31" s="23">
        <v>0</v>
      </c>
      <c r="CE31" s="19">
        <f t="shared" si="36"/>
        <v>0</v>
      </c>
      <c r="CF31" s="19">
        <v>0</v>
      </c>
      <c r="CG31" s="19">
        <v>0</v>
      </c>
      <c r="CH31" s="19"/>
      <c r="CI31" s="19">
        <v>0</v>
      </c>
      <c r="CJ31" s="19">
        <v>0</v>
      </c>
      <c r="CK31" s="19">
        <f t="shared" si="37"/>
        <v>0</v>
      </c>
      <c r="CL31" s="19">
        <v>0</v>
      </c>
      <c r="CM31" s="19">
        <v>0</v>
      </c>
      <c r="CN31" s="19"/>
      <c r="CO31" s="19"/>
      <c r="CP31" s="19"/>
      <c r="CQ31" s="19">
        <v>0</v>
      </c>
      <c r="CR31" s="19">
        <f t="shared" si="10"/>
        <v>0</v>
      </c>
      <c r="CS31" s="19">
        <f t="shared" si="11"/>
        <v>0</v>
      </c>
      <c r="CT31" s="19">
        <v>0</v>
      </c>
      <c r="CU31" s="20">
        <v>0</v>
      </c>
      <c r="CW31" s="116"/>
      <c r="CX31" s="116"/>
      <c r="CY31" s="95"/>
    </row>
    <row r="32" spans="1:121" s="59" customFormat="1" ht="31.2" x14ac:dyDescent="0.3">
      <c r="A32" s="16" t="s">
        <v>105</v>
      </c>
      <c r="B32" s="16" t="s">
        <v>1</v>
      </c>
      <c r="C32" s="17" t="s">
        <v>106</v>
      </c>
      <c r="D32" s="18">
        <f>SUM(D33)</f>
        <v>47393323</v>
      </c>
      <c r="E32" s="18">
        <f t="shared" ref="E32:BT32" si="38">SUM(E33)</f>
        <v>46809416</v>
      </c>
      <c r="F32" s="18">
        <f t="shared" si="38"/>
        <v>44500714</v>
      </c>
      <c r="G32" s="18">
        <f t="shared" si="38"/>
        <v>35265853</v>
      </c>
      <c r="H32" s="18">
        <f t="shared" si="38"/>
        <v>3541522</v>
      </c>
      <c r="I32" s="18">
        <f t="shared" si="38"/>
        <v>1992970</v>
      </c>
      <c r="J32" s="18">
        <f t="shared" si="38"/>
        <v>0</v>
      </c>
      <c r="K32" s="18">
        <f t="shared" si="38"/>
        <v>262526</v>
      </c>
      <c r="L32" s="18">
        <f t="shared" si="38"/>
        <v>0</v>
      </c>
      <c r="M32" s="18">
        <f t="shared" si="38"/>
        <v>0</v>
      </c>
      <c r="N32" s="18">
        <f t="shared" si="38"/>
        <v>631094</v>
      </c>
      <c r="O32" s="18">
        <f t="shared" si="38"/>
        <v>1099350</v>
      </c>
      <c r="P32" s="18">
        <f t="shared" si="38"/>
        <v>0</v>
      </c>
      <c r="Q32" s="18">
        <f t="shared" si="38"/>
        <v>0</v>
      </c>
      <c r="R32" s="18">
        <f t="shared" si="38"/>
        <v>0</v>
      </c>
      <c r="S32" s="18">
        <f t="shared" si="38"/>
        <v>0</v>
      </c>
      <c r="T32" s="18">
        <f t="shared" si="38"/>
        <v>891347</v>
      </c>
      <c r="U32" s="18">
        <f t="shared" si="38"/>
        <v>758808</v>
      </c>
      <c r="V32" s="18">
        <f t="shared" si="38"/>
        <v>254654</v>
      </c>
      <c r="W32" s="18">
        <f t="shared" si="38"/>
        <v>87624</v>
      </c>
      <c r="X32" s="18">
        <f t="shared" si="38"/>
        <v>325332</v>
      </c>
      <c r="Y32" s="18">
        <f t="shared" si="38"/>
        <v>41612</v>
      </c>
      <c r="Z32" s="18">
        <f t="shared" si="38"/>
        <v>17713</v>
      </c>
      <c r="AA32" s="18">
        <f t="shared" si="38"/>
        <v>0</v>
      </c>
      <c r="AB32" s="18">
        <f t="shared" si="38"/>
        <v>0</v>
      </c>
      <c r="AC32" s="18">
        <f t="shared" si="38"/>
        <v>31873</v>
      </c>
      <c r="AD32" s="18">
        <f t="shared" si="38"/>
        <v>0</v>
      </c>
      <c r="AE32" s="18">
        <f t="shared" si="38"/>
        <v>2050214</v>
      </c>
      <c r="AF32" s="18">
        <f t="shared" si="38"/>
        <v>0</v>
      </c>
      <c r="AG32" s="18">
        <f t="shared" si="38"/>
        <v>0</v>
      </c>
      <c r="AH32" s="18">
        <f t="shared" si="38"/>
        <v>193750</v>
      </c>
      <c r="AI32" s="18">
        <f t="shared" si="38"/>
        <v>277854</v>
      </c>
      <c r="AJ32" s="18">
        <f t="shared" si="38"/>
        <v>0</v>
      </c>
      <c r="AK32" s="18">
        <f t="shared" si="38"/>
        <v>32268</v>
      </c>
      <c r="AL32" s="18">
        <f t="shared" si="38"/>
        <v>12729</v>
      </c>
      <c r="AM32" s="18">
        <f t="shared" si="38"/>
        <v>7671</v>
      </c>
      <c r="AN32" s="18">
        <f t="shared" si="38"/>
        <v>0</v>
      </c>
      <c r="AO32" s="18">
        <f t="shared" si="38"/>
        <v>22407</v>
      </c>
      <c r="AP32" s="18">
        <f t="shared" si="38"/>
        <v>0</v>
      </c>
      <c r="AQ32" s="18">
        <f t="shared" si="38"/>
        <v>0</v>
      </c>
      <c r="AR32" s="18">
        <f t="shared" si="38"/>
        <v>82719</v>
      </c>
      <c r="AS32" s="18">
        <f t="shared" si="38"/>
        <v>0</v>
      </c>
      <c r="AT32" s="18"/>
      <c r="AU32" s="18"/>
      <c r="AV32" s="18">
        <f t="shared" si="38"/>
        <v>0</v>
      </c>
      <c r="AW32" s="18">
        <f t="shared" si="38"/>
        <v>1016988</v>
      </c>
      <c r="AX32" s="18">
        <f t="shared" si="38"/>
        <v>0</v>
      </c>
      <c r="AY32" s="18"/>
      <c r="AZ32" s="18">
        <f t="shared" si="38"/>
        <v>403828</v>
      </c>
      <c r="BA32" s="18">
        <f t="shared" si="38"/>
        <v>2308702</v>
      </c>
      <c r="BB32" s="18">
        <f t="shared" si="38"/>
        <v>0</v>
      </c>
      <c r="BC32" s="18">
        <f t="shared" si="38"/>
        <v>0</v>
      </c>
      <c r="BD32" s="18">
        <f t="shared" si="38"/>
        <v>0</v>
      </c>
      <c r="BE32" s="18">
        <f t="shared" si="38"/>
        <v>0</v>
      </c>
      <c r="BF32" s="18">
        <f t="shared" si="38"/>
        <v>0</v>
      </c>
      <c r="BG32" s="18">
        <f t="shared" si="38"/>
        <v>0</v>
      </c>
      <c r="BH32" s="18">
        <f t="shared" si="38"/>
        <v>0</v>
      </c>
      <c r="BI32" s="18">
        <f t="shared" si="38"/>
        <v>0</v>
      </c>
      <c r="BJ32" s="18">
        <f t="shared" si="38"/>
        <v>0</v>
      </c>
      <c r="BK32" s="18">
        <f t="shared" si="38"/>
        <v>0</v>
      </c>
      <c r="BL32" s="18">
        <f t="shared" si="38"/>
        <v>0</v>
      </c>
      <c r="BM32" s="18">
        <f t="shared" si="38"/>
        <v>0</v>
      </c>
      <c r="BN32" s="18">
        <f t="shared" si="38"/>
        <v>2308702</v>
      </c>
      <c r="BO32" s="18">
        <f t="shared" si="38"/>
        <v>0</v>
      </c>
      <c r="BP32" s="18">
        <f t="shared" si="38"/>
        <v>0</v>
      </c>
      <c r="BQ32" s="18">
        <f t="shared" si="38"/>
        <v>0</v>
      </c>
      <c r="BR32" s="18">
        <f t="shared" si="38"/>
        <v>0</v>
      </c>
      <c r="BS32" s="18">
        <f t="shared" si="38"/>
        <v>0</v>
      </c>
      <c r="BT32" s="18">
        <f t="shared" si="38"/>
        <v>0</v>
      </c>
      <c r="BU32" s="18">
        <f t="shared" ref="BU32:CU32" si="39">SUM(BU33)</f>
        <v>0</v>
      </c>
      <c r="BV32" s="18">
        <f t="shared" si="39"/>
        <v>0</v>
      </c>
      <c r="BW32" s="18">
        <f t="shared" si="39"/>
        <v>0</v>
      </c>
      <c r="BX32" s="18">
        <f t="shared" si="39"/>
        <v>2308702</v>
      </c>
      <c r="BY32" s="18">
        <f t="shared" si="39"/>
        <v>0</v>
      </c>
      <c r="BZ32" s="18">
        <f t="shared" si="39"/>
        <v>583907</v>
      </c>
      <c r="CA32" s="18">
        <f t="shared" si="39"/>
        <v>583907</v>
      </c>
      <c r="CB32" s="18">
        <f t="shared" si="39"/>
        <v>583907</v>
      </c>
      <c r="CC32" s="18">
        <f t="shared" si="39"/>
        <v>0</v>
      </c>
      <c r="CD32" s="18">
        <f t="shared" si="39"/>
        <v>583907</v>
      </c>
      <c r="CE32" s="18">
        <f t="shared" si="39"/>
        <v>0</v>
      </c>
      <c r="CF32" s="18">
        <f t="shared" si="39"/>
        <v>0</v>
      </c>
      <c r="CG32" s="18">
        <f t="shared" si="39"/>
        <v>0</v>
      </c>
      <c r="CH32" s="18">
        <f t="shared" si="39"/>
        <v>0</v>
      </c>
      <c r="CI32" s="18">
        <f t="shared" si="39"/>
        <v>0</v>
      </c>
      <c r="CJ32" s="18">
        <f t="shared" si="39"/>
        <v>0</v>
      </c>
      <c r="CK32" s="18">
        <f t="shared" si="39"/>
        <v>0</v>
      </c>
      <c r="CL32" s="18">
        <f t="shared" si="39"/>
        <v>0</v>
      </c>
      <c r="CM32" s="18">
        <f t="shared" si="39"/>
        <v>0</v>
      </c>
      <c r="CN32" s="18">
        <f t="shared" si="39"/>
        <v>0</v>
      </c>
      <c r="CO32" s="18"/>
      <c r="CP32" s="18"/>
      <c r="CQ32" s="18">
        <f t="shared" si="39"/>
        <v>0</v>
      </c>
      <c r="CR32" s="18">
        <f t="shared" si="39"/>
        <v>0</v>
      </c>
      <c r="CS32" s="18">
        <f t="shared" si="39"/>
        <v>0</v>
      </c>
      <c r="CT32" s="18">
        <f t="shared" si="39"/>
        <v>0</v>
      </c>
      <c r="CU32" s="46">
        <f t="shared" si="39"/>
        <v>0</v>
      </c>
      <c r="CV32" s="58"/>
      <c r="CW32" s="94"/>
      <c r="CX32" s="94"/>
      <c r="CY32" s="93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</row>
    <row r="33" spans="1:121" ht="15.6" x14ac:dyDescent="0.3">
      <c r="A33" s="21" t="s">
        <v>1</v>
      </c>
      <c r="B33" s="21" t="s">
        <v>102</v>
      </c>
      <c r="C33" s="22" t="s">
        <v>503</v>
      </c>
      <c r="D33" s="19">
        <f>SUM(E33+BZ33+CR33)</f>
        <v>47393323</v>
      </c>
      <c r="E33" s="19">
        <f>SUM(F33+BA33)</f>
        <v>46809416</v>
      </c>
      <c r="F33" s="19">
        <f>SUM(G33+H33+I33+P33+S33+T33+U33+AE33+AD33)</f>
        <v>44500714</v>
      </c>
      <c r="G33" s="23">
        <v>35265853</v>
      </c>
      <c r="H33" s="23">
        <v>3541522</v>
      </c>
      <c r="I33" s="19">
        <f t="shared" si="6"/>
        <v>1992970</v>
      </c>
      <c r="J33" s="39">
        <v>0</v>
      </c>
      <c r="K33" s="23">
        <v>262526</v>
      </c>
      <c r="L33" s="23">
        <v>0</v>
      </c>
      <c r="M33" s="23">
        <v>0</v>
      </c>
      <c r="N33" s="23">
        <v>631094</v>
      </c>
      <c r="O33" s="23">
        <v>1099350</v>
      </c>
      <c r="P33" s="19">
        <f t="shared" si="7"/>
        <v>0</v>
      </c>
      <c r="Q33" s="23"/>
      <c r="R33" s="23"/>
      <c r="S33" s="23"/>
      <c r="T33" s="23">
        <v>891347</v>
      </c>
      <c r="U33" s="19">
        <f>SUM(V33:AC33)</f>
        <v>758808</v>
      </c>
      <c r="V33" s="23">
        <v>254654</v>
      </c>
      <c r="W33" s="23">
        <v>87624</v>
      </c>
      <c r="X33" s="23">
        <v>325332</v>
      </c>
      <c r="Y33" s="23">
        <v>41612</v>
      </c>
      <c r="Z33" s="23">
        <v>17713</v>
      </c>
      <c r="AA33" s="23">
        <v>0</v>
      </c>
      <c r="AB33" s="23">
        <v>0</v>
      </c>
      <c r="AC33" s="23">
        <v>31873</v>
      </c>
      <c r="AD33" s="19">
        <v>0</v>
      </c>
      <c r="AE33" s="19">
        <f>SUM(AF33:AZ33)</f>
        <v>2050214</v>
      </c>
      <c r="AF33" s="19">
        <v>0</v>
      </c>
      <c r="AG33" s="19">
        <v>0</v>
      </c>
      <c r="AH33" s="23">
        <v>193750</v>
      </c>
      <c r="AI33" s="23">
        <v>277854</v>
      </c>
      <c r="AJ33" s="23">
        <v>0</v>
      </c>
      <c r="AK33" s="23">
        <v>32268</v>
      </c>
      <c r="AL33" s="23">
        <v>12729</v>
      </c>
      <c r="AM33" s="23">
        <v>7671</v>
      </c>
      <c r="AN33" s="23">
        <v>0</v>
      </c>
      <c r="AO33" s="23">
        <v>22407</v>
      </c>
      <c r="AP33" s="23">
        <v>0</v>
      </c>
      <c r="AQ33" s="23">
        <v>0</v>
      </c>
      <c r="AR33" s="23">
        <v>82719</v>
      </c>
      <c r="AS33" s="23">
        <v>0</v>
      </c>
      <c r="AT33" s="23">
        <v>0</v>
      </c>
      <c r="AU33" s="23">
        <v>0</v>
      </c>
      <c r="AV33" s="23">
        <v>0</v>
      </c>
      <c r="AW33" s="23">
        <v>1016988</v>
      </c>
      <c r="AX33" s="23">
        <v>0</v>
      </c>
      <c r="AY33" s="23">
        <v>0</v>
      </c>
      <c r="AZ33" s="23">
        <v>403828</v>
      </c>
      <c r="BA33" s="19">
        <f>SUM(BB33+BF33+BI33+BK33+BN33)</f>
        <v>2308702</v>
      </c>
      <c r="BB33" s="19">
        <f>SUM(BC33:BE33)</f>
        <v>0</v>
      </c>
      <c r="BC33" s="19">
        <v>0</v>
      </c>
      <c r="BD33" s="19">
        <v>0</v>
      </c>
      <c r="BE33" s="19">
        <v>0</v>
      </c>
      <c r="BF33" s="19">
        <f>SUM(BH33:BH33)</f>
        <v>0</v>
      </c>
      <c r="BG33" s="19">
        <v>0</v>
      </c>
      <c r="BH33" s="19">
        <v>0</v>
      </c>
      <c r="BI33" s="19">
        <v>0</v>
      </c>
      <c r="BJ33" s="19">
        <v>0</v>
      </c>
      <c r="BK33" s="19">
        <f t="shared" si="8"/>
        <v>0</v>
      </c>
      <c r="BL33" s="19">
        <v>0</v>
      </c>
      <c r="BM33" s="19">
        <v>0</v>
      </c>
      <c r="BN33" s="19">
        <f>SUM(BO33:BY33)</f>
        <v>2308702</v>
      </c>
      <c r="BO33" s="19">
        <v>0</v>
      </c>
      <c r="BP33" s="19">
        <v>0</v>
      </c>
      <c r="BQ33" s="19">
        <v>0</v>
      </c>
      <c r="BR33" s="19">
        <v>0</v>
      </c>
      <c r="BS33" s="19">
        <v>0</v>
      </c>
      <c r="BT33" s="19">
        <v>0</v>
      </c>
      <c r="BU33" s="19">
        <v>0</v>
      </c>
      <c r="BV33" s="19">
        <v>0</v>
      </c>
      <c r="BW33" s="19">
        <v>0</v>
      </c>
      <c r="BX33" s="23">
        <v>2308702</v>
      </c>
      <c r="BY33" s="19">
        <v>0</v>
      </c>
      <c r="BZ33" s="19">
        <f>SUM(CA33+CQ33)</f>
        <v>583907</v>
      </c>
      <c r="CA33" s="19">
        <f>SUM(CB33+CE33+CK33)</f>
        <v>583907</v>
      </c>
      <c r="CB33" s="19">
        <f t="shared" si="9"/>
        <v>583907</v>
      </c>
      <c r="CC33" s="19">
        <v>0</v>
      </c>
      <c r="CD33" s="23">
        <v>583907</v>
      </c>
      <c r="CE33" s="19">
        <f>SUM(CF33:CJ33)</f>
        <v>0</v>
      </c>
      <c r="CF33" s="19">
        <v>0</v>
      </c>
      <c r="CG33" s="19">
        <v>0</v>
      </c>
      <c r="CH33" s="19">
        <v>0</v>
      </c>
      <c r="CI33" s="19">
        <v>0</v>
      </c>
      <c r="CJ33" s="19">
        <v>0</v>
      </c>
      <c r="CK33" s="19">
        <f>SUM(CL33:CP33)</f>
        <v>0</v>
      </c>
      <c r="CL33" s="19"/>
      <c r="CM33" s="19"/>
      <c r="CN33" s="23"/>
      <c r="CO33" s="19"/>
      <c r="CP33" s="19"/>
      <c r="CQ33" s="19">
        <v>0</v>
      </c>
      <c r="CR33" s="19">
        <f t="shared" si="10"/>
        <v>0</v>
      </c>
      <c r="CS33" s="19">
        <f t="shared" si="11"/>
        <v>0</v>
      </c>
      <c r="CT33" s="19">
        <v>0</v>
      </c>
      <c r="CU33" s="20">
        <v>0</v>
      </c>
      <c r="CW33" s="116"/>
      <c r="CX33" s="116"/>
      <c r="CY33" s="95"/>
    </row>
    <row r="34" spans="1:121" s="59" customFormat="1" ht="31.2" x14ac:dyDescent="0.3">
      <c r="A34" s="16" t="s">
        <v>107</v>
      </c>
      <c r="B34" s="16" t="s">
        <v>1</v>
      </c>
      <c r="C34" s="17" t="s">
        <v>108</v>
      </c>
      <c r="D34" s="18">
        <f t="shared" ref="D34:AS34" si="40">SUM(D35:D38)</f>
        <v>18669136</v>
      </c>
      <c r="E34" s="18">
        <f t="shared" si="40"/>
        <v>18451490</v>
      </c>
      <c r="F34" s="18">
        <f t="shared" si="40"/>
        <v>18448806</v>
      </c>
      <c r="G34" s="18">
        <f t="shared" si="40"/>
        <v>13159588</v>
      </c>
      <c r="H34" s="18">
        <f t="shared" si="40"/>
        <v>3211882</v>
      </c>
      <c r="I34" s="18">
        <f t="shared" si="40"/>
        <v>674426</v>
      </c>
      <c r="J34" s="18">
        <f t="shared" si="40"/>
        <v>0</v>
      </c>
      <c r="K34" s="18">
        <f t="shared" si="40"/>
        <v>0</v>
      </c>
      <c r="L34" s="18">
        <f t="shared" si="40"/>
        <v>0</v>
      </c>
      <c r="M34" s="18">
        <f t="shared" si="40"/>
        <v>0</v>
      </c>
      <c r="N34" s="18">
        <f t="shared" si="40"/>
        <v>306601</v>
      </c>
      <c r="O34" s="18">
        <f t="shared" si="40"/>
        <v>367825</v>
      </c>
      <c r="P34" s="18">
        <f t="shared" si="40"/>
        <v>50000</v>
      </c>
      <c r="Q34" s="18">
        <f t="shared" si="40"/>
        <v>0</v>
      </c>
      <c r="R34" s="18">
        <f t="shared" si="40"/>
        <v>50000</v>
      </c>
      <c r="S34" s="18">
        <f t="shared" si="40"/>
        <v>40000</v>
      </c>
      <c r="T34" s="18">
        <f t="shared" si="40"/>
        <v>263045</v>
      </c>
      <c r="U34" s="18">
        <f t="shared" si="40"/>
        <v>557776</v>
      </c>
      <c r="V34" s="18">
        <f t="shared" si="40"/>
        <v>60096</v>
      </c>
      <c r="W34" s="18">
        <f t="shared" si="40"/>
        <v>93985</v>
      </c>
      <c r="X34" s="18">
        <f t="shared" si="40"/>
        <v>86334</v>
      </c>
      <c r="Y34" s="18">
        <f t="shared" si="40"/>
        <v>19972</v>
      </c>
      <c r="Z34" s="18">
        <f t="shared" si="40"/>
        <v>13337</v>
      </c>
      <c r="AA34" s="18">
        <f t="shared" si="40"/>
        <v>270721</v>
      </c>
      <c r="AB34" s="18">
        <f t="shared" si="40"/>
        <v>0</v>
      </c>
      <c r="AC34" s="18">
        <f t="shared" si="40"/>
        <v>13331</v>
      </c>
      <c r="AD34" s="18">
        <f t="shared" si="40"/>
        <v>0</v>
      </c>
      <c r="AE34" s="18">
        <f t="shared" si="40"/>
        <v>492089</v>
      </c>
      <c r="AF34" s="18">
        <f t="shared" si="40"/>
        <v>0</v>
      </c>
      <c r="AG34" s="18">
        <f t="shared" si="40"/>
        <v>0</v>
      </c>
      <c r="AH34" s="18">
        <f t="shared" si="40"/>
        <v>54057</v>
      </c>
      <c r="AI34" s="18">
        <f t="shared" si="40"/>
        <v>38382</v>
      </c>
      <c r="AJ34" s="18">
        <f t="shared" si="40"/>
        <v>0</v>
      </c>
      <c r="AK34" s="18">
        <f t="shared" si="40"/>
        <v>8198</v>
      </c>
      <c r="AL34" s="18">
        <f t="shared" si="40"/>
        <v>265</v>
      </c>
      <c r="AM34" s="18">
        <f t="shared" si="40"/>
        <v>0</v>
      </c>
      <c r="AN34" s="18">
        <f t="shared" si="40"/>
        <v>14630</v>
      </c>
      <c r="AO34" s="18">
        <f t="shared" si="40"/>
        <v>7566</v>
      </c>
      <c r="AP34" s="18">
        <f t="shared" si="40"/>
        <v>365</v>
      </c>
      <c r="AQ34" s="18">
        <f t="shared" si="40"/>
        <v>0</v>
      </c>
      <c r="AR34" s="18">
        <f t="shared" si="40"/>
        <v>72143</v>
      </c>
      <c r="AS34" s="18">
        <f t="shared" si="40"/>
        <v>0</v>
      </c>
      <c r="AT34" s="18"/>
      <c r="AU34" s="18"/>
      <c r="AV34" s="18">
        <f>SUM(AV35:AV38)</f>
        <v>0</v>
      </c>
      <c r="AW34" s="18">
        <f>SUM(AW35:AW38)</f>
        <v>0</v>
      </c>
      <c r="AX34" s="18">
        <f>SUM(AX35:AX38)</f>
        <v>75165</v>
      </c>
      <c r="AY34" s="18"/>
      <c r="AZ34" s="18">
        <f t="shared" ref="AZ34:CN34" si="41">SUM(AZ35:AZ38)</f>
        <v>221318</v>
      </c>
      <c r="BA34" s="18">
        <f t="shared" si="41"/>
        <v>2684</v>
      </c>
      <c r="BB34" s="18">
        <f t="shared" si="41"/>
        <v>0</v>
      </c>
      <c r="BC34" s="18">
        <f t="shared" si="41"/>
        <v>0</v>
      </c>
      <c r="BD34" s="18">
        <f t="shared" si="41"/>
        <v>0</v>
      </c>
      <c r="BE34" s="18">
        <f t="shared" si="41"/>
        <v>0</v>
      </c>
      <c r="BF34" s="18">
        <f t="shared" si="41"/>
        <v>0</v>
      </c>
      <c r="BG34" s="18">
        <f t="shared" si="41"/>
        <v>0</v>
      </c>
      <c r="BH34" s="18">
        <f t="shared" si="41"/>
        <v>0</v>
      </c>
      <c r="BI34" s="18">
        <f t="shared" si="41"/>
        <v>0</v>
      </c>
      <c r="BJ34" s="18">
        <f t="shared" ref="BJ34" si="42">SUM(BJ35:BJ38)</f>
        <v>0</v>
      </c>
      <c r="BK34" s="18">
        <f t="shared" si="41"/>
        <v>0</v>
      </c>
      <c r="BL34" s="18">
        <f t="shared" si="41"/>
        <v>0</v>
      </c>
      <c r="BM34" s="18">
        <f t="shared" si="41"/>
        <v>0</v>
      </c>
      <c r="BN34" s="18">
        <f t="shared" si="41"/>
        <v>2684</v>
      </c>
      <c r="BO34" s="18">
        <f t="shared" si="41"/>
        <v>0</v>
      </c>
      <c r="BP34" s="18">
        <f t="shared" si="41"/>
        <v>0</v>
      </c>
      <c r="BQ34" s="18">
        <f t="shared" si="41"/>
        <v>0</v>
      </c>
      <c r="BR34" s="18">
        <f t="shared" si="41"/>
        <v>0</v>
      </c>
      <c r="BS34" s="18">
        <f t="shared" si="41"/>
        <v>0</v>
      </c>
      <c r="BT34" s="18">
        <f t="shared" si="41"/>
        <v>0</v>
      </c>
      <c r="BU34" s="18">
        <f t="shared" si="41"/>
        <v>0</v>
      </c>
      <c r="BV34" s="18">
        <f t="shared" si="41"/>
        <v>0</v>
      </c>
      <c r="BW34" s="18">
        <f t="shared" si="41"/>
        <v>0</v>
      </c>
      <c r="BX34" s="18">
        <f t="shared" si="41"/>
        <v>2684</v>
      </c>
      <c r="BY34" s="18">
        <f t="shared" si="41"/>
        <v>0</v>
      </c>
      <c r="BZ34" s="18">
        <f t="shared" si="41"/>
        <v>217646</v>
      </c>
      <c r="CA34" s="18">
        <f t="shared" si="41"/>
        <v>217646</v>
      </c>
      <c r="CB34" s="18">
        <f t="shared" si="41"/>
        <v>217646</v>
      </c>
      <c r="CC34" s="18">
        <f t="shared" si="41"/>
        <v>0</v>
      </c>
      <c r="CD34" s="18">
        <f t="shared" si="41"/>
        <v>217646</v>
      </c>
      <c r="CE34" s="18">
        <f t="shared" si="41"/>
        <v>0</v>
      </c>
      <c r="CF34" s="18">
        <f t="shared" si="41"/>
        <v>0</v>
      </c>
      <c r="CG34" s="18">
        <f t="shared" si="41"/>
        <v>0</v>
      </c>
      <c r="CH34" s="18">
        <f t="shared" si="41"/>
        <v>0</v>
      </c>
      <c r="CI34" s="18">
        <f t="shared" si="41"/>
        <v>0</v>
      </c>
      <c r="CJ34" s="18">
        <f t="shared" si="41"/>
        <v>0</v>
      </c>
      <c r="CK34" s="18">
        <f t="shared" si="41"/>
        <v>0</v>
      </c>
      <c r="CL34" s="18">
        <f t="shared" si="41"/>
        <v>0</v>
      </c>
      <c r="CM34" s="18">
        <f t="shared" si="41"/>
        <v>0</v>
      </c>
      <c r="CN34" s="18">
        <f t="shared" si="41"/>
        <v>0</v>
      </c>
      <c r="CO34" s="18"/>
      <c r="CP34" s="18"/>
      <c r="CQ34" s="18">
        <f>SUM(CQ35:CQ38)</f>
        <v>0</v>
      </c>
      <c r="CR34" s="18">
        <f>SUM(CR35:CR38)</f>
        <v>0</v>
      </c>
      <c r="CS34" s="18">
        <f>SUM(CS35:CS38)</f>
        <v>0</v>
      </c>
      <c r="CT34" s="18">
        <f>SUM(CT35:CT38)</f>
        <v>0</v>
      </c>
      <c r="CU34" s="46">
        <f>SUM(CU35:CU38)</f>
        <v>0</v>
      </c>
      <c r="CV34" s="58"/>
      <c r="CW34" s="94"/>
      <c r="CX34" s="94"/>
      <c r="CY34" s="93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</row>
    <row r="35" spans="1:121" ht="15.6" x14ac:dyDescent="0.3">
      <c r="A35" s="21" t="s">
        <v>1</v>
      </c>
      <c r="B35" s="21" t="s">
        <v>79</v>
      </c>
      <c r="C35" s="22" t="s">
        <v>356</v>
      </c>
      <c r="D35" s="19">
        <f>SUM(E35+BZ35+CR35)</f>
        <v>1705148</v>
      </c>
      <c r="E35" s="19">
        <f>SUM(F35+BA35)</f>
        <v>1705148</v>
      </c>
      <c r="F35" s="19">
        <f>SUM(G35+H35+I35+P35+S35+T35+U35+AE35+AD35)</f>
        <v>1705148</v>
      </c>
      <c r="G35" s="23">
        <v>1015440</v>
      </c>
      <c r="H35" s="23">
        <v>253860</v>
      </c>
      <c r="I35" s="19">
        <f t="shared" si="6"/>
        <v>34788</v>
      </c>
      <c r="J35" s="19">
        <v>0</v>
      </c>
      <c r="K35" s="19">
        <v>0</v>
      </c>
      <c r="L35" s="19">
        <v>0</v>
      </c>
      <c r="M35" s="19">
        <v>0</v>
      </c>
      <c r="N35" s="23">
        <v>19788</v>
      </c>
      <c r="O35" s="23">
        <v>15000</v>
      </c>
      <c r="P35" s="19">
        <f t="shared" si="7"/>
        <v>50000</v>
      </c>
      <c r="Q35" s="23">
        <v>0</v>
      </c>
      <c r="R35" s="23">
        <v>50000</v>
      </c>
      <c r="S35" s="23">
        <v>40000</v>
      </c>
      <c r="T35" s="23">
        <v>28175</v>
      </c>
      <c r="U35" s="19">
        <f t="shared" ref="U35:U38" si="43">SUM(V35:AC35)</f>
        <v>212520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212520</v>
      </c>
      <c r="AB35" s="23">
        <v>0</v>
      </c>
      <c r="AC35" s="23">
        <v>0</v>
      </c>
      <c r="AD35" s="19">
        <v>0</v>
      </c>
      <c r="AE35" s="19">
        <f>SUM(AF35:AZ35)</f>
        <v>70365</v>
      </c>
      <c r="AF35" s="19">
        <v>0</v>
      </c>
      <c r="AG35" s="19">
        <v>0</v>
      </c>
      <c r="AH35" s="23">
        <v>10000</v>
      </c>
      <c r="AI35" s="23">
        <v>0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3">
        <v>0</v>
      </c>
      <c r="AS35" s="23">
        <v>0</v>
      </c>
      <c r="AT35" s="23">
        <v>0</v>
      </c>
      <c r="AU35" s="23">
        <v>0</v>
      </c>
      <c r="AV35" s="23">
        <v>0</v>
      </c>
      <c r="AW35" s="23">
        <v>0</v>
      </c>
      <c r="AX35" s="23">
        <v>0</v>
      </c>
      <c r="AY35" s="23">
        <v>0</v>
      </c>
      <c r="AZ35" s="23">
        <v>60365</v>
      </c>
      <c r="BA35" s="19">
        <f t="shared" ref="BA35:BA38" si="44">SUM(BB35+BF35+BI35+BK35+BN35)</f>
        <v>0</v>
      </c>
      <c r="BB35" s="19">
        <f>SUM(BC35:BE35)</f>
        <v>0</v>
      </c>
      <c r="BC35" s="19">
        <v>0</v>
      </c>
      <c r="BD35" s="19">
        <v>0</v>
      </c>
      <c r="BE35" s="19">
        <v>0</v>
      </c>
      <c r="BF35" s="19">
        <f>SUM(BH35:BH35)</f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f t="shared" si="8"/>
        <v>0</v>
      </c>
      <c r="BL35" s="19">
        <v>0</v>
      </c>
      <c r="BM35" s="19">
        <v>0</v>
      </c>
      <c r="BN35" s="19">
        <f>SUM(BO35:BY35)</f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23">
        <v>0</v>
      </c>
      <c r="BY35" s="19">
        <v>0</v>
      </c>
      <c r="BZ35" s="19">
        <f>SUM(CA35+CQ35)</f>
        <v>0</v>
      </c>
      <c r="CA35" s="19">
        <f>SUM(CB35+CE35+CK35)</f>
        <v>0</v>
      </c>
      <c r="CB35" s="19">
        <f t="shared" si="9"/>
        <v>0</v>
      </c>
      <c r="CC35" s="19">
        <v>0</v>
      </c>
      <c r="CD35" s="23"/>
      <c r="CE35" s="19">
        <f t="shared" ref="CE35:CE38" si="45">SUM(CF35:CJ35)</f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f>SUM(CL35:CP35)</f>
        <v>0</v>
      </c>
      <c r="CL35" s="19">
        <v>0</v>
      </c>
      <c r="CM35" s="19">
        <v>0</v>
      </c>
      <c r="CN35" s="19">
        <v>0</v>
      </c>
      <c r="CO35" s="19"/>
      <c r="CP35" s="19"/>
      <c r="CQ35" s="19">
        <v>0</v>
      </c>
      <c r="CR35" s="19">
        <f t="shared" si="10"/>
        <v>0</v>
      </c>
      <c r="CS35" s="19">
        <f t="shared" si="11"/>
        <v>0</v>
      </c>
      <c r="CT35" s="19">
        <v>0</v>
      </c>
      <c r="CU35" s="20">
        <v>0</v>
      </c>
      <c r="CW35" s="116"/>
      <c r="CX35" s="116"/>
      <c r="CY35" s="95"/>
    </row>
    <row r="36" spans="1:121" ht="15.6" x14ac:dyDescent="0.3">
      <c r="A36" s="21" t="s">
        <v>1</v>
      </c>
      <c r="B36" s="21" t="s">
        <v>79</v>
      </c>
      <c r="C36" s="22" t="s">
        <v>357</v>
      </c>
      <c r="D36" s="19">
        <f>SUM(E36+BZ36+CR36)</f>
        <v>1606186</v>
      </c>
      <c r="E36" s="19">
        <f>SUM(F36+BA36)</f>
        <v>1448486</v>
      </c>
      <c r="F36" s="19">
        <f>SUM(G36+H36+I36+P36+S36+T36+U36+AE36+AD36)</f>
        <v>1448486</v>
      </c>
      <c r="G36" s="23">
        <v>1018800</v>
      </c>
      <c r="H36" s="23">
        <v>254700</v>
      </c>
      <c r="I36" s="19">
        <f t="shared" si="6"/>
        <v>57844</v>
      </c>
      <c r="J36" s="19">
        <v>0</v>
      </c>
      <c r="K36" s="19">
        <v>0</v>
      </c>
      <c r="L36" s="19">
        <v>0</v>
      </c>
      <c r="M36" s="19">
        <v>0</v>
      </c>
      <c r="N36" s="23">
        <v>19788</v>
      </c>
      <c r="O36" s="23">
        <v>38056</v>
      </c>
      <c r="P36" s="19">
        <f t="shared" si="7"/>
        <v>0</v>
      </c>
      <c r="Q36" s="23">
        <v>0</v>
      </c>
      <c r="R36" s="23">
        <v>0</v>
      </c>
      <c r="S36" s="23">
        <v>0</v>
      </c>
      <c r="T36" s="23">
        <v>10609</v>
      </c>
      <c r="U36" s="19">
        <f t="shared" si="43"/>
        <v>6948</v>
      </c>
      <c r="V36" s="23">
        <v>3130</v>
      </c>
      <c r="W36" s="23">
        <v>2166</v>
      </c>
      <c r="X36" s="23">
        <v>1652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19">
        <v>0</v>
      </c>
      <c r="AE36" s="19">
        <f>SUM(AF36:AZ36)</f>
        <v>99585</v>
      </c>
      <c r="AF36" s="19">
        <v>0</v>
      </c>
      <c r="AG36" s="19">
        <v>0</v>
      </c>
      <c r="AH36" s="23">
        <v>2785</v>
      </c>
      <c r="AI36" s="23">
        <v>0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0</v>
      </c>
      <c r="AP36" s="23">
        <v>0</v>
      </c>
      <c r="AQ36" s="23">
        <v>0</v>
      </c>
      <c r="AR36" s="23">
        <v>0</v>
      </c>
      <c r="AS36" s="23">
        <v>0</v>
      </c>
      <c r="AT36" s="23">
        <v>0</v>
      </c>
      <c r="AU36" s="23">
        <v>0</v>
      </c>
      <c r="AV36" s="23">
        <v>0</v>
      </c>
      <c r="AW36" s="23">
        <v>0</v>
      </c>
      <c r="AX36" s="23">
        <v>0</v>
      </c>
      <c r="AY36" s="23">
        <v>0</v>
      </c>
      <c r="AZ36" s="23">
        <v>96800</v>
      </c>
      <c r="BA36" s="19">
        <f t="shared" si="44"/>
        <v>0</v>
      </c>
      <c r="BB36" s="19">
        <f>SUM(BC36:BE36)</f>
        <v>0</v>
      </c>
      <c r="BC36" s="19">
        <v>0</v>
      </c>
      <c r="BD36" s="19">
        <v>0</v>
      </c>
      <c r="BE36" s="19">
        <v>0</v>
      </c>
      <c r="BF36" s="19">
        <f>SUM(BH36:BH36)</f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f t="shared" si="8"/>
        <v>0</v>
      </c>
      <c r="BL36" s="19">
        <v>0</v>
      </c>
      <c r="BM36" s="19">
        <v>0</v>
      </c>
      <c r="BN36" s="19">
        <f>SUM(BO36:BY36)</f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23">
        <v>0</v>
      </c>
      <c r="BY36" s="19">
        <v>0</v>
      </c>
      <c r="BZ36" s="19">
        <f>SUM(CA36+CQ36)</f>
        <v>157700</v>
      </c>
      <c r="CA36" s="19">
        <f>SUM(CB36+CE36+CK36)</f>
        <v>157700</v>
      </c>
      <c r="CB36" s="19">
        <f t="shared" si="9"/>
        <v>157700</v>
      </c>
      <c r="CC36" s="19">
        <v>0</v>
      </c>
      <c r="CD36" s="23">
        <v>157700</v>
      </c>
      <c r="CE36" s="19">
        <f t="shared" si="45"/>
        <v>0</v>
      </c>
      <c r="CF36" s="19">
        <v>0</v>
      </c>
      <c r="CG36" s="19">
        <v>0</v>
      </c>
      <c r="CH36" s="19">
        <v>0</v>
      </c>
      <c r="CI36" s="19">
        <v>0</v>
      </c>
      <c r="CJ36" s="19">
        <v>0</v>
      </c>
      <c r="CK36" s="19">
        <f>SUM(CL36:CP36)</f>
        <v>0</v>
      </c>
      <c r="CL36" s="19">
        <v>0</v>
      </c>
      <c r="CM36" s="19">
        <v>0</v>
      </c>
      <c r="CN36" s="19">
        <v>0</v>
      </c>
      <c r="CO36" s="19"/>
      <c r="CP36" s="19"/>
      <c r="CQ36" s="19">
        <v>0</v>
      </c>
      <c r="CR36" s="19">
        <f t="shared" si="10"/>
        <v>0</v>
      </c>
      <c r="CS36" s="19">
        <f t="shared" si="11"/>
        <v>0</v>
      </c>
      <c r="CT36" s="19">
        <v>0</v>
      </c>
      <c r="CU36" s="20">
        <v>0</v>
      </c>
      <c r="CW36" s="116"/>
      <c r="CX36" s="116"/>
      <c r="CY36" s="95"/>
    </row>
    <row r="37" spans="1:121" ht="15.6" x14ac:dyDescent="0.3">
      <c r="A37" s="21" t="s">
        <v>1</v>
      </c>
      <c r="B37" s="21" t="s">
        <v>87</v>
      </c>
      <c r="C37" s="22" t="s">
        <v>506</v>
      </c>
      <c r="D37" s="19">
        <f>SUM(E37+BZ37+CR37)</f>
        <v>10108940</v>
      </c>
      <c r="E37" s="19">
        <f>SUM(F37+BA37)</f>
        <v>10068994</v>
      </c>
      <c r="F37" s="19">
        <f>SUM(G37+H37+I37+P37+S37+T37+U37+AE37+AD37)</f>
        <v>10066310</v>
      </c>
      <c r="G37" s="23">
        <v>7390621</v>
      </c>
      <c r="H37" s="23">
        <v>1773543</v>
      </c>
      <c r="I37" s="19">
        <f t="shared" si="6"/>
        <v>323037</v>
      </c>
      <c r="J37" s="19">
        <v>0</v>
      </c>
      <c r="K37" s="19">
        <v>0</v>
      </c>
      <c r="L37" s="19">
        <v>0</v>
      </c>
      <c r="M37" s="19">
        <v>0</v>
      </c>
      <c r="N37" s="23">
        <v>96863</v>
      </c>
      <c r="O37" s="23">
        <v>226174</v>
      </c>
      <c r="P37" s="19">
        <f t="shared" si="7"/>
        <v>0</v>
      </c>
      <c r="Q37" s="23">
        <v>0</v>
      </c>
      <c r="R37" s="23">
        <v>0</v>
      </c>
      <c r="S37" s="23">
        <v>0</v>
      </c>
      <c r="T37" s="23">
        <v>137832</v>
      </c>
      <c r="U37" s="19">
        <f t="shared" si="43"/>
        <v>233457</v>
      </c>
      <c r="V37" s="23">
        <v>56966</v>
      </c>
      <c r="W37" s="23">
        <v>54429</v>
      </c>
      <c r="X37" s="23">
        <v>67733</v>
      </c>
      <c r="Y37" s="23">
        <v>14774</v>
      </c>
      <c r="Z37" s="23">
        <v>6607</v>
      </c>
      <c r="AA37" s="23">
        <v>20701</v>
      </c>
      <c r="AB37" s="23">
        <v>0</v>
      </c>
      <c r="AC37" s="23">
        <v>12247</v>
      </c>
      <c r="AD37" s="19">
        <v>0</v>
      </c>
      <c r="AE37" s="19">
        <f>SUM(AF37:AZ37)</f>
        <v>207820</v>
      </c>
      <c r="AF37" s="19">
        <v>0</v>
      </c>
      <c r="AG37" s="19">
        <v>0</v>
      </c>
      <c r="AH37" s="23">
        <v>31272</v>
      </c>
      <c r="AI37" s="23">
        <v>38382</v>
      </c>
      <c r="AJ37" s="23">
        <v>0</v>
      </c>
      <c r="AK37" s="23">
        <v>7681</v>
      </c>
      <c r="AL37" s="23">
        <v>265</v>
      </c>
      <c r="AM37" s="23">
        <v>0</v>
      </c>
      <c r="AN37" s="23">
        <v>14630</v>
      </c>
      <c r="AO37" s="23">
        <v>7566</v>
      </c>
      <c r="AP37" s="23">
        <v>365</v>
      </c>
      <c r="AQ37" s="23">
        <v>0</v>
      </c>
      <c r="AR37" s="23">
        <v>46934</v>
      </c>
      <c r="AS37" s="23">
        <v>0</v>
      </c>
      <c r="AT37" s="23">
        <v>0</v>
      </c>
      <c r="AU37" s="23">
        <v>0</v>
      </c>
      <c r="AV37" s="23">
        <v>0</v>
      </c>
      <c r="AW37" s="23">
        <v>0</v>
      </c>
      <c r="AX37" s="23">
        <v>5165</v>
      </c>
      <c r="AY37" s="23">
        <v>0</v>
      </c>
      <c r="AZ37" s="23">
        <v>55560</v>
      </c>
      <c r="BA37" s="19">
        <f>SUM(BB37+BF37+BI37+BK37+BN37)</f>
        <v>2684</v>
      </c>
      <c r="BB37" s="19">
        <f>SUM(BC37:BE37)</f>
        <v>0</v>
      </c>
      <c r="BC37" s="19">
        <v>0</v>
      </c>
      <c r="BD37" s="19">
        <v>0</v>
      </c>
      <c r="BE37" s="19">
        <v>0</v>
      </c>
      <c r="BF37" s="19">
        <f>SUM(BH37:BH37)</f>
        <v>0</v>
      </c>
      <c r="BG37" s="19">
        <v>0</v>
      </c>
      <c r="BH37" s="19">
        <v>0</v>
      </c>
      <c r="BI37" s="19">
        <v>0</v>
      </c>
      <c r="BJ37" s="19">
        <v>0</v>
      </c>
      <c r="BK37" s="19">
        <f t="shared" si="8"/>
        <v>0</v>
      </c>
      <c r="BL37" s="19">
        <v>0</v>
      </c>
      <c r="BM37" s="19">
        <v>0</v>
      </c>
      <c r="BN37" s="19">
        <f>SUM(BO37:BY37)</f>
        <v>2684</v>
      </c>
      <c r="BO37" s="19">
        <v>0</v>
      </c>
      <c r="BP37" s="19">
        <v>0</v>
      </c>
      <c r="BQ37" s="19">
        <v>0</v>
      </c>
      <c r="BR37" s="19">
        <v>0</v>
      </c>
      <c r="BS37" s="19">
        <v>0</v>
      </c>
      <c r="BT37" s="19">
        <v>0</v>
      </c>
      <c r="BU37" s="19">
        <v>0</v>
      </c>
      <c r="BV37" s="19">
        <v>0</v>
      </c>
      <c r="BW37" s="19">
        <v>0</v>
      </c>
      <c r="BX37" s="23">
        <v>2684</v>
      </c>
      <c r="BY37" s="19">
        <v>0</v>
      </c>
      <c r="BZ37" s="19">
        <f>SUM(CA37+CQ37)</f>
        <v>39946</v>
      </c>
      <c r="CA37" s="19">
        <f>SUM(CB37+CE37+CK37)</f>
        <v>39946</v>
      </c>
      <c r="CB37" s="19">
        <f t="shared" si="9"/>
        <v>39946</v>
      </c>
      <c r="CC37" s="19">
        <v>0</v>
      </c>
      <c r="CD37" s="23">
        <v>39946</v>
      </c>
      <c r="CE37" s="19">
        <f t="shared" si="45"/>
        <v>0</v>
      </c>
      <c r="CF37" s="19">
        <v>0</v>
      </c>
      <c r="CG37" s="19">
        <v>0</v>
      </c>
      <c r="CH37" s="19">
        <v>0</v>
      </c>
      <c r="CI37" s="19">
        <v>0</v>
      </c>
      <c r="CJ37" s="19">
        <v>0</v>
      </c>
      <c r="CK37" s="19">
        <f>SUM(CL37:CP37)</f>
        <v>0</v>
      </c>
      <c r="CL37" s="19">
        <v>0</v>
      </c>
      <c r="CM37" s="19">
        <v>0</v>
      </c>
      <c r="CN37" s="19">
        <v>0</v>
      </c>
      <c r="CO37" s="19"/>
      <c r="CP37" s="19"/>
      <c r="CQ37" s="19">
        <v>0</v>
      </c>
      <c r="CR37" s="19">
        <f t="shared" si="10"/>
        <v>0</v>
      </c>
      <c r="CS37" s="19">
        <f t="shared" si="11"/>
        <v>0</v>
      </c>
      <c r="CT37" s="19">
        <v>0</v>
      </c>
      <c r="CU37" s="20">
        <v>0</v>
      </c>
      <c r="CW37" s="116"/>
      <c r="CX37" s="116"/>
      <c r="CY37" s="95"/>
    </row>
    <row r="38" spans="1:121" ht="31.2" x14ac:dyDescent="0.3">
      <c r="A38" s="21" t="s">
        <v>1</v>
      </c>
      <c r="B38" s="21" t="s">
        <v>91</v>
      </c>
      <c r="C38" s="22" t="s">
        <v>109</v>
      </c>
      <c r="D38" s="19">
        <f>SUM(E38+BZ38+CR38)</f>
        <v>5248862</v>
      </c>
      <c r="E38" s="19">
        <f>SUM(F38+BA38)</f>
        <v>5228862</v>
      </c>
      <c r="F38" s="19">
        <f>SUM(G38+H38+I38+P38+S38+T38+U38+AE38+AD38)</f>
        <v>5228862</v>
      </c>
      <c r="G38" s="23">
        <v>3734727</v>
      </c>
      <c r="H38" s="23">
        <v>929779</v>
      </c>
      <c r="I38" s="19">
        <f t="shared" si="6"/>
        <v>258757</v>
      </c>
      <c r="J38" s="19">
        <v>0</v>
      </c>
      <c r="K38" s="19">
        <v>0</v>
      </c>
      <c r="L38" s="19">
        <v>0</v>
      </c>
      <c r="M38" s="19">
        <v>0</v>
      </c>
      <c r="N38" s="23">
        <v>170162</v>
      </c>
      <c r="O38" s="23">
        <v>88595</v>
      </c>
      <c r="P38" s="19">
        <f t="shared" si="7"/>
        <v>0</v>
      </c>
      <c r="Q38" s="23">
        <v>0</v>
      </c>
      <c r="R38" s="23">
        <v>0</v>
      </c>
      <c r="S38" s="23">
        <v>0</v>
      </c>
      <c r="T38" s="23">
        <v>86429</v>
      </c>
      <c r="U38" s="19">
        <f t="shared" si="43"/>
        <v>104851</v>
      </c>
      <c r="V38" s="23">
        <v>0</v>
      </c>
      <c r="W38" s="23">
        <v>37390</v>
      </c>
      <c r="X38" s="23">
        <v>16949</v>
      </c>
      <c r="Y38" s="23">
        <v>5198</v>
      </c>
      <c r="Z38" s="23">
        <v>6730</v>
      </c>
      <c r="AA38" s="23">
        <v>37500</v>
      </c>
      <c r="AB38" s="23">
        <v>0</v>
      </c>
      <c r="AC38" s="23">
        <v>1084</v>
      </c>
      <c r="AD38" s="19">
        <v>0</v>
      </c>
      <c r="AE38" s="19">
        <f>SUM(AF38:AZ38)</f>
        <v>114319</v>
      </c>
      <c r="AF38" s="19">
        <v>0</v>
      </c>
      <c r="AG38" s="19">
        <v>0</v>
      </c>
      <c r="AH38" s="23">
        <v>10000</v>
      </c>
      <c r="AI38" s="23">
        <v>0</v>
      </c>
      <c r="AJ38" s="23">
        <v>0</v>
      </c>
      <c r="AK38" s="23">
        <v>517</v>
      </c>
      <c r="AL38" s="23">
        <v>0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25209</v>
      </c>
      <c r="AS38" s="23">
        <v>0</v>
      </c>
      <c r="AT38" s="23">
        <v>0</v>
      </c>
      <c r="AU38" s="23">
        <v>0</v>
      </c>
      <c r="AV38" s="23">
        <v>0</v>
      </c>
      <c r="AW38" s="23">
        <v>0</v>
      </c>
      <c r="AX38" s="23">
        <v>70000</v>
      </c>
      <c r="AY38" s="23">
        <v>0</v>
      </c>
      <c r="AZ38" s="23">
        <v>8593</v>
      </c>
      <c r="BA38" s="19">
        <f t="shared" si="44"/>
        <v>0</v>
      </c>
      <c r="BB38" s="19">
        <f>SUM(BC38:BE38)</f>
        <v>0</v>
      </c>
      <c r="BC38" s="19">
        <v>0</v>
      </c>
      <c r="BD38" s="19">
        <v>0</v>
      </c>
      <c r="BE38" s="19">
        <v>0</v>
      </c>
      <c r="BF38" s="19">
        <f>SUM(BH38:BH38)</f>
        <v>0</v>
      </c>
      <c r="BG38" s="19">
        <v>0</v>
      </c>
      <c r="BH38" s="19">
        <v>0</v>
      </c>
      <c r="BI38" s="19">
        <v>0</v>
      </c>
      <c r="BJ38" s="19">
        <v>0</v>
      </c>
      <c r="BK38" s="19">
        <f t="shared" si="8"/>
        <v>0</v>
      </c>
      <c r="BL38" s="19">
        <v>0</v>
      </c>
      <c r="BM38" s="19">
        <v>0</v>
      </c>
      <c r="BN38" s="19">
        <f>SUM(BO38:BY38)</f>
        <v>0</v>
      </c>
      <c r="BO38" s="19">
        <v>0</v>
      </c>
      <c r="BP38" s="19">
        <v>0</v>
      </c>
      <c r="BQ38" s="19">
        <v>0</v>
      </c>
      <c r="BR38" s="19">
        <v>0</v>
      </c>
      <c r="BS38" s="19">
        <v>0</v>
      </c>
      <c r="BT38" s="19">
        <v>0</v>
      </c>
      <c r="BU38" s="19">
        <v>0</v>
      </c>
      <c r="BV38" s="19">
        <v>0</v>
      </c>
      <c r="BW38" s="19">
        <v>0</v>
      </c>
      <c r="BX38" s="23">
        <v>0</v>
      </c>
      <c r="BY38" s="19">
        <v>0</v>
      </c>
      <c r="BZ38" s="19">
        <f>SUM(CA38+CQ38)</f>
        <v>20000</v>
      </c>
      <c r="CA38" s="19">
        <f>SUM(CB38+CE38+CK38)</f>
        <v>20000</v>
      </c>
      <c r="CB38" s="19">
        <f t="shared" si="9"/>
        <v>20000</v>
      </c>
      <c r="CC38" s="19">
        <v>0</v>
      </c>
      <c r="CD38" s="23">
        <v>20000</v>
      </c>
      <c r="CE38" s="19">
        <f t="shared" si="45"/>
        <v>0</v>
      </c>
      <c r="CF38" s="19">
        <v>0</v>
      </c>
      <c r="CG38" s="19">
        <v>0</v>
      </c>
      <c r="CH38" s="19">
        <v>0</v>
      </c>
      <c r="CI38" s="19">
        <v>0</v>
      </c>
      <c r="CJ38" s="19">
        <v>0</v>
      </c>
      <c r="CK38" s="19">
        <f>SUM(CL38:CP38)</f>
        <v>0</v>
      </c>
      <c r="CL38" s="19">
        <v>0</v>
      </c>
      <c r="CM38" s="19">
        <v>0</v>
      </c>
      <c r="CN38" s="19">
        <v>0</v>
      </c>
      <c r="CO38" s="19"/>
      <c r="CP38" s="19"/>
      <c r="CQ38" s="19">
        <v>0</v>
      </c>
      <c r="CR38" s="19">
        <f t="shared" si="10"/>
        <v>0</v>
      </c>
      <c r="CS38" s="19">
        <f t="shared" si="11"/>
        <v>0</v>
      </c>
      <c r="CT38" s="19">
        <v>0</v>
      </c>
      <c r="CU38" s="20">
        <v>0</v>
      </c>
      <c r="CW38" s="116"/>
      <c r="CX38" s="116"/>
      <c r="CY38" s="95"/>
    </row>
    <row r="39" spans="1:121" s="59" customFormat="1" ht="15.6" x14ac:dyDescent="0.3">
      <c r="A39" s="16" t="s">
        <v>110</v>
      </c>
      <c r="B39" s="16" t="s">
        <v>1</v>
      </c>
      <c r="C39" s="17" t="s">
        <v>111</v>
      </c>
      <c r="D39" s="18">
        <f t="shared" ref="D39:AX39" si="46">SUM(D40:D40)</f>
        <v>4559803</v>
      </c>
      <c r="E39" s="18">
        <f t="shared" si="46"/>
        <v>4529096</v>
      </c>
      <c r="F39" s="18">
        <f t="shared" si="46"/>
        <v>4529096</v>
      </c>
      <c r="G39" s="18">
        <f t="shared" si="46"/>
        <v>3520240</v>
      </c>
      <c r="H39" s="18">
        <f t="shared" si="46"/>
        <v>843705</v>
      </c>
      <c r="I39" s="18">
        <f t="shared" si="46"/>
        <v>46840</v>
      </c>
      <c r="J39" s="18">
        <f t="shared" si="46"/>
        <v>0</v>
      </c>
      <c r="K39" s="18">
        <f t="shared" si="46"/>
        <v>0</v>
      </c>
      <c r="L39" s="18">
        <f t="shared" si="46"/>
        <v>0</v>
      </c>
      <c r="M39" s="18">
        <f t="shared" si="46"/>
        <v>0</v>
      </c>
      <c r="N39" s="18">
        <f t="shared" si="46"/>
        <v>0</v>
      </c>
      <c r="O39" s="18">
        <f t="shared" si="46"/>
        <v>46840</v>
      </c>
      <c r="P39" s="18">
        <f t="shared" si="46"/>
        <v>0</v>
      </c>
      <c r="Q39" s="18">
        <f t="shared" si="46"/>
        <v>0</v>
      </c>
      <c r="R39" s="18">
        <f t="shared" si="46"/>
        <v>0</v>
      </c>
      <c r="S39" s="18">
        <f t="shared" si="46"/>
        <v>0</v>
      </c>
      <c r="T39" s="18">
        <f t="shared" si="46"/>
        <v>41486</v>
      </c>
      <c r="U39" s="18">
        <f t="shared" si="46"/>
        <v>53905</v>
      </c>
      <c r="V39" s="18">
        <f t="shared" si="46"/>
        <v>8183</v>
      </c>
      <c r="W39" s="18">
        <f t="shared" si="46"/>
        <v>19263</v>
      </c>
      <c r="X39" s="18">
        <f t="shared" si="46"/>
        <v>11403</v>
      </c>
      <c r="Y39" s="18">
        <f t="shared" si="46"/>
        <v>3788</v>
      </c>
      <c r="Z39" s="18">
        <f t="shared" si="46"/>
        <v>271</v>
      </c>
      <c r="AA39" s="18">
        <f t="shared" si="46"/>
        <v>10997</v>
      </c>
      <c r="AB39" s="18">
        <f t="shared" si="46"/>
        <v>0</v>
      </c>
      <c r="AC39" s="18">
        <f t="shared" si="46"/>
        <v>0</v>
      </c>
      <c r="AD39" s="18">
        <f t="shared" si="46"/>
        <v>0</v>
      </c>
      <c r="AE39" s="18">
        <f t="shared" si="46"/>
        <v>22920</v>
      </c>
      <c r="AF39" s="18">
        <f t="shared" si="46"/>
        <v>0</v>
      </c>
      <c r="AG39" s="18">
        <f t="shared" si="46"/>
        <v>0</v>
      </c>
      <c r="AH39" s="18">
        <f t="shared" si="46"/>
        <v>2971</v>
      </c>
      <c r="AI39" s="18">
        <f t="shared" si="46"/>
        <v>19949</v>
      </c>
      <c r="AJ39" s="18">
        <f t="shared" si="46"/>
        <v>0</v>
      </c>
      <c r="AK39" s="18">
        <f t="shared" si="46"/>
        <v>0</v>
      </c>
      <c r="AL39" s="18">
        <f t="shared" si="46"/>
        <v>0</v>
      </c>
      <c r="AM39" s="18">
        <f t="shared" si="46"/>
        <v>0</v>
      </c>
      <c r="AN39" s="18">
        <f t="shared" si="46"/>
        <v>0</v>
      </c>
      <c r="AO39" s="18">
        <f t="shared" si="46"/>
        <v>0</v>
      </c>
      <c r="AP39" s="18">
        <f t="shared" si="46"/>
        <v>0</v>
      </c>
      <c r="AQ39" s="18">
        <f t="shared" si="46"/>
        <v>0</v>
      </c>
      <c r="AR39" s="18">
        <f t="shared" si="46"/>
        <v>0</v>
      </c>
      <c r="AS39" s="18">
        <f t="shared" si="46"/>
        <v>0</v>
      </c>
      <c r="AT39" s="18">
        <f t="shared" si="46"/>
        <v>0</v>
      </c>
      <c r="AU39" s="18">
        <f t="shared" si="46"/>
        <v>0</v>
      </c>
      <c r="AV39" s="18">
        <f t="shared" si="46"/>
        <v>0</v>
      </c>
      <c r="AW39" s="18">
        <f t="shared" si="46"/>
        <v>0</v>
      </c>
      <c r="AX39" s="18">
        <f t="shared" si="46"/>
        <v>0</v>
      </c>
      <c r="AY39" s="18"/>
      <c r="AZ39" s="18">
        <f t="shared" ref="AZ39:CU39" si="47">SUM(AZ40:AZ40)</f>
        <v>0</v>
      </c>
      <c r="BA39" s="18">
        <f t="shared" si="47"/>
        <v>0</v>
      </c>
      <c r="BB39" s="18">
        <f t="shared" si="47"/>
        <v>0</v>
      </c>
      <c r="BC39" s="18">
        <f t="shared" si="47"/>
        <v>0</v>
      </c>
      <c r="BD39" s="18">
        <f t="shared" si="47"/>
        <v>0</v>
      </c>
      <c r="BE39" s="18">
        <f t="shared" si="47"/>
        <v>0</v>
      </c>
      <c r="BF39" s="18">
        <f t="shared" si="47"/>
        <v>0</v>
      </c>
      <c r="BG39" s="18">
        <f t="shared" si="47"/>
        <v>0</v>
      </c>
      <c r="BH39" s="18">
        <f t="shared" si="47"/>
        <v>0</v>
      </c>
      <c r="BI39" s="18">
        <f t="shared" si="47"/>
        <v>0</v>
      </c>
      <c r="BJ39" s="18">
        <f t="shared" si="47"/>
        <v>0</v>
      </c>
      <c r="BK39" s="18">
        <f t="shared" si="47"/>
        <v>0</v>
      </c>
      <c r="BL39" s="18">
        <f t="shared" si="47"/>
        <v>0</v>
      </c>
      <c r="BM39" s="18">
        <f t="shared" si="47"/>
        <v>0</v>
      </c>
      <c r="BN39" s="18">
        <f t="shared" si="47"/>
        <v>0</v>
      </c>
      <c r="BO39" s="18">
        <f t="shared" si="47"/>
        <v>0</v>
      </c>
      <c r="BP39" s="18">
        <f t="shared" si="47"/>
        <v>0</v>
      </c>
      <c r="BQ39" s="18">
        <f t="shared" si="47"/>
        <v>0</v>
      </c>
      <c r="BR39" s="18">
        <f t="shared" si="47"/>
        <v>0</v>
      </c>
      <c r="BS39" s="18">
        <f t="shared" si="47"/>
        <v>0</v>
      </c>
      <c r="BT39" s="18">
        <f t="shared" si="47"/>
        <v>0</v>
      </c>
      <c r="BU39" s="18">
        <f t="shared" si="47"/>
        <v>0</v>
      </c>
      <c r="BV39" s="18">
        <f t="shared" si="47"/>
        <v>0</v>
      </c>
      <c r="BW39" s="18">
        <f t="shared" si="47"/>
        <v>0</v>
      </c>
      <c r="BX39" s="18">
        <f t="shared" si="47"/>
        <v>0</v>
      </c>
      <c r="BY39" s="18">
        <f t="shared" si="47"/>
        <v>0</v>
      </c>
      <c r="BZ39" s="18">
        <f t="shared" si="47"/>
        <v>30707</v>
      </c>
      <c r="CA39" s="18">
        <f t="shared" si="47"/>
        <v>30707</v>
      </c>
      <c r="CB39" s="18">
        <f t="shared" si="47"/>
        <v>30707</v>
      </c>
      <c r="CC39" s="18">
        <f t="shared" si="47"/>
        <v>0</v>
      </c>
      <c r="CD39" s="18">
        <f t="shared" si="47"/>
        <v>30707</v>
      </c>
      <c r="CE39" s="18">
        <f t="shared" si="47"/>
        <v>0</v>
      </c>
      <c r="CF39" s="18">
        <f t="shared" si="47"/>
        <v>0</v>
      </c>
      <c r="CG39" s="18">
        <f t="shared" si="47"/>
        <v>0</v>
      </c>
      <c r="CH39" s="18">
        <f t="shared" si="47"/>
        <v>0</v>
      </c>
      <c r="CI39" s="18">
        <f t="shared" si="47"/>
        <v>0</v>
      </c>
      <c r="CJ39" s="18">
        <f t="shared" si="47"/>
        <v>0</v>
      </c>
      <c r="CK39" s="18">
        <f t="shared" si="47"/>
        <v>0</v>
      </c>
      <c r="CL39" s="18">
        <f t="shared" si="47"/>
        <v>0</v>
      </c>
      <c r="CM39" s="18">
        <f t="shared" si="47"/>
        <v>0</v>
      </c>
      <c r="CN39" s="18">
        <f t="shared" si="47"/>
        <v>0</v>
      </c>
      <c r="CO39" s="18">
        <f t="shared" si="47"/>
        <v>0</v>
      </c>
      <c r="CP39" s="18">
        <f t="shared" si="47"/>
        <v>0</v>
      </c>
      <c r="CQ39" s="18">
        <f t="shared" si="47"/>
        <v>0</v>
      </c>
      <c r="CR39" s="18">
        <f t="shared" si="47"/>
        <v>0</v>
      </c>
      <c r="CS39" s="18">
        <f t="shared" si="47"/>
        <v>0</v>
      </c>
      <c r="CT39" s="18">
        <f t="shared" si="47"/>
        <v>0</v>
      </c>
      <c r="CU39" s="46">
        <f t="shared" si="47"/>
        <v>0</v>
      </c>
      <c r="CV39" s="58"/>
      <c r="CW39" s="94"/>
      <c r="CX39" s="94"/>
      <c r="CY39" s="93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</row>
    <row r="40" spans="1:121" ht="15.6" x14ac:dyDescent="0.3">
      <c r="A40" s="21" t="s">
        <v>1</v>
      </c>
      <c r="B40" s="21" t="s">
        <v>79</v>
      </c>
      <c r="C40" s="22" t="s">
        <v>585</v>
      </c>
      <c r="D40" s="19">
        <f>SUM(E40+BZ40+CR40)</f>
        <v>4559803</v>
      </c>
      <c r="E40" s="19">
        <f>SUM(F40+BA40)</f>
        <v>4529096</v>
      </c>
      <c r="F40" s="19">
        <f>SUM(G40+H40+I40+P40+S40+T40+U40+AE40+AD40)</f>
        <v>4529096</v>
      </c>
      <c r="G40" s="23">
        <v>3520240</v>
      </c>
      <c r="H40" s="23">
        <v>843705</v>
      </c>
      <c r="I40" s="19">
        <f t="shared" ref="I40" si="48">SUM(J40:O40)</f>
        <v>46840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23">
        <v>46840</v>
      </c>
      <c r="P40" s="19">
        <f t="shared" ref="P40" si="49">SUM(Q40:R40)</f>
        <v>0</v>
      </c>
      <c r="Q40" s="19"/>
      <c r="R40" s="19">
        <v>0</v>
      </c>
      <c r="S40" s="19">
        <v>0</v>
      </c>
      <c r="T40" s="23">
        <v>41486</v>
      </c>
      <c r="U40" s="19">
        <f>SUM(V40:AC40)</f>
        <v>53905</v>
      </c>
      <c r="V40" s="23">
        <v>8183</v>
      </c>
      <c r="W40" s="23">
        <v>19263</v>
      </c>
      <c r="X40" s="23">
        <v>11403</v>
      </c>
      <c r="Y40" s="23">
        <v>3788</v>
      </c>
      <c r="Z40" s="23">
        <v>271</v>
      </c>
      <c r="AA40" s="23">
        <v>10997</v>
      </c>
      <c r="AB40" s="23">
        <v>0</v>
      </c>
      <c r="AC40" s="23">
        <v>0</v>
      </c>
      <c r="AD40" s="19">
        <v>0</v>
      </c>
      <c r="AE40" s="19">
        <f>SUM(AF40:AZ40)</f>
        <v>22920</v>
      </c>
      <c r="AF40" s="19">
        <v>0</v>
      </c>
      <c r="AG40" s="19">
        <v>0</v>
      </c>
      <c r="AH40" s="23">
        <v>2971</v>
      </c>
      <c r="AI40" s="23">
        <v>19949</v>
      </c>
      <c r="AJ40" s="23">
        <v>0</v>
      </c>
      <c r="AK40" s="23">
        <v>0</v>
      </c>
      <c r="AL40" s="23">
        <v>0</v>
      </c>
      <c r="AM40" s="23">
        <v>0</v>
      </c>
      <c r="AN40" s="23">
        <v>0</v>
      </c>
      <c r="AO40" s="23">
        <v>0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23">
        <v>0</v>
      </c>
      <c r="AV40" s="23">
        <v>0</v>
      </c>
      <c r="AW40" s="23">
        <v>0</v>
      </c>
      <c r="AX40" s="23">
        <v>0</v>
      </c>
      <c r="AY40" s="23">
        <v>0</v>
      </c>
      <c r="AZ40" s="23">
        <v>0</v>
      </c>
      <c r="BA40" s="19">
        <f>SUM(BB40+BF40+BI40+BK40+BN40)</f>
        <v>0</v>
      </c>
      <c r="BB40" s="19">
        <f>SUM(BC40:BE40)</f>
        <v>0</v>
      </c>
      <c r="BC40" s="19">
        <v>0</v>
      </c>
      <c r="BD40" s="19">
        <v>0</v>
      </c>
      <c r="BE40" s="19">
        <v>0</v>
      </c>
      <c r="BF40" s="19">
        <f>SUM(BH40:BH40)</f>
        <v>0</v>
      </c>
      <c r="BG40" s="19">
        <v>0</v>
      </c>
      <c r="BH40" s="19">
        <v>0</v>
      </c>
      <c r="BI40" s="19">
        <v>0</v>
      </c>
      <c r="BJ40" s="19">
        <v>0</v>
      </c>
      <c r="BK40" s="19">
        <f t="shared" ref="BK40" si="50">SUM(BL40)</f>
        <v>0</v>
      </c>
      <c r="BL40" s="19">
        <v>0</v>
      </c>
      <c r="BM40" s="19">
        <v>0</v>
      </c>
      <c r="BN40" s="19">
        <f>SUM(BO40:BY40)</f>
        <v>0</v>
      </c>
      <c r="BO40" s="19">
        <v>0</v>
      </c>
      <c r="BP40" s="19">
        <v>0</v>
      </c>
      <c r="BQ40" s="19">
        <v>0</v>
      </c>
      <c r="BR40" s="19">
        <v>0</v>
      </c>
      <c r="BS40" s="19">
        <v>0</v>
      </c>
      <c r="BT40" s="19">
        <v>0</v>
      </c>
      <c r="BU40" s="19">
        <v>0</v>
      </c>
      <c r="BV40" s="19">
        <v>0</v>
      </c>
      <c r="BW40" s="19">
        <v>0</v>
      </c>
      <c r="BX40" s="19">
        <v>0</v>
      </c>
      <c r="BY40" s="19">
        <v>0</v>
      </c>
      <c r="BZ40" s="19">
        <f>SUM(CA40+CQ40)</f>
        <v>30707</v>
      </c>
      <c r="CA40" s="19">
        <f>SUM(CB40+CE40+CK40)</f>
        <v>30707</v>
      </c>
      <c r="CB40" s="19">
        <f t="shared" ref="CB40" si="51">SUM(CC40:CD40)</f>
        <v>30707</v>
      </c>
      <c r="CC40" s="19">
        <v>0</v>
      </c>
      <c r="CD40" s="23">
        <v>30707</v>
      </c>
      <c r="CE40" s="19">
        <f>SUM(CF40:CJ40)</f>
        <v>0</v>
      </c>
      <c r="CF40" s="19">
        <v>0</v>
      </c>
      <c r="CG40" s="19">
        <v>0</v>
      </c>
      <c r="CH40" s="19">
        <v>0</v>
      </c>
      <c r="CI40" s="19">
        <v>0</v>
      </c>
      <c r="CJ40" s="19">
        <v>0</v>
      </c>
      <c r="CK40" s="19">
        <f>SUM(CL40:CP40)</f>
        <v>0</v>
      </c>
      <c r="CL40" s="19">
        <v>0</v>
      </c>
      <c r="CM40" s="19">
        <v>0</v>
      </c>
      <c r="CN40" s="19">
        <v>0</v>
      </c>
      <c r="CO40" s="19"/>
      <c r="CP40" s="19"/>
      <c r="CQ40" s="19">
        <v>0</v>
      </c>
      <c r="CR40" s="19">
        <f t="shared" ref="CR40" si="52">SUM(CS40)</f>
        <v>0</v>
      </c>
      <c r="CS40" s="19">
        <f t="shared" ref="CS40" si="53">SUM(CT40:CU40)</f>
        <v>0</v>
      </c>
      <c r="CT40" s="19">
        <v>0</v>
      </c>
      <c r="CU40" s="20">
        <v>0</v>
      </c>
      <c r="CW40" s="116"/>
      <c r="CX40" s="116"/>
      <c r="CY40" s="95"/>
    </row>
    <row r="41" spans="1:121" s="59" customFormat="1" ht="15.6" x14ac:dyDescent="0.3">
      <c r="A41" s="16" t="s">
        <v>112</v>
      </c>
      <c r="B41" s="16" t="s">
        <v>1</v>
      </c>
      <c r="C41" s="17" t="s">
        <v>113</v>
      </c>
      <c r="D41" s="18">
        <f t="shared" ref="D41:AK41" si="54">SUM(D42)</f>
        <v>14722351</v>
      </c>
      <c r="E41" s="18">
        <f t="shared" si="54"/>
        <v>14697351</v>
      </c>
      <c r="F41" s="18">
        <f t="shared" si="54"/>
        <v>14679715</v>
      </c>
      <c r="G41" s="18">
        <f t="shared" si="54"/>
        <v>9725042</v>
      </c>
      <c r="H41" s="18">
        <f t="shared" si="54"/>
        <v>2324375</v>
      </c>
      <c r="I41" s="18">
        <f t="shared" si="54"/>
        <v>620528</v>
      </c>
      <c r="J41" s="18">
        <f t="shared" si="54"/>
        <v>0</v>
      </c>
      <c r="K41" s="18">
        <f t="shared" si="54"/>
        <v>0</v>
      </c>
      <c r="L41" s="18">
        <f t="shared" si="54"/>
        <v>0</v>
      </c>
      <c r="M41" s="18">
        <f t="shared" si="54"/>
        <v>0</v>
      </c>
      <c r="N41" s="18">
        <f t="shared" si="54"/>
        <v>320000</v>
      </c>
      <c r="O41" s="18">
        <f t="shared" si="54"/>
        <v>300528</v>
      </c>
      <c r="P41" s="18">
        <f t="shared" si="54"/>
        <v>25000</v>
      </c>
      <c r="Q41" s="18">
        <f t="shared" si="54"/>
        <v>0</v>
      </c>
      <c r="R41" s="18">
        <f t="shared" si="54"/>
        <v>25000</v>
      </c>
      <c r="S41" s="18">
        <f t="shared" si="54"/>
        <v>0</v>
      </c>
      <c r="T41" s="18">
        <f t="shared" si="54"/>
        <v>265028</v>
      </c>
      <c r="U41" s="18">
        <f t="shared" si="54"/>
        <v>560891</v>
      </c>
      <c r="V41" s="18">
        <f t="shared" si="54"/>
        <v>109851</v>
      </c>
      <c r="W41" s="18">
        <f t="shared" si="54"/>
        <v>235894</v>
      </c>
      <c r="X41" s="18">
        <f t="shared" si="54"/>
        <v>153290</v>
      </c>
      <c r="Y41" s="18">
        <f t="shared" si="54"/>
        <v>45200</v>
      </c>
      <c r="Z41" s="18">
        <f t="shared" si="54"/>
        <v>16656</v>
      </c>
      <c r="AA41" s="18">
        <f t="shared" si="54"/>
        <v>0</v>
      </c>
      <c r="AB41" s="18">
        <f t="shared" si="54"/>
        <v>0</v>
      </c>
      <c r="AC41" s="18">
        <f t="shared" si="54"/>
        <v>0</v>
      </c>
      <c r="AD41" s="18">
        <f t="shared" si="54"/>
        <v>0</v>
      </c>
      <c r="AE41" s="18">
        <f t="shared" si="54"/>
        <v>1158851</v>
      </c>
      <c r="AF41" s="18">
        <f t="shared" si="54"/>
        <v>0</v>
      </c>
      <c r="AG41" s="18">
        <f t="shared" si="54"/>
        <v>0</v>
      </c>
      <c r="AH41" s="18">
        <f t="shared" si="54"/>
        <v>27184</v>
      </c>
      <c r="AI41" s="18">
        <f t="shared" si="54"/>
        <v>375000</v>
      </c>
      <c r="AJ41" s="18">
        <f t="shared" si="54"/>
        <v>0</v>
      </c>
      <c r="AK41" s="18">
        <f t="shared" si="54"/>
        <v>2000</v>
      </c>
      <c r="AL41" s="18">
        <f t="shared" ref="AL41:CU41" si="55">SUM(AL42)</f>
        <v>20166</v>
      </c>
      <c r="AM41" s="18">
        <f t="shared" si="55"/>
        <v>0</v>
      </c>
      <c r="AN41" s="18">
        <f t="shared" si="55"/>
        <v>0</v>
      </c>
      <c r="AO41" s="18">
        <f t="shared" si="55"/>
        <v>298949</v>
      </c>
      <c r="AP41" s="18">
        <f t="shared" si="55"/>
        <v>0</v>
      </c>
      <c r="AQ41" s="18">
        <f t="shared" si="55"/>
        <v>0</v>
      </c>
      <c r="AR41" s="18">
        <f t="shared" si="55"/>
        <v>0</v>
      </c>
      <c r="AS41" s="18">
        <f t="shared" si="55"/>
        <v>13596</v>
      </c>
      <c r="AT41" s="18"/>
      <c r="AU41" s="18"/>
      <c r="AV41" s="18">
        <f t="shared" si="55"/>
        <v>0</v>
      </c>
      <c r="AW41" s="18">
        <f t="shared" si="55"/>
        <v>0</v>
      </c>
      <c r="AX41" s="18">
        <f t="shared" si="55"/>
        <v>71088</v>
      </c>
      <c r="AY41" s="18">
        <f t="shared" si="55"/>
        <v>340868</v>
      </c>
      <c r="AZ41" s="18">
        <f t="shared" si="55"/>
        <v>10000</v>
      </c>
      <c r="BA41" s="18">
        <f t="shared" si="55"/>
        <v>17636</v>
      </c>
      <c r="BB41" s="18">
        <f t="shared" si="55"/>
        <v>0</v>
      </c>
      <c r="BC41" s="18">
        <f t="shared" si="55"/>
        <v>0</v>
      </c>
      <c r="BD41" s="18">
        <f t="shared" si="55"/>
        <v>0</v>
      </c>
      <c r="BE41" s="18">
        <f t="shared" si="55"/>
        <v>0</v>
      </c>
      <c r="BF41" s="18">
        <f t="shared" si="55"/>
        <v>0</v>
      </c>
      <c r="BG41" s="18">
        <f t="shared" si="55"/>
        <v>0</v>
      </c>
      <c r="BH41" s="18">
        <f t="shared" si="55"/>
        <v>0</v>
      </c>
      <c r="BI41" s="18">
        <f t="shared" si="55"/>
        <v>0</v>
      </c>
      <c r="BJ41" s="18">
        <f t="shared" si="55"/>
        <v>0</v>
      </c>
      <c r="BK41" s="18">
        <f t="shared" si="55"/>
        <v>0</v>
      </c>
      <c r="BL41" s="18">
        <f t="shared" si="55"/>
        <v>0</v>
      </c>
      <c r="BM41" s="18">
        <f t="shared" si="55"/>
        <v>0</v>
      </c>
      <c r="BN41" s="18">
        <f t="shared" si="55"/>
        <v>17636</v>
      </c>
      <c r="BO41" s="18">
        <f t="shared" si="55"/>
        <v>0</v>
      </c>
      <c r="BP41" s="18">
        <f t="shared" si="55"/>
        <v>0</v>
      </c>
      <c r="BQ41" s="18">
        <f t="shared" si="55"/>
        <v>0</v>
      </c>
      <c r="BR41" s="18">
        <f t="shared" si="55"/>
        <v>0</v>
      </c>
      <c r="BS41" s="18">
        <f t="shared" si="55"/>
        <v>0</v>
      </c>
      <c r="BT41" s="18">
        <f t="shared" si="55"/>
        <v>0</v>
      </c>
      <c r="BU41" s="18">
        <f t="shared" si="55"/>
        <v>0</v>
      </c>
      <c r="BV41" s="18">
        <f t="shared" si="55"/>
        <v>0</v>
      </c>
      <c r="BW41" s="18">
        <f t="shared" si="55"/>
        <v>0</v>
      </c>
      <c r="BX41" s="18">
        <f t="shared" si="55"/>
        <v>17636</v>
      </c>
      <c r="BY41" s="18">
        <f t="shared" si="55"/>
        <v>0</v>
      </c>
      <c r="BZ41" s="18">
        <f t="shared" si="55"/>
        <v>25000</v>
      </c>
      <c r="CA41" s="18">
        <f t="shared" si="55"/>
        <v>25000</v>
      </c>
      <c r="CB41" s="18">
        <f t="shared" si="55"/>
        <v>25000</v>
      </c>
      <c r="CC41" s="18">
        <f t="shared" si="55"/>
        <v>0</v>
      </c>
      <c r="CD41" s="18">
        <f t="shared" si="55"/>
        <v>25000</v>
      </c>
      <c r="CE41" s="18">
        <f t="shared" si="55"/>
        <v>0</v>
      </c>
      <c r="CF41" s="18">
        <f t="shared" si="55"/>
        <v>0</v>
      </c>
      <c r="CG41" s="18">
        <f t="shared" si="55"/>
        <v>0</v>
      </c>
      <c r="CH41" s="18">
        <f t="shared" si="55"/>
        <v>0</v>
      </c>
      <c r="CI41" s="18">
        <f t="shared" si="55"/>
        <v>0</v>
      </c>
      <c r="CJ41" s="18">
        <f t="shared" si="55"/>
        <v>0</v>
      </c>
      <c r="CK41" s="18">
        <f t="shared" si="55"/>
        <v>0</v>
      </c>
      <c r="CL41" s="18">
        <f t="shared" si="55"/>
        <v>0</v>
      </c>
      <c r="CM41" s="18">
        <f t="shared" si="55"/>
        <v>0</v>
      </c>
      <c r="CN41" s="18">
        <f t="shared" si="55"/>
        <v>0</v>
      </c>
      <c r="CO41" s="18"/>
      <c r="CP41" s="18"/>
      <c r="CQ41" s="18">
        <f t="shared" si="55"/>
        <v>0</v>
      </c>
      <c r="CR41" s="18">
        <f t="shared" si="55"/>
        <v>0</v>
      </c>
      <c r="CS41" s="18">
        <f t="shared" si="55"/>
        <v>0</v>
      </c>
      <c r="CT41" s="18">
        <f t="shared" si="55"/>
        <v>0</v>
      </c>
      <c r="CU41" s="46">
        <f t="shared" si="55"/>
        <v>0</v>
      </c>
      <c r="CV41" s="58"/>
      <c r="CW41" s="94"/>
      <c r="CX41" s="94"/>
      <c r="CY41" s="93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</row>
    <row r="42" spans="1:121" ht="15.6" x14ac:dyDescent="0.3">
      <c r="A42" s="21" t="s">
        <v>1</v>
      </c>
      <c r="B42" s="21" t="s">
        <v>114</v>
      </c>
      <c r="C42" s="22" t="s">
        <v>115</v>
      </c>
      <c r="D42" s="19">
        <f>SUM(E42+BZ42+CR42)</f>
        <v>14722351</v>
      </c>
      <c r="E42" s="19">
        <f>SUM(F42+BA42)</f>
        <v>14697351</v>
      </c>
      <c r="F42" s="19">
        <f>SUM(G42+H42+I42+P42+S42+T42+U42+AE42+AD42)</f>
        <v>14679715</v>
      </c>
      <c r="G42" s="23">
        <v>9725042</v>
      </c>
      <c r="H42" s="23">
        <v>2324375</v>
      </c>
      <c r="I42" s="19">
        <f t="shared" si="6"/>
        <v>620528</v>
      </c>
      <c r="J42" s="23"/>
      <c r="K42" s="23">
        <v>0</v>
      </c>
      <c r="L42" s="23">
        <v>0</v>
      </c>
      <c r="M42" s="23">
        <v>0</v>
      </c>
      <c r="N42" s="23">
        <v>320000</v>
      </c>
      <c r="O42" s="23">
        <v>300528</v>
      </c>
      <c r="P42" s="19">
        <f t="shared" si="7"/>
        <v>25000</v>
      </c>
      <c r="Q42" s="23">
        <v>0</v>
      </c>
      <c r="R42" s="23">
        <v>25000</v>
      </c>
      <c r="S42" s="23">
        <v>0</v>
      </c>
      <c r="T42" s="23">
        <v>265028</v>
      </c>
      <c r="U42" s="19">
        <f>SUM(V42:AC42)</f>
        <v>560891</v>
      </c>
      <c r="V42" s="23">
        <v>109851</v>
      </c>
      <c r="W42" s="23">
        <v>235894</v>
      </c>
      <c r="X42" s="23">
        <v>153290</v>
      </c>
      <c r="Y42" s="23">
        <v>45200</v>
      </c>
      <c r="Z42" s="23">
        <v>16656</v>
      </c>
      <c r="AA42" s="23">
        <v>0</v>
      </c>
      <c r="AB42" s="23">
        <v>0</v>
      </c>
      <c r="AC42" s="23">
        <v>0</v>
      </c>
      <c r="AD42" s="23">
        <v>0</v>
      </c>
      <c r="AE42" s="19">
        <f>SUM(AF42:AZ42)</f>
        <v>1158851</v>
      </c>
      <c r="AF42" s="23">
        <v>0</v>
      </c>
      <c r="AG42" s="23">
        <v>0</v>
      </c>
      <c r="AH42" s="23">
        <v>27184</v>
      </c>
      <c r="AI42" s="23">
        <v>375000</v>
      </c>
      <c r="AJ42" s="23">
        <v>0</v>
      </c>
      <c r="AK42" s="23">
        <v>2000</v>
      </c>
      <c r="AL42" s="23">
        <v>20166</v>
      </c>
      <c r="AM42" s="23">
        <v>0</v>
      </c>
      <c r="AN42" s="23">
        <v>0</v>
      </c>
      <c r="AO42" s="23">
        <v>298949</v>
      </c>
      <c r="AP42" s="23">
        <v>0</v>
      </c>
      <c r="AQ42" s="23">
        <v>0</v>
      </c>
      <c r="AR42" s="23">
        <v>0</v>
      </c>
      <c r="AS42" s="23">
        <v>13596</v>
      </c>
      <c r="AT42" s="23">
        <v>0</v>
      </c>
      <c r="AU42" s="23">
        <v>0</v>
      </c>
      <c r="AV42" s="23">
        <v>0</v>
      </c>
      <c r="AW42" s="23">
        <v>0</v>
      </c>
      <c r="AX42" s="23">
        <v>71088</v>
      </c>
      <c r="AY42" s="23">
        <v>340868</v>
      </c>
      <c r="AZ42" s="23">
        <v>10000</v>
      </c>
      <c r="BA42" s="19">
        <f>SUM(BB42+BF42+BI42+BK42+BN42)</f>
        <v>17636</v>
      </c>
      <c r="BB42" s="19">
        <f>SUM(BC42:BE42)</f>
        <v>0</v>
      </c>
      <c r="BC42" s="19">
        <v>0</v>
      </c>
      <c r="BD42" s="19">
        <v>0</v>
      </c>
      <c r="BE42" s="19">
        <v>0</v>
      </c>
      <c r="BF42" s="19">
        <f>SUM(BH42:BH42)</f>
        <v>0</v>
      </c>
      <c r="BG42" s="19">
        <v>0</v>
      </c>
      <c r="BH42" s="19">
        <v>0</v>
      </c>
      <c r="BI42" s="19">
        <v>0</v>
      </c>
      <c r="BJ42" s="19">
        <v>0</v>
      </c>
      <c r="BK42" s="19">
        <f t="shared" si="8"/>
        <v>0</v>
      </c>
      <c r="BL42" s="19">
        <v>0</v>
      </c>
      <c r="BM42" s="19">
        <v>0</v>
      </c>
      <c r="BN42" s="19">
        <f>SUM(BO42:BY42)</f>
        <v>17636</v>
      </c>
      <c r="BO42" s="19">
        <v>0</v>
      </c>
      <c r="BP42" s="19">
        <v>0</v>
      </c>
      <c r="BQ42" s="19">
        <v>0</v>
      </c>
      <c r="BR42" s="19">
        <v>0</v>
      </c>
      <c r="BS42" s="19">
        <v>0</v>
      </c>
      <c r="BT42" s="19">
        <v>0</v>
      </c>
      <c r="BU42" s="19">
        <v>0</v>
      </c>
      <c r="BV42" s="19">
        <v>0</v>
      </c>
      <c r="BW42" s="19">
        <v>0</v>
      </c>
      <c r="BX42" s="23">
        <v>17636</v>
      </c>
      <c r="BY42" s="19">
        <v>0</v>
      </c>
      <c r="BZ42" s="19">
        <f>SUM(CA42+CQ42)</f>
        <v>25000</v>
      </c>
      <c r="CA42" s="19">
        <f>SUM(CB42+CE42+CK42)</f>
        <v>25000</v>
      </c>
      <c r="CB42" s="19">
        <f t="shared" si="9"/>
        <v>25000</v>
      </c>
      <c r="CC42" s="19">
        <v>0</v>
      </c>
      <c r="CD42" s="23">
        <v>25000</v>
      </c>
      <c r="CE42" s="19">
        <f>SUM(CF42:CJ42)</f>
        <v>0</v>
      </c>
      <c r="CF42" s="19">
        <v>0</v>
      </c>
      <c r="CG42" s="19">
        <v>0</v>
      </c>
      <c r="CH42" s="19">
        <v>0</v>
      </c>
      <c r="CI42" s="19">
        <v>0</v>
      </c>
      <c r="CJ42" s="19">
        <v>0</v>
      </c>
      <c r="CK42" s="19">
        <f>SUM(CL42:CP42)</f>
        <v>0</v>
      </c>
      <c r="CL42" s="19"/>
      <c r="CM42" s="19"/>
      <c r="CN42" s="51"/>
      <c r="CO42" s="19"/>
      <c r="CP42" s="19"/>
      <c r="CQ42" s="19">
        <v>0</v>
      </c>
      <c r="CR42" s="19">
        <f t="shared" si="10"/>
        <v>0</v>
      </c>
      <c r="CS42" s="19">
        <f t="shared" si="11"/>
        <v>0</v>
      </c>
      <c r="CT42" s="19">
        <v>0</v>
      </c>
      <c r="CU42" s="20">
        <v>0</v>
      </c>
      <c r="CW42" s="116"/>
      <c r="CX42" s="116"/>
      <c r="CY42" s="95"/>
    </row>
    <row r="43" spans="1:121" s="59" customFormat="1" ht="15.6" x14ac:dyDescent="0.3">
      <c r="A43" s="25" t="s">
        <v>116</v>
      </c>
      <c r="B43" s="25" t="s">
        <v>1</v>
      </c>
      <c r="C43" s="26" t="s">
        <v>117</v>
      </c>
      <c r="D43" s="27">
        <f>SUM(D44+D46+D48+D50+D52)</f>
        <v>58829218</v>
      </c>
      <c r="E43" s="27">
        <f t="shared" ref="E43:BT43" si="56">SUM(E44+E46+E48+E50+E52)</f>
        <v>57898513</v>
      </c>
      <c r="F43" s="27">
        <f t="shared" si="56"/>
        <v>57859022</v>
      </c>
      <c r="G43" s="27">
        <f t="shared" si="56"/>
        <v>47028281</v>
      </c>
      <c r="H43" s="27">
        <f t="shared" si="56"/>
        <v>5711184</v>
      </c>
      <c r="I43" s="27">
        <f t="shared" si="56"/>
        <v>1565760</v>
      </c>
      <c r="J43" s="27">
        <f t="shared" si="56"/>
        <v>0</v>
      </c>
      <c r="K43" s="27">
        <f t="shared" si="56"/>
        <v>0</v>
      </c>
      <c r="L43" s="27">
        <f t="shared" si="56"/>
        <v>0</v>
      </c>
      <c r="M43" s="27">
        <f t="shared" si="56"/>
        <v>0</v>
      </c>
      <c r="N43" s="27">
        <f t="shared" si="56"/>
        <v>1101661</v>
      </c>
      <c r="O43" s="27">
        <f t="shared" si="56"/>
        <v>464099</v>
      </c>
      <c r="P43" s="27">
        <f t="shared" si="56"/>
        <v>9630</v>
      </c>
      <c r="Q43" s="27">
        <f t="shared" si="56"/>
        <v>9630</v>
      </c>
      <c r="R43" s="27">
        <f t="shared" si="56"/>
        <v>0</v>
      </c>
      <c r="S43" s="27">
        <f t="shared" si="56"/>
        <v>0</v>
      </c>
      <c r="T43" s="27">
        <f t="shared" si="56"/>
        <v>447854</v>
      </c>
      <c r="U43" s="27">
        <f t="shared" si="56"/>
        <v>603285</v>
      </c>
      <c r="V43" s="27">
        <f t="shared" si="56"/>
        <v>113359</v>
      </c>
      <c r="W43" s="27">
        <f t="shared" si="56"/>
        <v>148260</v>
      </c>
      <c r="X43" s="27">
        <f t="shared" si="56"/>
        <v>228681</v>
      </c>
      <c r="Y43" s="27">
        <f t="shared" si="56"/>
        <v>47847</v>
      </c>
      <c r="Z43" s="27">
        <f t="shared" si="56"/>
        <v>14990</v>
      </c>
      <c r="AA43" s="27">
        <f t="shared" si="56"/>
        <v>0</v>
      </c>
      <c r="AB43" s="27">
        <f t="shared" si="56"/>
        <v>0</v>
      </c>
      <c r="AC43" s="27">
        <f t="shared" si="56"/>
        <v>50148</v>
      </c>
      <c r="AD43" s="27">
        <f t="shared" si="56"/>
        <v>0</v>
      </c>
      <c r="AE43" s="27">
        <f t="shared" si="56"/>
        <v>2493028</v>
      </c>
      <c r="AF43" s="27">
        <f t="shared" si="56"/>
        <v>0</v>
      </c>
      <c r="AG43" s="27">
        <f t="shared" si="56"/>
        <v>0</v>
      </c>
      <c r="AH43" s="27">
        <f t="shared" si="56"/>
        <v>28690</v>
      </c>
      <c r="AI43" s="27">
        <f t="shared" si="56"/>
        <v>394250</v>
      </c>
      <c r="AJ43" s="27">
        <f t="shared" si="56"/>
        <v>0</v>
      </c>
      <c r="AK43" s="27">
        <f t="shared" si="56"/>
        <v>6750</v>
      </c>
      <c r="AL43" s="27">
        <f t="shared" si="56"/>
        <v>0</v>
      </c>
      <c r="AM43" s="27">
        <f t="shared" si="56"/>
        <v>2887</v>
      </c>
      <c r="AN43" s="27">
        <f t="shared" si="56"/>
        <v>67277</v>
      </c>
      <c r="AO43" s="27">
        <f t="shared" si="56"/>
        <v>166064</v>
      </c>
      <c r="AP43" s="27">
        <f t="shared" si="56"/>
        <v>0</v>
      </c>
      <c r="AQ43" s="27">
        <f t="shared" si="56"/>
        <v>0</v>
      </c>
      <c r="AR43" s="27">
        <f t="shared" si="56"/>
        <v>1074924</v>
      </c>
      <c r="AS43" s="27">
        <f t="shared" si="56"/>
        <v>20137</v>
      </c>
      <c r="AT43" s="27">
        <f t="shared" si="56"/>
        <v>563649</v>
      </c>
      <c r="AU43" s="27"/>
      <c r="AV43" s="27">
        <f t="shared" si="56"/>
        <v>0</v>
      </c>
      <c r="AW43" s="27">
        <f t="shared" si="56"/>
        <v>0</v>
      </c>
      <c r="AX43" s="27">
        <f t="shared" si="56"/>
        <v>62900</v>
      </c>
      <c r="AY43" s="27"/>
      <c r="AZ43" s="27">
        <f t="shared" si="56"/>
        <v>105500</v>
      </c>
      <c r="BA43" s="27">
        <f t="shared" si="56"/>
        <v>39491</v>
      </c>
      <c r="BB43" s="27">
        <f t="shared" si="56"/>
        <v>0</v>
      </c>
      <c r="BC43" s="27">
        <f t="shared" si="56"/>
        <v>0</v>
      </c>
      <c r="BD43" s="27">
        <f t="shared" si="56"/>
        <v>0</v>
      </c>
      <c r="BE43" s="27">
        <f t="shared" si="56"/>
        <v>0</v>
      </c>
      <c r="BF43" s="27">
        <f t="shared" si="56"/>
        <v>0</v>
      </c>
      <c r="BG43" s="27">
        <f t="shared" si="56"/>
        <v>0</v>
      </c>
      <c r="BH43" s="27">
        <f t="shared" si="56"/>
        <v>0</v>
      </c>
      <c r="BI43" s="27">
        <f t="shared" si="56"/>
        <v>0</v>
      </c>
      <c r="BJ43" s="27">
        <f t="shared" ref="BJ43" si="57">SUM(BJ44+BJ46+BJ48+BJ50+BJ52)</f>
        <v>0</v>
      </c>
      <c r="BK43" s="27">
        <f t="shared" si="56"/>
        <v>0</v>
      </c>
      <c r="BL43" s="27">
        <f t="shared" si="56"/>
        <v>0</v>
      </c>
      <c r="BM43" s="27">
        <f t="shared" ref="BM43" si="58">SUM(BM44+BM46+BM48+BM50+BM52)</f>
        <v>0</v>
      </c>
      <c r="BN43" s="27">
        <f t="shared" si="56"/>
        <v>39491</v>
      </c>
      <c r="BO43" s="27">
        <f t="shared" si="56"/>
        <v>0</v>
      </c>
      <c r="BP43" s="27">
        <f t="shared" si="56"/>
        <v>0</v>
      </c>
      <c r="BQ43" s="27">
        <f t="shared" si="56"/>
        <v>0</v>
      </c>
      <c r="BR43" s="27">
        <f t="shared" si="56"/>
        <v>0</v>
      </c>
      <c r="BS43" s="27">
        <f t="shared" si="56"/>
        <v>0</v>
      </c>
      <c r="BT43" s="27">
        <f t="shared" si="56"/>
        <v>0</v>
      </c>
      <c r="BU43" s="27">
        <f t="shared" ref="BU43:CU43" si="59">SUM(BU44+BU46+BU48+BU50+BU52)</f>
        <v>0</v>
      </c>
      <c r="BV43" s="27">
        <f t="shared" si="59"/>
        <v>0</v>
      </c>
      <c r="BW43" s="27">
        <f t="shared" si="59"/>
        <v>0</v>
      </c>
      <c r="BX43" s="27">
        <f t="shared" si="59"/>
        <v>39491</v>
      </c>
      <c r="BY43" s="27">
        <f t="shared" si="59"/>
        <v>0</v>
      </c>
      <c r="BZ43" s="27">
        <f t="shared" si="59"/>
        <v>930705</v>
      </c>
      <c r="CA43" s="27">
        <f t="shared" si="59"/>
        <v>930705</v>
      </c>
      <c r="CB43" s="27">
        <f t="shared" si="59"/>
        <v>930705</v>
      </c>
      <c r="CC43" s="27">
        <f t="shared" si="59"/>
        <v>0</v>
      </c>
      <c r="CD43" s="27">
        <f t="shared" si="59"/>
        <v>930705</v>
      </c>
      <c r="CE43" s="27">
        <f t="shared" si="59"/>
        <v>0</v>
      </c>
      <c r="CF43" s="27">
        <f t="shared" si="59"/>
        <v>0</v>
      </c>
      <c r="CG43" s="27">
        <f t="shared" ref="CG43:CH43" si="60">SUM(CG44+CG46+CG48+CG50+CG52)</f>
        <v>0</v>
      </c>
      <c r="CH43" s="27">
        <f t="shared" si="60"/>
        <v>0</v>
      </c>
      <c r="CI43" s="27">
        <f t="shared" si="59"/>
        <v>0</v>
      </c>
      <c r="CJ43" s="27">
        <f t="shared" ref="CJ43" si="61">SUM(CJ44+CJ46+CJ48+CJ50+CJ52)</f>
        <v>0</v>
      </c>
      <c r="CK43" s="27">
        <f t="shared" si="59"/>
        <v>0</v>
      </c>
      <c r="CL43" s="27">
        <f t="shared" si="59"/>
        <v>0</v>
      </c>
      <c r="CM43" s="27">
        <f t="shared" ref="CM43" si="62">SUM(CM44+CM46+CM48+CM50+CM52)</f>
        <v>0</v>
      </c>
      <c r="CN43" s="27">
        <f t="shared" si="59"/>
        <v>0</v>
      </c>
      <c r="CO43" s="27"/>
      <c r="CP43" s="27"/>
      <c r="CQ43" s="27">
        <f t="shared" si="59"/>
        <v>0</v>
      </c>
      <c r="CR43" s="27">
        <f t="shared" si="59"/>
        <v>0</v>
      </c>
      <c r="CS43" s="27">
        <f t="shared" si="59"/>
        <v>0</v>
      </c>
      <c r="CT43" s="27">
        <f t="shared" si="59"/>
        <v>0</v>
      </c>
      <c r="CU43" s="61">
        <f t="shared" si="59"/>
        <v>0</v>
      </c>
      <c r="CV43" s="58"/>
      <c r="CW43" s="92"/>
      <c r="CX43" s="92"/>
      <c r="CY43" s="93"/>
      <c r="CZ43" s="58"/>
      <c r="DA43" s="58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</row>
    <row r="44" spans="1:121" s="59" customFormat="1" ht="15.6" x14ac:dyDescent="0.3">
      <c r="A44" s="16" t="s">
        <v>118</v>
      </c>
      <c r="B44" s="16" t="s">
        <v>1</v>
      </c>
      <c r="C44" s="17" t="s">
        <v>119</v>
      </c>
      <c r="D44" s="18">
        <f t="shared" ref="D44:BQ44" si="63">SUM(D45)</f>
        <v>4975107</v>
      </c>
      <c r="E44" s="18">
        <f t="shared" si="63"/>
        <v>4944402</v>
      </c>
      <c r="F44" s="18">
        <f t="shared" si="63"/>
        <v>4932516</v>
      </c>
      <c r="G44" s="18">
        <f t="shared" si="63"/>
        <v>4013382</v>
      </c>
      <c r="H44" s="18">
        <f t="shared" si="63"/>
        <v>616118</v>
      </c>
      <c r="I44" s="18">
        <f t="shared" si="63"/>
        <v>89980</v>
      </c>
      <c r="J44" s="18">
        <f t="shared" si="63"/>
        <v>0</v>
      </c>
      <c r="K44" s="18">
        <f t="shared" si="63"/>
        <v>0</v>
      </c>
      <c r="L44" s="18">
        <f t="shared" si="63"/>
        <v>0</v>
      </c>
      <c r="M44" s="18">
        <f t="shared" si="63"/>
        <v>0</v>
      </c>
      <c r="N44" s="18">
        <f t="shared" si="63"/>
        <v>67421</v>
      </c>
      <c r="O44" s="18">
        <f t="shared" si="63"/>
        <v>22559</v>
      </c>
      <c r="P44" s="18">
        <f t="shared" si="63"/>
        <v>0</v>
      </c>
      <c r="Q44" s="18">
        <f t="shared" si="63"/>
        <v>0</v>
      </c>
      <c r="R44" s="18">
        <f t="shared" si="63"/>
        <v>0</v>
      </c>
      <c r="S44" s="18">
        <f t="shared" si="63"/>
        <v>0</v>
      </c>
      <c r="T44" s="18">
        <f t="shared" si="63"/>
        <v>19054</v>
      </c>
      <c r="U44" s="18">
        <f t="shared" si="63"/>
        <v>86581</v>
      </c>
      <c r="V44" s="18">
        <f t="shared" si="63"/>
        <v>5470</v>
      </c>
      <c r="W44" s="18">
        <f t="shared" si="63"/>
        <v>0</v>
      </c>
      <c r="X44" s="18">
        <f t="shared" si="63"/>
        <v>59559</v>
      </c>
      <c r="Y44" s="18">
        <f t="shared" si="63"/>
        <v>8474</v>
      </c>
      <c r="Z44" s="18">
        <f t="shared" si="63"/>
        <v>1166</v>
      </c>
      <c r="AA44" s="18">
        <f t="shared" si="63"/>
        <v>0</v>
      </c>
      <c r="AB44" s="18">
        <f t="shared" si="63"/>
        <v>0</v>
      </c>
      <c r="AC44" s="18">
        <f t="shared" si="63"/>
        <v>11912</v>
      </c>
      <c r="AD44" s="18">
        <f t="shared" si="63"/>
        <v>0</v>
      </c>
      <c r="AE44" s="18">
        <f t="shared" si="63"/>
        <v>107401</v>
      </c>
      <c r="AF44" s="18">
        <f t="shared" si="63"/>
        <v>0</v>
      </c>
      <c r="AG44" s="18">
        <f t="shared" si="63"/>
        <v>0</v>
      </c>
      <c r="AH44" s="18">
        <f t="shared" si="63"/>
        <v>6440</v>
      </c>
      <c r="AI44" s="18">
        <f t="shared" si="63"/>
        <v>0</v>
      </c>
      <c r="AJ44" s="18">
        <f t="shared" si="63"/>
        <v>0</v>
      </c>
      <c r="AK44" s="18">
        <f t="shared" si="63"/>
        <v>0</v>
      </c>
      <c r="AL44" s="18">
        <f t="shared" si="63"/>
        <v>0</v>
      </c>
      <c r="AM44" s="18">
        <f t="shared" si="63"/>
        <v>500</v>
      </c>
      <c r="AN44" s="18">
        <f t="shared" si="63"/>
        <v>3277</v>
      </c>
      <c r="AO44" s="18">
        <f t="shared" si="63"/>
        <v>69646</v>
      </c>
      <c r="AP44" s="18">
        <f t="shared" si="63"/>
        <v>0</v>
      </c>
      <c r="AQ44" s="18">
        <f t="shared" si="63"/>
        <v>0</v>
      </c>
      <c r="AR44" s="18">
        <f t="shared" si="63"/>
        <v>17038</v>
      </c>
      <c r="AS44" s="18">
        <f t="shared" si="63"/>
        <v>10000</v>
      </c>
      <c r="AT44" s="18"/>
      <c r="AU44" s="18"/>
      <c r="AV44" s="18">
        <f t="shared" si="63"/>
        <v>0</v>
      </c>
      <c r="AW44" s="18">
        <f t="shared" si="63"/>
        <v>0</v>
      </c>
      <c r="AX44" s="18">
        <f t="shared" si="63"/>
        <v>0</v>
      </c>
      <c r="AY44" s="18"/>
      <c r="AZ44" s="18">
        <f t="shared" si="63"/>
        <v>500</v>
      </c>
      <c r="BA44" s="18">
        <f t="shared" si="63"/>
        <v>11886</v>
      </c>
      <c r="BB44" s="18">
        <f t="shared" si="63"/>
        <v>0</v>
      </c>
      <c r="BC44" s="18">
        <f t="shared" si="63"/>
        <v>0</v>
      </c>
      <c r="BD44" s="18">
        <f t="shared" si="63"/>
        <v>0</v>
      </c>
      <c r="BE44" s="18">
        <f t="shared" si="63"/>
        <v>0</v>
      </c>
      <c r="BF44" s="18">
        <f t="shared" si="63"/>
        <v>0</v>
      </c>
      <c r="BG44" s="18">
        <f t="shared" si="63"/>
        <v>0</v>
      </c>
      <c r="BH44" s="18">
        <f t="shared" si="63"/>
        <v>0</v>
      </c>
      <c r="BI44" s="18">
        <f t="shared" si="63"/>
        <v>0</v>
      </c>
      <c r="BJ44" s="18">
        <f t="shared" si="63"/>
        <v>0</v>
      </c>
      <c r="BK44" s="18">
        <f t="shared" si="63"/>
        <v>0</v>
      </c>
      <c r="BL44" s="18">
        <f t="shared" si="63"/>
        <v>0</v>
      </c>
      <c r="BM44" s="18">
        <f t="shared" si="63"/>
        <v>0</v>
      </c>
      <c r="BN44" s="18">
        <f t="shared" si="63"/>
        <v>11886</v>
      </c>
      <c r="BO44" s="18">
        <f t="shared" si="63"/>
        <v>0</v>
      </c>
      <c r="BP44" s="18">
        <f t="shared" si="63"/>
        <v>0</v>
      </c>
      <c r="BQ44" s="18">
        <f t="shared" si="63"/>
        <v>0</v>
      </c>
      <c r="BR44" s="18">
        <f t="shared" ref="BR44:CU44" si="64">SUM(BR45)</f>
        <v>0</v>
      </c>
      <c r="BS44" s="18">
        <f t="shared" si="64"/>
        <v>0</v>
      </c>
      <c r="BT44" s="18">
        <f t="shared" si="64"/>
        <v>0</v>
      </c>
      <c r="BU44" s="18">
        <f t="shared" si="64"/>
        <v>0</v>
      </c>
      <c r="BV44" s="18">
        <f t="shared" si="64"/>
        <v>0</v>
      </c>
      <c r="BW44" s="18">
        <f t="shared" si="64"/>
        <v>0</v>
      </c>
      <c r="BX44" s="18">
        <f t="shared" si="64"/>
        <v>11886</v>
      </c>
      <c r="BY44" s="18">
        <f t="shared" si="64"/>
        <v>0</v>
      </c>
      <c r="BZ44" s="18">
        <f t="shared" si="64"/>
        <v>30705</v>
      </c>
      <c r="CA44" s="18">
        <f t="shared" si="64"/>
        <v>30705</v>
      </c>
      <c r="CB44" s="18">
        <f t="shared" si="64"/>
        <v>30705</v>
      </c>
      <c r="CC44" s="18">
        <f t="shared" si="64"/>
        <v>0</v>
      </c>
      <c r="CD44" s="18">
        <f t="shared" si="64"/>
        <v>30705</v>
      </c>
      <c r="CE44" s="18">
        <f t="shared" si="64"/>
        <v>0</v>
      </c>
      <c r="CF44" s="18">
        <f t="shared" si="64"/>
        <v>0</v>
      </c>
      <c r="CG44" s="18">
        <f t="shared" si="64"/>
        <v>0</v>
      </c>
      <c r="CH44" s="18">
        <f t="shared" si="64"/>
        <v>0</v>
      </c>
      <c r="CI44" s="18">
        <f t="shared" si="64"/>
        <v>0</v>
      </c>
      <c r="CJ44" s="18">
        <f t="shared" si="64"/>
        <v>0</v>
      </c>
      <c r="CK44" s="18">
        <f t="shared" si="64"/>
        <v>0</v>
      </c>
      <c r="CL44" s="18">
        <f t="shared" si="64"/>
        <v>0</v>
      </c>
      <c r="CM44" s="18">
        <f t="shared" si="64"/>
        <v>0</v>
      </c>
      <c r="CN44" s="18">
        <f t="shared" si="64"/>
        <v>0</v>
      </c>
      <c r="CO44" s="18"/>
      <c r="CP44" s="18"/>
      <c r="CQ44" s="18">
        <f t="shared" si="64"/>
        <v>0</v>
      </c>
      <c r="CR44" s="18">
        <f t="shared" si="64"/>
        <v>0</v>
      </c>
      <c r="CS44" s="18">
        <f t="shared" si="64"/>
        <v>0</v>
      </c>
      <c r="CT44" s="18">
        <f t="shared" si="64"/>
        <v>0</v>
      </c>
      <c r="CU44" s="46">
        <f t="shared" si="64"/>
        <v>0</v>
      </c>
      <c r="CV44" s="58"/>
      <c r="CW44" s="94"/>
      <c r="CX44" s="94"/>
      <c r="CY44" s="93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</row>
    <row r="45" spans="1:121" ht="15.6" x14ac:dyDescent="0.3">
      <c r="A45" s="21" t="s">
        <v>1</v>
      </c>
      <c r="B45" s="21" t="s">
        <v>120</v>
      </c>
      <c r="C45" s="22" t="s">
        <v>121</v>
      </c>
      <c r="D45" s="19">
        <f>SUM(E45+BZ45+CR45)</f>
        <v>4975107</v>
      </c>
      <c r="E45" s="19">
        <f>SUM(F45+BA45)</f>
        <v>4944402</v>
      </c>
      <c r="F45" s="19">
        <f>SUM(G45+H45+I45+P45+S45+T45+U45+AE45+AD45)</f>
        <v>4932516</v>
      </c>
      <c r="G45" s="23">
        <v>4013382</v>
      </c>
      <c r="H45" s="23">
        <v>616118</v>
      </c>
      <c r="I45" s="19">
        <f t="shared" si="6"/>
        <v>89980</v>
      </c>
      <c r="J45" s="23">
        <v>0</v>
      </c>
      <c r="K45" s="23">
        <v>0</v>
      </c>
      <c r="L45" s="23">
        <v>0</v>
      </c>
      <c r="M45" s="23">
        <v>0</v>
      </c>
      <c r="N45" s="23">
        <v>67421</v>
      </c>
      <c r="O45" s="23">
        <v>22559</v>
      </c>
      <c r="P45" s="19">
        <f t="shared" si="7"/>
        <v>0</v>
      </c>
      <c r="Q45" s="19">
        <v>0</v>
      </c>
      <c r="R45" s="19">
        <v>0</v>
      </c>
      <c r="S45" s="19">
        <v>0</v>
      </c>
      <c r="T45" s="23">
        <v>19054</v>
      </c>
      <c r="U45" s="19">
        <f>SUM(V45:AC45)</f>
        <v>86581</v>
      </c>
      <c r="V45" s="23">
        <v>5470</v>
      </c>
      <c r="W45" s="23">
        <v>0</v>
      </c>
      <c r="X45" s="23">
        <v>59559</v>
      </c>
      <c r="Y45" s="23">
        <v>8474</v>
      </c>
      <c r="Z45" s="23">
        <v>1166</v>
      </c>
      <c r="AA45" s="23">
        <v>0</v>
      </c>
      <c r="AB45" s="23">
        <v>0</v>
      </c>
      <c r="AC45" s="23">
        <v>11912</v>
      </c>
      <c r="AD45" s="19">
        <v>0</v>
      </c>
      <c r="AE45" s="19">
        <f>SUM(AF45:AZ45)</f>
        <v>107401</v>
      </c>
      <c r="AF45" s="19">
        <v>0</v>
      </c>
      <c r="AG45" s="19">
        <v>0</v>
      </c>
      <c r="AH45" s="23">
        <v>6440</v>
      </c>
      <c r="AI45" s="23">
        <v>0</v>
      </c>
      <c r="AJ45" s="23">
        <v>0</v>
      </c>
      <c r="AK45" s="23">
        <v>0</v>
      </c>
      <c r="AL45" s="23">
        <v>0</v>
      </c>
      <c r="AM45" s="23">
        <v>500</v>
      </c>
      <c r="AN45" s="23">
        <v>3277</v>
      </c>
      <c r="AO45" s="23">
        <v>69646</v>
      </c>
      <c r="AP45" s="23">
        <v>0</v>
      </c>
      <c r="AQ45" s="23">
        <v>0</v>
      </c>
      <c r="AR45" s="23">
        <v>17038</v>
      </c>
      <c r="AS45" s="23">
        <v>10000</v>
      </c>
      <c r="AT45" s="23">
        <v>0</v>
      </c>
      <c r="AU45" s="23">
        <v>0</v>
      </c>
      <c r="AV45" s="23">
        <v>0</v>
      </c>
      <c r="AW45" s="23">
        <v>0</v>
      </c>
      <c r="AX45" s="23">
        <v>0</v>
      </c>
      <c r="AY45" s="23">
        <v>0</v>
      </c>
      <c r="AZ45" s="23">
        <v>500</v>
      </c>
      <c r="BA45" s="19">
        <f>SUM(BB45+BF45+BI45+BK45+BN45)</f>
        <v>11886</v>
      </c>
      <c r="BB45" s="19">
        <f>SUM(BC45:BE45)</f>
        <v>0</v>
      </c>
      <c r="BC45" s="19">
        <v>0</v>
      </c>
      <c r="BD45" s="19">
        <v>0</v>
      </c>
      <c r="BE45" s="19">
        <v>0</v>
      </c>
      <c r="BF45" s="19">
        <f>SUM(BH45:BH45)</f>
        <v>0</v>
      </c>
      <c r="BG45" s="19">
        <v>0</v>
      </c>
      <c r="BH45" s="19">
        <v>0</v>
      </c>
      <c r="BI45" s="19">
        <v>0</v>
      </c>
      <c r="BJ45" s="19">
        <v>0</v>
      </c>
      <c r="BK45" s="19">
        <f t="shared" si="8"/>
        <v>0</v>
      </c>
      <c r="BL45" s="19">
        <v>0</v>
      </c>
      <c r="BM45" s="19">
        <v>0</v>
      </c>
      <c r="BN45" s="19">
        <f>SUM(BO45:BY45)</f>
        <v>11886</v>
      </c>
      <c r="BO45" s="19">
        <v>0</v>
      </c>
      <c r="BP45" s="19">
        <v>0</v>
      </c>
      <c r="BQ45" s="19">
        <v>0</v>
      </c>
      <c r="BR45" s="19">
        <v>0</v>
      </c>
      <c r="BS45" s="19">
        <v>0</v>
      </c>
      <c r="BT45" s="19">
        <v>0</v>
      </c>
      <c r="BU45" s="19">
        <v>0</v>
      </c>
      <c r="BV45" s="19">
        <v>0</v>
      </c>
      <c r="BW45" s="19">
        <v>0</v>
      </c>
      <c r="BX45" s="19">
        <v>11886</v>
      </c>
      <c r="BY45" s="19">
        <v>0</v>
      </c>
      <c r="BZ45" s="19">
        <f>SUM(CA45+CQ45)</f>
        <v>30705</v>
      </c>
      <c r="CA45" s="19">
        <f>SUM(CB45+CE45+CK45)</f>
        <v>30705</v>
      </c>
      <c r="CB45" s="19">
        <f t="shared" si="9"/>
        <v>30705</v>
      </c>
      <c r="CC45" s="19">
        <v>0</v>
      </c>
      <c r="CD45" s="23">
        <v>30705</v>
      </c>
      <c r="CE45" s="19">
        <f>SUM(CF45:CJ45)</f>
        <v>0</v>
      </c>
      <c r="CF45" s="19">
        <v>0</v>
      </c>
      <c r="CG45" s="19">
        <v>0</v>
      </c>
      <c r="CH45" s="19">
        <v>0</v>
      </c>
      <c r="CI45" s="19">
        <v>0</v>
      </c>
      <c r="CJ45" s="19">
        <v>0</v>
      </c>
      <c r="CK45" s="19">
        <f>SUM(CL45:CP45)</f>
        <v>0</v>
      </c>
      <c r="CL45" s="19">
        <v>0</v>
      </c>
      <c r="CM45" s="19">
        <v>0</v>
      </c>
      <c r="CN45" s="19">
        <v>0</v>
      </c>
      <c r="CO45" s="19"/>
      <c r="CP45" s="19"/>
      <c r="CQ45" s="19">
        <v>0</v>
      </c>
      <c r="CR45" s="19">
        <f t="shared" si="10"/>
        <v>0</v>
      </c>
      <c r="CS45" s="19">
        <f t="shared" si="11"/>
        <v>0</v>
      </c>
      <c r="CT45" s="19">
        <v>0</v>
      </c>
      <c r="CU45" s="20">
        <v>0</v>
      </c>
      <c r="CW45" s="116"/>
      <c r="CX45" s="116"/>
      <c r="CY45" s="95"/>
    </row>
    <row r="46" spans="1:121" s="59" customFormat="1" ht="15.6" x14ac:dyDescent="0.3">
      <c r="A46" s="16" t="s">
        <v>122</v>
      </c>
      <c r="B46" s="16" t="s">
        <v>1</v>
      </c>
      <c r="C46" s="17" t="s">
        <v>123</v>
      </c>
      <c r="D46" s="18">
        <f t="shared" ref="D46:AK46" si="65">SUM(D47)</f>
        <v>14653802</v>
      </c>
      <c r="E46" s="18">
        <f t="shared" si="65"/>
        <v>14573802</v>
      </c>
      <c r="F46" s="18">
        <f t="shared" si="65"/>
        <v>14573802</v>
      </c>
      <c r="G46" s="18">
        <f t="shared" si="65"/>
        <v>12097977</v>
      </c>
      <c r="H46" s="18">
        <f t="shared" si="65"/>
        <v>1203808</v>
      </c>
      <c r="I46" s="18">
        <f t="shared" si="65"/>
        <v>410000</v>
      </c>
      <c r="J46" s="18">
        <f t="shared" si="65"/>
        <v>0</v>
      </c>
      <c r="K46" s="18">
        <f t="shared" si="65"/>
        <v>0</v>
      </c>
      <c r="L46" s="18">
        <f t="shared" si="65"/>
        <v>0</v>
      </c>
      <c r="M46" s="18">
        <f t="shared" si="65"/>
        <v>0</v>
      </c>
      <c r="N46" s="18">
        <f t="shared" si="65"/>
        <v>350000</v>
      </c>
      <c r="O46" s="18">
        <f t="shared" si="65"/>
        <v>60000</v>
      </c>
      <c r="P46" s="18">
        <f t="shared" si="65"/>
        <v>9630</v>
      </c>
      <c r="Q46" s="18">
        <f t="shared" si="65"/>
        <v>9630</v>
      </c>
      <c r="R46" s="18">
        <f t="shared" si="65"/>
        <v>0</v>
      </c>
      <c r="S46" s="18">
        <f t="shared" si="65"/>
        <v>0</v>
      </c>
      <c r="T46" s="18">
        <f t="shared" si="65"/>
        <v>34186</v>
      </c>
      <c r="U46" s="18">
        <f t="shared" si="65"/>
        <v>104795</v>
      </c>
      <c r="V46" s="18">
        <f t="shared" si="65"/>
        <v>5000</v>
      </c>
      <c r="W46" s="18">
        <f t="shared" si="65"/>
        <v>56065</v>
      </c>
      <c r="X46" s="18">
        <f t="shared" si="65"/>
        <v>34187</v>
      </c>
      <c r="Y46" s="18">
        <f t="shared" si="65"/>
        <v>6219</v>
      </c>
      <c r="Z46" s="18">
        <f t="shared" si="65"/>
        <v>3324</v>
      </c>
      <c r="AA46" s="18">
        <f t="shared" si="65"/>
        <v>0</v>
      </c>
      <c r="AB46" s="18">
        <f t="shared" si="65"/>
        <v>0</v>
      </c>
      <c r="AC46" s="18">
        <f t="shared" si="65"/>
        <v>0</v>
      </c>
      <c r="AD46" s="18">
        <f t="shared" si="65"/>
        <v>0</v>
      </c>
      <c r="AE46" s="18">
        <f t="shared" si="65"/>
        <v>713406</v>
      </c>
      <c r="AF46" s="18">
        <f t="shared" si="65"/>
        <v>0</v>
      </c>
      <c r="AG46" s="18">
        <f t="shared" si="65"/>
        <v>0</v>
      </c>
      <c r="AH46" s="18">
        <f t="shared" si="65"/>
        <v>1000</v>
      </c>
      <c r="AI46" s="18">
        <f t="shared" si="65"/>
        <v>253000</v>
      </c>
      <c r="AJ46" s="18">
        <f t="shared" si="65"/>
        <v>0</v>
      </c>
      <c r="AK46" s="18">
        <f t="shared" si="65"/>
        <v>0</v>
      </c>
      <c r="AL46" s="18">
        <f t="shared" ref="AL46:CU46" si="66">SUM(AL47)</f>
        <v>0</v>
      </c>
      <c r="AM46" s="18">
        <f t="shared" si="66"/>
        <v>437</v>
      </c>
      <c r="AN46" s="18">
        <f t="shared" si="66"/>
        <v>9000</v>
      </c>
      <c r="AO46" s="18">
        <f t="shared" si="66"/>
        <v>57424</v>
      </c>
      <c r="AP46" s="18">
        <f t="shared" si="66"/>
        <v>0</v>
      </c>
      <c r="AQ46" s="18">
        <f t="shared" si="66"/>
        <v>0</v>
      </c>
      <c r="AR46" s="18">
        <f t="shared" si="66"/>
        <v>367545</v>
      </c>
      <c r="AS46" s="18">
        <f t="shared" si="66"/>
        <v>0</v>
      </c>
      <c r="AT46" s="18"/>
      <c r="AU46" s="18"/>
      <c r="AV46" s="18">
        <f t="shared" si="66"/>
        <v>0</v>
      </c>
      <c r="AW46" s="18">
        <f t="shared" si="66"/>
        <v>0</v>
      </c>
      <c r="AX46" s="18">
        <f t="shared" si="66"/>
        <v>0</v>
      </c>
      <c r="AY46" s="18"/>
      <c r="AZ46" s="18">
        <f t="shared" si="66"/>
        <v>25000</v>
      </c>
      <c r="BA46" s="18">
        <f t="shared" si="66"/>
        <v>0</v>
      </c>
      <c r="BB46" s="18">
        <f t="shared" si="66"/>
        <v>0</v>
      </c>
      <c r="BC46" s="18">
        <f t="shared" si="66"/>
        <v>0</v>
      </c>
      <c r="BD46" s="18">
        <f t="shared" si="66"/>
        <v>0</v>
      </c>
      <c r="BE46" s="18">
        <f t="shared" si="66"/>
        <v>0</v>
      </c>
      <c r="BF46" s="18">
        <f t="shared" si="66"/>
        <v>0</v>
      </c>
      <c r="BG46" s="18">
        <f t="shared" si="66"/>
        <v>0</v>
      </c>
      <c r="BH46" s="18">
        <f t="shared" si="66"/>
        <v>0</v>
      </c>
      <c r="BI46" s="18">
        <f t="shared" si="66"/>
        <v>0</v>
      </c>
      <c r="BJ46" s="18">
        <f t="shared" si="66"/>
        <v>0</v>
      </c>
      <c r="BK46" s="18">
        <f t="shared" si="66"/>
        <v>0</v>
      </c>
      <c r="BL46" s="18">
        <f t="shared" si="66"/>
        <v>0</v>
      </c>
      <c r="BM46" s="18">
        <f t="shared" si="66"/>
        <v>0</v>
      </c>
      <c r="BN46" s="18">
        <f t="shared" si="66"/>
        <v>0</v>
      </c>
      <c r="BO46" s="18">
        <f t="shared" si="66"/>
        <v>0</v>
      </c>
      <c r="BP46" s="18">
        <f t="shared" si="66"/>
        <v>0</v>
      </c>
      <c r="BQ46" s="18">
        <f t="shared" si="66"/>
        <v>0</v>
      </c>
      <c r="BR46" s="18">
        <f t="shared" si="66"/>
        <v>0</v>
      </c>
      <c r="BS46" s="18">
        <f t="shared" si="66"/>
        <v>0</v>
      </c>
      <c r="BT46" s="18">
        <f t="shared" si="66"/>
        <v>0</v>
      </c>
      <c r="BU46" s="18">
        <f t="shared" si="66"/>
        <v>0</v>
      </c>
      <c r="BV46" s="18">
        <f t="shared" si="66"/>
        <v>0</v>
      </c>
      <c r="BW46" s="18">
        <f t="shared" si="66"/>
        <v>0</v>
      </c>
      <c r="BX46" s="18">
        <f t="shared" si="66"/>
        <v>0</v>
      </c>
      <c r="BY46" s="18">
        <f t="shared" si="66"/>
        <v>0</v>
      </c>
      <c r="BZ46" s="18">
        <f t="shared" si="66"/>
        <v>80000</v>
      </c>
      <c r="CA46" s="18">
        <f t="shared" si="66"/>
        <v>80000</v>
      </c>
      <c r="CB46" s="18">
        <f t="shared" si="66"/>
        <v>80000</v>
      </c>
      <c r="CC46" s="18">
        <f t="shared" si="66"/>
        <v>0</v>
      </c>
      <c r="CD46" s="18">
        <f t="shared" si="66"/>
        <v>80000</v>
      </c>
      <c r="CE46" s="18">
        <f t="shared" si="66"/>
        <v>0</v>
      </c>
      <c r="CF46" s="18">
        <f t="shared" si="66"/>
        <v>0</v>
      </c>
      <c r="CG46" s="18">
        <f t="shared" si="66"/>
        <v>0</v>
      </c>
      <c r="CH46" s="18">
        <f t="shared" si="66"/>
        <v>0</v>
      </c>
      <c r="CI46" s="18">
        <f t="shared" si="66"/>
        <v>0</v>
      </c>
      <c r="CJ46" s="18">
        <f t="shared" si="66"/>
        <v>0</v>
      </c>
      <c r="CK46" s="18">
        <f t="shared" si="66"/>
        <v>0</v>
      </c>
      <c r="CL46" s="18">
        <f t="shared" si="66"/>
        <v>0</v>
      </c>
      <c r="CM46" s="18">
        <f t="shared" si="66"/>
        <v>0</v>
      </c>
      <c r="CN46" s="18">
        <f t="shared" si="66"/>
        <v>0</v>
      </c>
      <c r="CO46" s="18"/>
      <c r="CP46" s="18"/>
      <c r="CQ46" s="18">
        <f t="shared" si="66"/>
        <v>0</v>
      </c>
      <c r="CR46" s="18">
        <f t="shared" si="66"/>
        <v>0</v>
      </c>
      <c r="CS46" s="18">
        <f t="shared" si="66"/>
        <v>0</v>
      </c>
      <c r="CT46" s="18">
        <f t="shared" si="66"/>
        <v>0</v>
      </c>
      <c r="CU46" s="46">
        <f t="shared" si="66"/>
        <v>0</v>
      </c>
      <c r="CV46" s="58"/>
      <c r="CW46" s="94"/>
      <c r="CX46" s="94"/>
      <c r="CY46" s="93"/>
      <c r="CZ46" s="58"/>
      <c r="DA46" s="58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8"/>
      <c r="DQ46" s="58"/>
    </row>
    <row r="47" spans="1:121" ht="15.6" x14ac:dyDescent="0.3">
      <c r="A47" s="21" t="s">
        <v>1</v>
      </c>
      <c r="B47" s="21" t="s">
        <v>124</v>
      </c>
      <c r="C47" s="22" t="s">
        <v>125</v>
      </c>
      <c r="D47" s="19">
        <f>SUM(E47+BZ47+CR47)</f>
        <v>14653802</v>
      </c>
      <c r="E47" s="19">
        <f>SUM(F47+BA47)</f>
        <v>14573802</v>
      </c>
      <c r="F47" s="19">
        <f>SUM(G47+H47+I47+P47+S47+T47+U47+AE47+AD47)</f>
        <v>14573802</v>
      </c>
      <c r="G47" s="23">
        <v>12097977</v>
      </c>
      <c r="H47" s="23">
        <v>1203808</v>
      </c>
      <c r="I47" s="19">
        <f t="shared" si="6"/>
        <v>410000</v>
      </c>
      <c r="J47" s="23">
        <v>0</v>
      </c>
      <c r="K47" s="23"/>
      <c r="L47" s="23"/>
      <c r="M47" s="23"/>
      <c r="N47" s="23">
        <v>350000</v>
      </c>
      <c r="O47" s="23">
        <v>60000</v>
      </c>
      <c r="P47" s="19">
        <f t="shared" si="7"/>
        <v>9630</v>
      </c>
      <c r="Q47" s="23">
        <v>9630</v>
      </c>
      <c r="R47" s="23">
        <v>0</v>
      </c>
      <c r="S47" s="23">
        <v>0</v>
      </c>
      <c r="T47" s="23">
        <v>34186</v>
      </c>
      <c r="U47" s="19">
        <f>SUM(V47:AC47)</f>
        <v>104795</v>
      </c>
      <c r="V47" s="23">
        <v>5000</v>
      </c>
      <c r="W47" s="23">
        <v>56065</v>
      </c>
      <c r="X47" s="23">
        <v>34187</v>
      </c>
      <c r="Y47" s="23">
        <v>6219</v>
      </c>
      <c r="Z47" s="23">
        <v>3324</v>
      </c>
      <c r="AA47" s="23">
        <v>0</v>
      </c>
      <c r="AB47" s="23">
        <v>0</v>
      </c>
      <c r="AC47" s="23">
        <v>0</v>
      </c>
      <c r="AD47" s="19">
        <v>0</v>
      </c>
      <c r="AE47" s="19">
        <f>SUM(AF47:AZ47)</f>
        <v>713406</v>
      </c>
      <c r="AF47" s="19">
        <v>0</v>
      </c>
      <c r="AG47" s="19">
        <v>0</v>
      </c>
      <c r="AH47" s="23">
        <v>1000</v>
      </c>
      <c r="AI47" s="23">
        <v>253000</v>
      </c>
      <c r="AJ47" s="23">
        <v>0</v>
      </c>
      <c r="AK47" s="23">
        <v>0</v>
      </c>
      <c r="AL47" s="23">
        <v>0</v>
      </c>
      <c r="AM47" s="23">
        <v>437</v>
      </c>
      <c r="AN47" s="23">
        <v>9000</v>
      </c>
      <c r="AO47" s="23">
        <v>57424</v>
      </c>
      <c r="AP47" s="23">
        <v>0</v>
      </c>
      <c r="AQ47" s="23">
        <v>0</v>
      </c>
      <c r="AR47" s="23">
        <v>367545</v>
      </c>
      <c r="AS47" s="23">
        <v>0</v>
      </c>
      <c r="AT47" s="23">
        <v>0</v>
      </c>
      <c r="AU47" s="23">
        <v>0</v>
      </c>
      <c r="AV47" s="23">
        <v>0</v>
      </c>
      <c r="AW47" s="23">
        <v>0</v>
      </c>
      <c r="AX47" s="23">
        <v>0</v>
      </c>
      <c r="AY47" s="23">
        <v>0</v>
      </c>
      <c r="AZ47" s="23">
        <v>25000</v>
      </c>
      <c r="BA47" s="19">
        <f>SUM(BB47+BF47+BI47+BK47+BN47)</f>
        <v>0</v>
      </c>
      <c r="BB47" s="19">
        <f>SUM(BC47:BE47)</f>
        <v>0</v>
      </c>
      <c r="BC47" s="19">
        <v>0</v>
      </c>
      <c r="BD47" s="19">
        <v>0</v>
      </c>
      <c r="BE47" s="19">
        <v>0</v>
      </c>
      <c r="BF47" s="19">
        <f>SUM(BH47:BH47)</f>
        <v>0</v>
      </c>
      <c r="BG47" s="19">
        <v>0</v>
      </c>
      <c r="BH47" s="19">
        <v>0</v>
      </c>
      <c r="BI47" s="19">
        <v>0</v>
      </c>
      <c r="BJ47" s="19">
        <v>0</v>
      </c>
      <c r="BK47" s="19">
        <f t="shared" si="8"/>
        <v>0</v>
      </c>
      <c r="BL47" s="19">
        <v>0</v>
      </c>
      <c r="BM47" s="19">
        <v>0</v>
      </c>
      <c r="BN47" s="19">
        <f>SUM(BO47:BY47)</f>
        <v>0</v>
      </c>
      <c r="BO47" s="19">
        <v>0</v>
      </c>
      <c r="BP47" s="19">
        <v>0</v>
      </c>
      <c r="BQ47" s="19">
        <v>0</v>
      </c>
      <c r="BR47" s="19">
        <v>0</v>
      </c>
      <c r="BS47" s="19">
        <v>0</v>
      </c>
      <c r="BT47" s="19">
        <v>0</v>
      </c>
      <c r="BU47" s="19">
        <v>0</v>
      </c>
      <c r="BV47" s="19">
        <v>0</v>
      </c>
      <c r="BW47" s="19">
        <v>0</v>
      </c>
      <c r="BX47" s="19">
        <v>0</v>
      </c>
      <c r="BY47" s="19">
        <v>0</v>
      </c>
      <c r="BZ47" s="19">
        <f>SUM(CA47+CQ47)</f>
        <v>80000</v>
      </c>
      <c r="CA47" s="19">
        <f>SUM(CB47+CE47+CK47)</f>
        <v>80000</v>
      </c>
      <c r="CB47" s="19">
        <f t="shared" si="9"/>
        <v>80000</v>
      </c>
      <c r="CC47" s="19">
        <v>0</v>
      </c>
      <c r="CD47" s="23">
        <v>80000</v>
      </c>
      <c r="CE47" s="19">
        <f>SUM(CF47:CJ47)</f>
        <v>0</v>
      </c>
      <c r="CF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f>SUM(CL47:CP47)</f>
        <v>0</v>
      </c>
      <c r="CL47" s="19">
        <v>0</v>
      </c>
      <c r="CM47" s="19">
        <v>0</v>
      </c>
      <c r="CN47" s="19">
        <v>0</v>
      </c>
      <c r="CO47" s="19"/>
      <c r="CP47" s="19"/>
      <c r="CQ47" s="19">
        <v>0</v>
      </c>
      <c r="CR47" s="19">
        <f t="shared" si="10"/>
        <v>0</v>
      </c>
      <c r="CS47" s="19">
        <f t="shared" si="11"/>
        <v>0</v>
      </c>
      <c r="CT47" s="19">
        <v>0</v>
      </c>
      <c r="CU47" s="20">
        <v>0</v>
      </c>
      <c r="CW47" s="116"/>
      <c r="CX47" s="116"/>
      <c r="CY47" s="95"/>
    </row>
    <row r="48" spans="1:121" s="59" customFormat="1" ht="15.6" x14ac:dyDescent="0.3">
      <c r="A48" s="16" t="s">
        <v>126</v>
      </c>
      <c r="B48" s="16" t="s">
        <v>1</v>
      </c>
      <c r="C48" s="17" t="s">
        <v>127</v>
      </c>
      <c r="D48" s="18">
        <f t="shared" ref="D48:AK48" si="67">SUM(D49)</f>
        <v>31699919</v>
      </c>
      <c r="E48" s="18">
        <f t="shared" si="67"/>
        <v>30899919</v>
      </c>
      <c r="F48" s="18">
        <f t="shared" si="67"/>
        <v>30899919</v>
      </c>
      <c r="G48" s="18">
        <f t="shared" si="67"/>
        <v>25380271</v>
      </c>
      <c r="H48" s="18">
        <f t="shared" si="67"/>
        <v>3349246</v>
      </c>
      <c r="I48" s="18">
        <f t="shared" si="67"/>
        <v>675163</v>
      </c>
      <c r="J48" s="18">
        <f t="shared" si="67"/>
        <v>0</v>
      </c>
      <c r="K48" s="18">
        <f t="shared" si="67"/>
        <v>0</v>
      </c>
      <c r="L48" s="18">
        <f t="shared" si="67"/>
        <v>0</v>
      </c>
      <c r="M48" s="18">
        <f t="shared" si="67"/>
        <v>0</v>
      </c>
      <c r="N48" s="18">
        <f t="shared" si="67"/>
        <v>350000</v>
      </c>
      <c r="O48" s="18">
        <f t="shared" si="67"/>
        <v>325163</v>
      </c>
      <c r="P48" s="18">
        <f t="shared" si="67"/>
        <v>0</v>
      </c>
      <c r="Q48" s="18">
        <f t="shared" si="67"/>
        <v>0</v>
      </c>
      <c r="R48" s="18">
        <f t="shared" si="67"/>
        <v>0</v>
      </c>
      <c r="S48" s="18">
        <f t="shared" si="67"/>
        <v>0</v>
      </c>
      <c r="T48" s="18">
        <f t="shared" si="67"/>
        <v>307545</v>
      </c>
      <c r="U48" s="18">
        <f t="shared" si="67"/>
        <v>343109</v>
      </c>
      <c r="V48" s="18">
        <f t="shared" si="67"/>
        <v>80000</v>
      </c>
      <c r="W48" s="18">
        <f t="shared" si="67"/>
        <v>92195</v>
      </c>
      <c r="X48" s="18">
        <f t="shared" si="67"/>
        <v>101991</v>
      </c>
      <c r="Y48" s="18">
        <f t="shared" si="67"/>
        <v>29374</v>
      </c>
      <c r="Z48" s="18">
        <f t="shared" si="67"/>
        <v>10500</v>
      </c>
      <c r="AA48" s="18">
        <f t="shared" si="67"/>
        <v>0</v>
      </c>
      <c r="AB48" s="18">
        <f t="shared" si="67"/>
        <v>0</v>
      </c>
      <c r="AC48" s="18">
        <f t="shared" si="67"/>
        <v>29049</v>
      </c>
      <c r="AD48" s="18">
        <f t="shared" si="67"/>
        <v>0</v>
      </c>
      <c r="AE48" s="18">
        <f t="shared" si="67"/>
        <v>844585</v>
      </c>
      <c r="AF48" s="18">
        <f t="shared" si="67"/>
        <v>0</v>
      </c>
      <c r="AG48" s="18">
        <f t="shared" si="67"/>
        <v>0</v>
      </c>
      <c r="AH48" s="18">
        <f t="shared" si="67"/>
        <v>10000</v>
      </c>
      <c r="AI48" s="18">
        <f t="shared" si="67"/>
        <v>115000</v>
      </c>
      <c r="AJ48" s="18">
        <f t="shared" si="67"/>
        <v>0</v>
      </c>
      <c r="AK48" s="18">
        <f t="shared" si="67"/>
        <v>3000</v>
      </c>
      <c r="AL48" s="18">
        <f t="shared" ref="AL48:CU48" si="68">SUM(AL49)</f>
        <v>0</v>
      </c>
      <c r="AM48" s="18">
        <f t="shared" si="68"/>
        <v>1500</v>
      </c>
      <c r="AN48" s="18">
        <f t="shared" si="68"/>
        <v>55000</v>
      </c>
      <c r="AO48" s="18">
        <f t="shared" si="68"/>
        <v>5238</v>
      </c>
      <c r="AP48" s="18">
        <f t="shared" si="68"/>
        <v>0</v>
      </c>
      <c r="AQ48" s="18">
        <f t="shared" si="68"/>
        <v>0</v>
      </c>
      <c r="AR48" s="18">
        <f t="shared" si="68"/>
        <v>643347</v>
      </c>
      <c r="AS48" s="18">
        <f t="shared" si="68"/>
        <v>0</v>
      </c>
      <c r="AT48" s="18"/>
      <c r="AU48" s="18"/>
      <c r="AV48" s="18">
        <f t="shared" si="68"/>
        <v>0</v>
      </c>
      <c r="AW48" s="18">
        <f t="shared" si="68"/>
        <v>0</v>
      </c>
      <c r="AX48" s="18">
        <f t="shared" si="68"/>
        <v>6500</v>
      </c>
      <c r="AY48" s="18"/>
      <c r="AZ48" s="18">
        <f t="shared" si="68"/>
        <v>5000</v>
      </c>
      <c r="BA48" s="18">
        <f t="shared" si="68"/>
        <v>0</v>
      </c>
      <c r="BB48" s="18">
        <f t="shared" si="68"/>
        <v>0</v>
      </c>
      <c r="BC48" s="18">
        <f t="shared" si="68"/>
        <v>0</v>
      </c>
      <c r="BD48" s="18">
        <f t="shared" si="68"/>
        <v>0</v>
      </c>
      <c r="BE48" s="18">
        <f t="shared" si="68"/>
        <v>0</v>
      </c>
      <c r="BF48" s="18">
        <f t="shared" si="68"/>
        <v>0</v>
      </c>
      <c r="BG48" s="18">
        <f t="shared" si="68"/>
        <v>0</v>
      </c>
      <c r="BH48" s="18">
        <f t="shared" si="68"/>
        <v>0</v>
      </c>
      <c r="BI48" s="18">
        <f t="shared" si="68"/>
        <v>0</v>
      </c>
      <c r="BJ48" s="18">
        <f t="shared" si="68"/>
        <v>0</v>
      </c>
      <c r="BK48" s="18">
        <f t="shared" si="68"/>
        <v>0</v>
      </c>
      <c r="BL48" s="18">
        <f t="shared" si="68"/>
        <v>0</v>
      </c>
      <c r="BM48" s="18">
        <f t="shared" si="68"/>
        <v>0</v>
      </c>
      <c r="BN48" s="18">
        <f t="shared" ref="AL48:CU50" si="69">SUM(BN49)</f>
        <v>0</v>
      </c>
      <c r="BO48" s="18">
        <f t="shared" si="68"/>
        <v>0</v>
      </c>
      <c r="BP48" s="18">
        <f t="shared" si="68"/>
        <v>0</v>
      </c>
      <c r="BQ48" s="18">
        <f t="shared" si="68"/>
        <v>0</v>
      </c>
      <c r="BR48" s="18">
        <f t="shared" si="68"/>
        <v>0</v>
      </c>
      <c r="BS48" s="18">
        <f t="shared" si="68"/>
        <v>0</v>
      </c>
      <c r="BT48" s="18">
        <f t="shared" si="68"/>
        <v>0</v>
      </c>
      <c r="BU48" s="18">
        <f t="shared" si="68"/>
        <v>0</v>
      </c>
      <c r="BV48" s="18">
        <f t="shared" si="68"/>
        <v>0</v>
      </c>
      <c r="BW48" s="18">
        <f t="shared" si="68"/>
        <v>0</v>
      </c>
      <c r="BX48" s="18">
        <f t="shared" si="68"/>
        <v>0</v>
      </c>
      <c r="BY48" s="18">
        <f t="shared" si="68"/>
        <v>0</v>
      </c>
      <c r="BZ48" s="18">
        <f t="shared" si="68"/>
        <v>800000</v>
      </c>
      <c r="CA48" s="18">
        <f t="shared" si="68"/>
        <v>800000</v>
      </c>
      <c r="CB48" s="18">
        <f t="shared" si="68"/>
        <v>800000</v>
      </c>
      <c r="CC48" s="18">
        <f t="shared" si="68"/>
        <v>0</v>
      </c>
      <c r="CD48" s="18">
        <f t="shared" si="68"/>
        <v>800000</v>
      </c>
      <c r="CE48" s="18">
        <f t="shared" si="68"/>
        <v>0</v>
      </c>
      <c r="CF48" s="18">
        <f t="shared" si="68"/>
        <v>0</v>
      </c>
      <c r="CG48" s="18">
        <f t="shared" si="68"/>
        <v>0</v>
      </c>
      <c r="CH48" s="18">
        <f t="shared" si="68"/>
        <v>0</v>
      </c>
      <c r="CI48" s="18">
        <f t="shared" si="68"/>
        <v>0</v>
      </c>
      <c r="CJ48" s="18">
        <f t="shared" si="68"/>
        <v>0</v>
      </c>
      <c r="CK48" s="18">
        <f t="shared" si="68"/>
        <v>0</v>
      </c>
      <c r="CL48" s="18">
        <f t="shared" si="68"/>
        <v>0</v>
      </c>
      <c r="CM48" s="18">
        <f t="shared" si="68"/>
        <v>0</v>
      </c>
      <c r="CN48" s="18">
        <f t="shared" si="68"/>
        <v>0</v>
      </c>
      <c r="CO48" s="18"/>
      <c r="CP48" s="18"/>
      <c r="CQ48" s="18">
        <f t="shared" si="68"/>
        <v>0</v>
      </c>
      <c r="CR48" s="18">
        <f t="shared" si="68"/>
        <v>0</v>
      </c>
      <c r="CS48" s="18">
        <f t="shared" si="68"/>
        <v>0</v>
      </c>
      <c r="CT48" s="18">
        <f t="shared" si="68"/>
        <v>0</v>
      </c>
      <c r="CU48" s="46">
        <f t="shared" si="68"/>
        <v>0</v>
      </c>
      <c r="CV48" s="58"/>
      <c r="CW48" s="94"/>
      <c r="CX48" s="94"/>
      <c r="CY48" s="93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8"/>
      <c r="DQ48" s="58"/>
    </row>
    <row r="49" spans="1:121" ht="15" customHeight="1" x14ac:dyDescent="0.3">
      <c r="A49" s="21" t="s">
        <v>1</v>
      </c>
      <c r="B49" s="21" t="s">
        <v>128</v>
      </c>
      <c r="C49" s="22" t="s">
        <v>545</v>
      </c>
      <c r="D49" s="19">
        <f>SUM(E49+BZ49+CR49)</f>
        <v>31699919</v>
      </c>
      <c r="E49" s="19">
        <f>SUM(F49+BA49)</f>
        <v>30899919</v>
      </c>
      <c r="F49" s="19">
        <f>SUM(G49+H49+I49+P49+S49+T49+U49+AE49+AD49)</f>
        <v>30899919</v>
      </c>
      <c r="G49" s="23">
        <v>25380271</v>
      </c>
      <c r="H49" s="23">
        <v>3349246</v>
      </c>
      <c r="I49" s="19">
        <f t="shared" si="6"/>
        <v>675163</v>
      </c>
      <c r="J49" s="23">
        <v>0</v>
      </c>
      <c r="K49" s="23"/>
      <c r="L49" s="23"/>
      <c r="M49" s="23"/>
      <c r="N49" s="23">
        <v>350000</v>
      </c>
      <c r="O49" s="23">
        <v>325163</v>
      </c>
      <c r="P49" s="19">
        <f t="shared" si="7"/>
        <v>0</v>
      </c>
      <c r="Q49" s="23">
        <v>0</v>
      </c>
      <c r="R49" s="23">
        <v>0</v>
      </c>
      <c r="S49" s="23">
        <v>0</v>
      </c>
      <c r="T49" s="23">
        <v>307545</v>
      </c>
      <c r="U49" s="19">
        <f>SUM(V49:AC49)</f>
        <v>343109</v>
      </c>
      <c r="V49" s="23">
        <v>80000</v>
      </c>
      <c r="W49" s="23">
        <v>92195</v>
      </c>
      <c r="X49" s="23">
        <v>101991</v>
      </c>
      <c r="Y49" s="23">
        <v>29374</v>
      </c>
      <c r="Z49" s="23">
        <v>10500</v>
      </c>
      <c r="AA49" s="23">
        <v>0</v>
      </c>
      <c r="AB49" s="23">
        <v>0</v>
      </c>
      <c r="AC49" s="23">
        <v>29049</v>
      </c>
      <c r="AD49" s="19">
        <v>0</v>
      </c>
      <c r="AE49" s="19">
        <f>SUM(AF49:AZ49)</f>
        <v>844585</v>
      </c>
      <c r="AF49" s="19">
        <v>0</v>
      </c>
      <c r="AG49" s="19">
        <v>0</v>
      </c>
      <c r="AH49" s="23">
        <v>10000</v>
      </c>
      <c r="AI49" s="23">
        <v>115000</v>
      </c>
      <c r="AJ49" s="23">
        <v>0</v>
      </c>
      <c r="AK49" s="23">
        <v>3000</v>
      </c>
      <c r="AL49" s="23">
        <v>0</v>
      </c>
      <c r="AM49" s="23">
        <v>1500</v>
      </c>
      <c r="AN49" s="23">
        <v>55000</v>
      </c>
      <c r="AO49" s="23">
        <v>5238</v>
      </c>
      <c r="AP49" s="23">
        <v>0</v>
      </c>
      <c r="AQ49" s="23">
        <v>0</v>
      </c>
      <c r="AR49" s="23">
        <v>643347</v>
      </c>
      <c r="AS49" s="23">
        <v>0</v>
      </c>
      <c r="AT49" s="23">
        <v>0</v>
      </c>
      <c r="AU49" s="23">
        <v>0</v>
      </c>
      <c r="AV49" s="23">
        <v>0</v>
      </c>
      <c r="AW49" s="23">
        <v>0</v>
      </c>
      <c r="AX49" s="23">
        <v>6500</v>
      </c>
      <c r="AY49" s="23">
        <v>0</v>
      </c>
      <c r="AZ49" s="23">
        <v>5000</v>
      </c>
      <c r="BA49" s="19">
        <f>SUM(BB49+BF49+BI49+BK49+BN49)</f>
        <v>0</v>
      </c>
      <c r="BB49" s="19">
        <f>SUM(BC49:BE49)</f>
        <v>0</v>
      </c>
      <c r="BC49" s="19">
        <v>0</v>
      </c>
      <c r="BD49" s="19">
        <v>0</v>
      </c>
      <c r="BE49" s="19">
        <v>0</v>
      </c>
      <c r="BF49" s="19">
        <f>SUM(BH49:BH49)</f>
        <v>0</v>
      </c>
      <c r="BG49" s="19">
        <v>0</v>
      </c>
      <c r="BH49" s="19">
        <v>0</v>
      </c>
      <c r="BI49" s="19">
        <v>0</v>
      </c>
      <c r="BJ49" s="19">
        <v>0</v>
      </c>
      <c r="BK49" s="19">
        <f t="shared" si="8"/>
        <v>0</v>
      </c>
      <c r="BL49" s="19">
        <v>0</v>
      </c>
      <c r="BM49" s="19">
        <v>0</v>
      </c>
      <c r="BN49" s="19">
        <f>SUM(BO49:BY49)</f>
        <v>0</v>
      </c>
      <c r="BO49" s="19">
        <v>0</v>
      </c>
      <c r="BP49" s="19">
        <v>0</v>
      </c>
      <c r="BQ49" s="19">
        <v>0</v>
      </c>
      <c r="BR49" s="19">
        <v>0</v>
      </c>
      <c r="BS49" s="19">
        <v>0</v>
      </c>
      <c r="BT49" s="19">
        <v>0</v>
      </c>
      <c r="BU49" s="19">
        <v>0</v>
      </c>
      <c r="BV49" s="19">
        <v>0</v>
      </c>
      <c r="BW49" s="19">
        <v>0</v>
      </c>
      <c r="BX49" s="19">
        <v>0</v>
      </c>
      <c r="BY49" s="19">
        <v>0</v>
      </c>
      <c r="BZ49" s="19">
        <f>SUM(CA49+CQ49)</f>
        <v>800000</v>
      </c>
      <c r="CA49" s="19">
        <f>SUM(CB49+CE49+CK49)</f>
        <v>800000</v>
      </c>
      <c r="CB49" s="19">
        <f t="shared" si="9"/>
        <v>800000</v>
      </c>
      <c r="CC49" s="19">
        <v>0</v>
      </c>
      <c r="CD49" s="23">
        <v>800000</v>
      </c>
      <c r="CE49" s="19">
        <f>SUM(CF49:CJ49)</f>
        <v>0</v>
      </c>
      <c r="CF49" s="19">
        <v>0</v>
      </c>
      <c r="CG49" s="19">
        <v>0</v>
      </c>
      <c r="CH49" s="19">
        <v>0</v>
      </c>
      <c r="CI49" s="19">
        <v>0</v>
      </c>
      <c r="CJ49" s="19">
        <v>0</v>
      </c>
      <c r="CK49" s="19">
        <f>SUM(CL49:CP49)</f>
        <v>0</v>
      </c>
      <c r="CL49" s="19"/>
      <c r="CM49" s="19"/>
      <c r="CN49" s="23"/>
      <c r="CO49" s="19"/>
      <c r="CP49" s="19"/>
      <c r="CQ49" s="19">
        <v>0</v>
      </c>
      <c r="CR49" s="19">
        <f t="shared" si="10"/>
        <v>0</v>
      </c>
      <c r="CS49" s="19">
        <f t="shared" si="11"/>
        <v>0</v>
      </c>
      <c r="CT49" s="19">
        <v>0</v>
      </c>
      <c r="CU49" s="20">
        <v>0</v>
      </c>
      <c r="CW49" s="116"/>
      <c r="CX49" s="116"/>
      <c r="CY49" s="95"/>
    </row>
    <row r="50" spans="1:121" s="59" customFormat="1" ht="15.6" x14ac:dyDescent="0.3">
      <c r="A50" s="16" t="s">
        <v>129</v>
      </c>
      <c r="B50" s="16" t="s">
        <v>1</v>
      </c>
      <c r="C50" s="17" t="s">
        <v>130</v>
      </c>
      <c r="D50" s="18">
        <f t="shared" ref="D50:AK50" si="70">SUM(D51)</f>
        <v>6931741</v>
      </c>
      <c r="E50" s="18">
        <f t="shared" si="70"/>
        <v>6911741</v>
      </c>
      <c r="F50" s="18">
        <f t="shared" si="70"/>
        <v>6884136</v>
      </c>
      <c r="G50" s="18">
        <f t="shared" si="70"/>
        <v>5536651</v>
      </c>
      <c r="H50" s="18">
        <f t="shared" si="70"/>
        <v>542012</v>
      </c>
      <c r="I50" s="18">
        <f t="shared" si="70"/>
        <v>390617</v>
      </c>
      <c r="J50" s="18">
        <f t="shared" si="70"/>
        <v>0</v>
      </c>
      <c r="K50" s="18">
        <f t="shared" si="70"/>
        <v>0</v>
      </c>
      <c r="L50" s="18">
        <f t="shared" si="70"/>
        <v>0</v>
      </c>
      <c r="M50" s="18">
        <f t="shared" si="70"/>
        <v>0</v>
      </c>
      <c r="N50" s="18">
        <f t="shared" si="70"/>
        <v>334240</v>
      </c>
      <c r="O50" s="18">
        <f t="shared" si="70"/>
        <v>56377</v>
      </c>
      <c r="P50" s="18">
        <f t="shared" si="70"/>
        <v>0</v>
      </c>
      <c r="Q50" s="18">
        <f t="shared" si="70"/>
        <v>0</v>
      </c>
      <c r="R50" s="18">
        <f t="shared" si="70"/>
        <v>0</v>
      </c>
      <c r="S50" s="18">
        <f t="shared" si="70"/>
        <v>0</v>
      </c>
      <c r="T50" s="18">
        <f t="shared" si="70"/>
        <v>87069</v>
      </c>
      <c r="U50" s="18">
        <f t="shared" si="70"/>
        <v>68800</v>
      </c>
      <c r="V50" s="18">
        <f t="shared" si="70"/>
        <v>22889</v>
      </c>
      <c r="W50" s="18">
        <f t="shared" si="70"/>
        <v>0</v>
      </c>
      <c r="X50" s="18">
        <f t="shared" si="70"/>
        <v>32944</v>
      </c>
      <c r="Y50" s="18">
        <f t="shared" si="70"/>
        <v>3780</v>
      </c>
      <c r="Z50" s="18">
        <f t="shared" si="70"/>
        <v>0</v>
      </c>
      <c r="AA50" s="18">
        <f t="shared" si="70"/>
        <v>0</v>
      </c>
      <c r="AB50" s="18">
        <f t="shared" si="70"/>
        <v>0</v>
      </c>
      <c r="AC50" s="18">
        <f t="shared" si="70"/>
        <v>9187</v>
      </c>
      <c r="AD50" s="18">
        <f t="shared" si="70"/>
        <v>0</v>
      </c>
      <c r="AE50" s="18">
        <f t="shared" si="70"/>
        <v>258987</v>
      </c>
      <c r="AF50" s="18">
        <f t="shared" si="70"/>
        <v>0</v>
      </c>
      <c r="AG50" s="18">
        <f t="shared" si="70"/>
        <v>0</v>
      </c>
      <c r="AH50" s="18">
        <f t="shared" si="70"/>
        <v>11250</v>
      </c>
      <c r="AI50" s="18">
        <f t="shared" si="70"/>
        <v>26250</v>
      </c>
      <c r="AJ50" s="18">
        <f t="shared" si="70"/>
        <v>0</v>
      </c>
      <c r="AK50" s="18">
        <f t="shared" si="70"/>
        <v>3750</v>
      </c>
      <c r="AL50" s="18">
        <f t="shared" si="69"/>
        <v>0</v>
      </c>
      <c r="AM50" s="18">
        <f t="shared" si="69"/>
        <v>450</v>
      </c>
      <c r="AN50" s="18">
        <f t="shared" si="69"/>
        <v>0</v>
      </c>
      <c r="AO50" s="18">
        <f t="shared" si="69"/>
        <v>33756</v>
      </c>
      <c r="AP50" s="18">
        <f t="shared" si="69"/>
        <v>0</v>
      </c>
      <c r="AQ50" s="18">
        <f t="shared" si="69"/>
        <v>0</v>
      </c>
      <c r="AR50" s="18">
        <f t="shared" si="69"/>
        <v>46994</v>
      </c>
      <c r="AS50" s="18">
        <f t="shared" si="69"/>
        <v>10137</v>
      </c>
      <c r="AT50" s="18"/>
      <c r="AU50" s="18"/>
      <c r="AV50" s="18">
        <f t="shared" si="69"/>
        <v>0</v>
      </c>
      <c r="AW50" s="18">
        <f t="shared" si="69"/>
        <v>0</v>
      </c>
      <c r="AX50" s="18">
        <f t="shared" si="69"/>
        <v>56400</v>
      </c>
      <c r="AY50" s="18"/>
      <c r="AZ50" s="18">
        <f t="shared" si="69"/>
        <v>70000</v>
      </c>
      <c r="BA50" s="18">
        <f t="shared" si="69"/>
        <v>27605</v>
      </c>
      <c r="BB50" s="18">
        <f t="shared" si="69"/>
        <v>0</v>
      </c>
      <c r="BC50" s="18">
        <f t="shared" si="69"/>
        <v>0</v>
      </c>
      <c r="BD50" s="18">
        <f t="shared" si="69"/>
        <v>0</v>
      </c>
      <c r="BE50" s="18">
        <f t="shared" si="69"/>
        <v>0</v>
      </c>
      <c r="BF50" s="18">
        <f t="shared" si="69"/>
        <v>0</v>
      </c>
      <c r="BG50" s="18">
        <f t="shared" si="69"/>
        <v>0</v>
      </c>
      <c r="BH50" s="18">
        <f t="shared" si="69"/>
        <v>0</v>
      </c>
      <c r="BI50" s="18">
        <f t="shared" si="69"/>
        <v>0</v>
      </c>
      <c r="BJ50" s="18">
        <f t="shared" si="69"/>
        <v>0</v>
      </c>
      <c r="BK50" s="18">
        <f t="shared" si="69"/>
        <v>0</v>
      </c>
      <c r="BL50" s="18">
        <f t="shared" si="69"/>
        <v>0</v>
      </c>
      <c r="BM50" s="18">
        <f t="shared" si="69"/>
        <v>0</v>
      </c>
      <c r="BN50" s="18">
        <f t="shared" si="69"/>
        <v>27605</v>
      </c>
      <c r="BO50" s="18">
        <f t="shared" si="69"/>
        <v>0</v>
      </c>
      <c r="BP50" s="18">
        <f t="shared" si="69"/>
        <v>0</v>
      </c>
      <c r="BQ50" s="18">
        <f t="shared" si="69"/>
        <v>0</v>
      </c>
      <c r="BR50" s="18">
        <f t="shared" si="69"/>
        <v>0</v>
      </c>
      <c r="BS50" s="18">
        <f t="shared" si="69"/>
        <v>0</v>
      </c>
      <c r="BT50" s="18">
        <f t="shared" si="69"/>
        <v>0</v>
      </c>
      <c r="BU50" s="18">
        <f t="shared" si="69"/>
        <v>0</v>
      </c>
      <c r="BV50" s="18">
        <f t="shared" si="69"/>
        <v>0</v>
      </c>
      <c r="BW50" s="18">
        <f t="shared" si="69"/>
        <v>0</v>
      </c>
      <c r="BX50" s="18">
        <f t="shared" si="69"/>
        <v>27605</v>
      </c>
      <c r="BY50" s="18">
        <f t="shared" si="69"/>
        <v>0</v>
      </c>
      <c r="BZ50" s="18">
        <f t="shared" si="69"/>
        <v>20000</v>
      </c>
      <c r="CA50" s="18">
        <f t="shared" si="69"/>
        <v>20000</v>
      </c>
      <c r="CB50" s="18">
        <f t="shared" si="69"/>
        <v>20000</v>
      </c>
      <c r="CC50" s="18">
        <f t="shared" si="69"/>
        <v>0</v>
      </c>
      <c r="CD50" s="18">
        <f t="shared" si="69"/>
        <v>20000</v>
      </c>
      <c r="CE50" s="18">
        <f t="shared" si="69"/>
        <v>0</v>
      </c>
      <c r="CF50" s="18">
        <f t="shared" si="69"/>
        <v>0</v>
      </c>
      <c r="CG50" s="18">
        <f t="shared" si="69"/>
        <v>0</v>
      </c>
      <c r="CH50" s="18">
        <f t="shared" si="69"/>
        <v>0</v>
      </c>
      <c r="CI50" s="18">
        <f t="shared" si="69"/>
        <v>0</v>
      </c>
      <c r="CJ50" s="18">
        <f t="shared" si="69"/>
        <v>0</v>
      </c>
      <c r="CK50" s="18">
        <f t="shared" si="69"/>
        <v>0</v>
      </c>
      <c r="CL50" s="18">
        <f t="shared" si="69"/>
        <v>0</v>
      </c>
      <c r="CM50" s="18">
        <f t="shared" si="69"/>
        <v>0</v>
      </c>
      <c r="CN50" s="18">
        <f t="shared" si="69"/>
        <v>0</v>
      </c>
      <c r="CO50" s="18"/>
      <c r="CP50" s="18"/>
      <c r="CQ50" s="18">
        <f t="shared" si="69"/>
        <v>0</v>
      </c>
      <c r="CR50" s="18">
        <f t="shared" si="69"/>
        <v>0</v>
      </c>
      <c r="CS50" s="18">
        <f t="shared" si="69"/>
        <v>0</v>
      </c>
      <c r="CT50" s="18">
        <f t="shared" si="69"/>
        <v>0</v>
      </c>
      <c r="CU50" s="46">
        <f t="shared" si="69"/>
        <v>0</v>
      </c>
      <c r="CV50" s="58"/>
      <c r="CW50" s="94"/>
      <c r="CX50" s="94"/>
      <c r="CY50" s="93"/>
      <c r="CZ50" s="58"/>
      <c r="DA50" s="58"/>
      <c r="DB50" s="58"/>
      <c r="DC50" s="58"/>
      <c r="DD50" s="58"/>
      <c r="DE50" s="58"/>
      <c r="DF50" s="58"/>
      <c r="DG50" s="58"/>
      <c r="DH50" s="58"/>
      <c r="DI50" s="58"/>
      <c r="DJ50" s="58"/>
      <c r="DK50" s="58"/>
      <c r="DL50" s="58"/>
      <c r="DM50" s="58"/>
      <c r="DN50" s="58"/>
      <c r="DO50" s="58"/>
      <c r="DP50" s="58"/>
      <c r="DQ50" s="58"/>
    </row>
    <row r="51" spans="1:121" ht="15.6" x14ac:dyDescent="0.3">
      <c r="A51" s="21" t="s">
        <v>1</v>
      </c>
      <c r="B51" s="21" t="s">
        <v>131</v>
      </c>
      <c r="C51" s="22" t="s">
        <v>132</v>
      </c>
      <c r="D51" s="19">
        <f>SUM(E51+BZ51+CR51)</f>
        <v>6931741</v>
      </c>
      <c r="E51" s="19">
        <f>SUM(F51+BA51)</f>
        <v>6911741</v>
      </c>
      <c r="F51" s="19">
        <f>SUM(G51+H51+I51+P51+S51+T51+U51+AE51+AD51)</f>
        <v>6884136</v>
      </c>
      <c r="G51" s="23">
        <f>4838651+698000</f>
        <v>5536651</v>
      </c>
      <c r="H51" s="23">
        <v>542012</v>
      </c>
      <c r="I51" s="19">
        <f t="shared" si="6"/>
        <v>390617</v>
      </c>
      <c r="J51" s="23">
        <v>0</v>
      </c>
      <c r="K51" s="19">
        <v>0</v>
      </c>
      <c r="L51" s="19">
        <v>0</v>
      </c>
      <c r="M51" s="19">
        <v>0</v>
      </c>
      <c r="N51" s="23">
        <v>334240</v>
      </c>
      <c r="O51" s="23">
        <v>56377</v>
      </c>
      <c r="P51" s="19">
        <f t="shared" si="7"/>
        <v>0</v>
      </c>
      <c r="Q51" s="19">
        <v>0</v>
      </c>
      <c r="R51" s="19">
        <v>0</v>
      </c>
      <c r="S51" s="19">
        <v>0</v>
      </c>
      <c r="T51" s="23">
        <v>87069</v>
      </c>
      <c r="U51" s="19">
        <f>SUM(V51:AC51)</f>
        <v>68800</v>
      </c>
      <c r="V51" s="23">
        <v>22889</v>
      </c>
      <c r="W51" s="23">
        <v>0</v>
      </c>
      <c r="X51" s="23">
        <v>32944</v>
      </c>
      <c r="Y51" s="23">
        <v>3780</v>
      </c>
      <c r="Z51" s="23">
        <v>0</v>
      </c>
      <c r="AA51" s="23">
        <v>0</v>
      </c>
      <c r="AB51" s="23">
        <v>0</v>
      </c>
      <c r="AC51" s="23">
        <v>9187</v>
      </c>
      <c r="AD51" s="19">
        <v>0</v>
      </c>
      <c r="AE51" s="19">
        <f>SUM(AF51:AZ51)</f>
        <v>258987</v>
      </c>
      <c r="AF51" s="19">
        <v>0</v>
      </c>
      <c r="AG51" s="19">
        <v>0</v>
      </c>
      <c r="AH51" s="23">
        <v>11250</v>
      </c>
      <c r="AI51" s="23">
        <v>26250</v>
      </c>
      <c r="AJ51" s="23">
        <v>0</v>
      </c>
      <c r="AK51" s="23">
        <v>3750</v>
      </c>
      <c r="AL51" s="23">
        <v>0</v>
      </c>
      <c r="AM51" s="23">
        <v>450</v>
      </c>
      <c r="AN51" s="23">
        <v>0</v>
      </c>
      <c r="AO51" s="23">
        <v>33756</v>
      </c>
      <c r="AP51" s="23">
        <v>0</v>
      </c>
      <c r="AQ51" s="23">
        <v>0</v>
      </c>
      <c r="AR51" s="23">
        <v>46994</v>
      </c>
      <c r="AS51" s="23">
        <v>10137</v>
      </c>
      <c r="AT51" s="23">
        <v>0</v>
      </c>
      <c r="AU51" s="23">
        <v>0</v>
      </c>
      <c r="AV51" s="23">
        <v>0</v>
      </c>
      <c r="AW51" s="23">
        <v>0</v>
      </c>
      <c r="AX51" s="23">
        <v>56400</v>
      </c>
      <c r="AY51" s="23">
        <v>0</v>
      </c>
      <c r="AZ51" s="23">
        <v>70000</v>
      </c>
      <c r="BA51" s="19">
        <f>SUM(BB51+BF51+BI51+BK51+BN51)</f>
        <v>27605</v>
      </c>
      <c r="BB51" s="19">
        <f>SUM(BC51:BE51)</f>
        <v>0</v>
      </c>
      <c r="BC51" s="19">
        <v>0</v>
      </c>
      <c r="BD51" s="19">
        <v>0</v>
      </c>
      <c r="BE51" s="19">
        <v>0</v>
      </c>
      <c r="BF51" s="19">
        <f>SUM(BH51:BH51)</f>
        <v>0</v>
      </c>
      <c r="BG51" s="19">
        <v>0</v>
      </c>
      <c r="BH51" s="19">
        <v>0</v>
      </c>
      <c r="BI51" s="19">
        <v>0</v>
      </c>
      <c r="BJ51" s="19">
        <v>0</v>
      </c>
      <c r="BK51" s="19">
        <f t="shared" si="8"/>
        <v>0</v>
      </c>
      <c r="BL51" s="19">
        <v>0</v>
      </c>
      <c r="BM51" s="19">
        <v>0</v>
      </c>
      <c r="BN51" s="19">
        <f>SUM(BO51:BY51)</f>
        <v>27605</v>
      </c>
      <c r="BO51" s="19">
        <v>0</v>
      </c>
      <c r="BP51" s="19">
        <v>0</v>
      </c>
      <c r="BQ51" s="19">
        <v>0</v>
      </c>
      <c r="BR51" s="19">
        <v>0</v>
      </c>
      <c r="BS51" s="19">
        <v>0</v>
      </c>
      <c r="BT51" s="19">
        <v>0</v>
      </c>
      <c r="BU51" s="19">
        <v>0</v>
      </c>
      <c r="BV51" s="19">
        <v>0</v>
      </c>
      <c r="BW51" s="19">
        <v>0</v>
      </c>
      <c r="BX51" s="109">
        <v>27605</v>
      </c>
      <c r="BY51" s="19">
        <v>0</v>
      </c>
      <c r="BZ51" s="19">
        <f>SUM(CA51+CQ51)</f>
        <v>20000</v>
      </c>
      <c r="CA51" s="19">
        <f>SUM(CB51+CE51+CK51)</f>
        <v>20000</v>
      </c>
      <c r="CB51" s="19">
        <f t="shared" si="9"/>
        <v>20000</v>
      </c>
      <c r="CC51" s="19">
        <v>0</v>
      </c>
      <c r="CD51" s="23">
        <v>20000</v>
      </c>
      <c r="CE51" s="19">
        <f>SUM(CF51:CJ51)</f>
        <v>0</v>
      </c>
      <c r="CF51" s="19">
        <v>0</v>
      </c>
      <c r="CG51" s="19">
        <v>0</v>
      </c>
      <c r="CH51" s="19">
        <v>0</v>
      </c>
      <c r="CI51" s="19">
        <v>0</v>
      </c>
      <c r="CJ51" s="19">
        <v>0</v>
      </c>
      <c r="CK51" s="19">
        <f>SUM(CL51:CP51)</f>
        <v>0</v>
      </c>
      <c r="CL51" s="19">
        <v>0</v>
      </c>
      <c r="CM51" s="19">
        <v>0</v>
      </c>
      <c r="CN51" s="19">
        <v>0</v>
      </c>
      <c r="CO51" s="19"/>
      <c r="CP51" s="19"/>
      <c r="CQ51" s="19">
        <v>0</v>
      </c>
      <c r="CR51" s="19">
        <f t="shared" si="10"/>
        <v>0</v>
      </c>
      <c r="CS51" s="19">
        <f t="shared" si="11"/>
        <v>0</v>
      </c>
      <c r="CT51" s="19">
        <v>0</v>
      </c>
      <c r="CU51" s="20">
        <v>0</v>
      </c>
      <c r="CW51" s="116"/>
      <c r="CX51" s="116"/>
      <c r="CY51" s="95"/>
    </row>
    <row r="52" spans="1:121" s="59" customFormat="1" ht="15.6" x14ac:dyDescent="0.3">
      <c r="A52" s="16" t="s">
        <v>133</v>
      </c>
      <c r="B52" s="16" t="s">
        <v>1</v>
      </c>
      <c r="C52" s="17" t="s">
        <v>546</v>
      </c>
      <c r="D52" s="18">
        <f t="shared" ref="D52:AK52" si="71">SUM(D53)</f>
        <v>568649</v>
      </c>
      <c r="E52" s="18">
        <f t="shared" si="71"/>
        <v>568649</v>
      </c>
      <c r="F52" s="18">
        <f t="shared" si="71"/>
        <v>568649</v>
      </c>
      <c r="G52" s="18">
        <f t="shared" si="71"/>
        <v>0</v>
      </c>
      <c r="H52" s="18">
        <f t="shared" si="71"/>
        <v>0</v>
      </c>
      <c r="I52" s="18">
        <f t="shared" si="71"/>
        <v>0</v>
      </c>
      <c r="J52" s="18">
        <f t="shared" si="71"/>
        <v>0</v>
      </c>
      <c r="K52" s="18">
        <f t="shared" si="71"/>
        <v>0</v>
      </c>
      <c r="L52" s="18">
        <f t="shared" si="71"/>
        <v>0</v>
      </c>
      <c r="M52" s="18">
        <f t="shared" si="71"/>
        <v>0</v>
      </c>
      <c r="N52" s="18">
        <f t="shared" si="71"/>
        <v>0</v>
      </c>
      <c r="O52" s="18">
        <f t="shared" si="71"/>
        <v>0</v>
      </c>
      <c r="P52" s="18">
        <f t="shared" si="71"/>
        <v>0</v>
      </c>
      <c r="Q52" s="18">
        <f t="shared" si="71"/>
        <v>0</v>
      </c>
      <c r="R52" s="18">
        <f t="shared" si="71"/>
        <v>0</v>
      </c>
      <c r="S52" s="18">
        <f t="shared" si="71"/>
        <v>0</v>
      </c>
      <c r="T52" s="18">
        <f t="shared" si="71"/>
        <v>0</v>
      </c>
      <c r="U52" s="18">
        <f t="shared" si="71"/>
        <v>0</v>
      </c>
      <c r="V52" s="18">
        <f t="shared" si="71"/>
        <v>0</v>
      </c>
      <c r="W52" s="18">
        <f t="shared" si="71"/>
        <v>0</v>
      </c>
      <c r="X52" s="18">
        <f t="shared" si="71"/>
        <v>0</v>
      </c>
      <c r="Y52" s="18">
        <f t="shared" si="71"/>
        <v>0</v>
      </c>
      <c r="Z52" s="18">
        <f t="shared" si="71"/>
        <v>0</v>
      </c>
      <c r="AA52" s="18">
        <f t="shared" si="71"/>
        <v>0</v>
      </c>
      <c r="AB52" s="18">
        <f t="shared" si="71"/>
        <v>0</v>
      </c>
      <c r="AC52" s="18">
        <f t="shared" si="71"/>
        <v>0</v>
      </c>
      <c r="AD52" s="18">
        <f t="shared" si="71"/>
        <v>0</v>
      </c>
      <c r="AE52" s="18">
        <f t="shared" si="71"/>
        <v>568649</v>
      </c>
      <c r="AF52" s="18">
        <f t="shared" si="71"/>
        <v>0</v>
      </c>
      <c r="AG52" s="18">
        <f t="shared" si="71"/>
        <v>0</v>
      </c>
      <c r="AH52" s="18">
        <f t="shared" si="71"/>
        <v>0</v>
      </c>
      <c r="AI52" s="18">
        <f t="shared" si="71"/>
        <v>0</v>
      </c>
      <c r="AJ52" s="18">
        <f t="shared" si="71"/>
        <v>0</v>
      </c>
      <c r="AK52" s="18">
        <f t="shared" si="71"/>
        <v>0</v>
      </c>
      <c r="AL52" s="18">
        <f t="shared" ref="AL52:CU52" si="72">SUM(AL53)</f>
        <v>0</v>
      </c>
      <c r="AM52" s="18">
        <f t="shared" si="72"/>
        <v>0</v>
      </c>
      <c r="AN52" s="18">
        <f t="shared" si="72"/>
        <v>0</v>
      </c>
      <c r="AO52" s="18">
        <f t="shared" si="72"/>
        <v>0</v>
      </c>
      <c r="AP52" s="18">
        <f t="shared" si="72"/>
        <v>0</v>
      </c>
      <c r="AQ52" s="18">
        <f t="shared" si="72"/>
        <v>0</v>
      </c>
      <c r="AR52" s="18">
        <f t="shared" si="72"/>
        <v>0</v>
      </c>
      <c r="AS52" s="18">
        <f t="shared" si="72"/>
        <v>0</v>
      </c>
      <c r="AT52" s="18">
        <f t="shared" si="72"/>
        <v>563649</v>
      </c>
      <c r="AU52" s="18">
        <f t="shared" si="72"/>
        <v>0</v>
      </c>
      <c r="AV52" s="18">
        <f t="shared" si="72"/>
        <v>0</v>
      </c>
      <c r="AW52" s="18">
        <f t="shared" si="72"/>
        <v>0</v>
      </c>
      <c r="AX52" s="18">
        <f t="shared" si="72"/>
        <v>0</v>
      </c>
      <c r="AY52" s="18"/>
      <c r="AZ52" s="18">
        <f t="shared" si="72"/>
        <v>5000</v>
      </c>
      <c r="BA52" s="18">
        <f t="shared" si="72"/>
        <v>0</v>
      </c>
      <c r="BB52" s="18">
        <f t="shared" si="72"/>
        <v>0</v>
      </c>
      <c r="BC52" s="18">
        <f t="shared" si="72"/>
        <v>0</v>
      </c>
      <c r="BD52" s="18">
        <f t="shared" si="72"/>
        <v>0</v>
      </c>
      <c r="BE52" s="18">
        <f t="shared" si="72"/>
        <v>0</v>
      </c>
      <c r="BF52" s="18">
        <f t="shared" si="72"/>
        <v>0</v>
      </c>
      <c r="BG52" s="18">
        <f t="shared" si="72"/>
        <v>0</v>
      </c>
      <c r="BH52" s="18">
        <f t="shared" si="72"/>
        <v>0</v>
      </c>
      <c r="BI52" s="18">
        <f t="shared" si="72"/>
        <v>0</v>
      </c>
      <c r="BJ52" s="18">
        <f t="shared" si="72"/>
        <v>0</v>
      </c>
      <c r="BK52" s="18">
        <f t="shared" si="72"/>
        <v>0</v>
      </c>
      <c r="BL52" s="18">
        <f t="shared" si="72"/>
        <v>0</v>
      </c>
      <c r="BM52" s="18">
        <f t="shared" si="72"/>
        <v>0</v>
      </c>
      <c r="BN52" s="18">
        <f t="shared" si="72"/>
        <v>0</v>
      </c>
      <c r="BO52" s="18">
        <f t="shared" si="72"/>
        <v>0</v>
      </c>
      <c r="BP52" s="18">
        <f t="shared" si="72"/>
        <v>0</v>
      </c>
      <c r="BQ52" s="18">
        <f t="shared" si="72"/>
        <v>0</v>
      </c>
      <c r="BR52" s="18">
        <f t="shared" si="72"/>
        <v>0</v>
      </c>
      <c r="BS52" s="18">
        <f t="shared" si="72"/>
        <v>0</v>
      </c>
      <c r="BT52" s="18">
        <f t="shared" si="72"/>
        <v>0</v>
      </c>
      <c r="BU52" s="18">
        <f t="shared" si="72"/>
        <v>0</v>
      </c>
      <c r="BV52" s="18">
        <f t="shared" si="72"/>
        <v>0</v>
      </c>
      <c r="BW52" s="18">
        <f t="shared" si="72"/>
        <v>0</v>
      </c>
      <c r="BX52" s="18">
        <f t="shared" si="72"/>
        <v>0</v>
      </c>
      <c r="BY52" s="18">
        <f t="shared" si="72"/>
        <v>0</v>
      </c>
      <c r="BZ52" s="18">
        <f t="shared" si="72"/>
        <v>0</v>
      </c>
      <c r="CA52" s="18">
        <f t="shared" si="72"/>
        <v>0</v>
      </c>
      <c r="CB52" s="18">
        <f t="shared" si="72"/>
        <v>0</v>
      </c>
      <c r="CC52" s="18">
        <f t="shared" si="72"/>
        <v>0</v>
      </c>
      <c r="CD52" s="18">
        <f t="shared" si="72"/>
        <v>0</v>
      </c>
      <c r="CE52" s="18">
        <f t="shared" si="72"/>
        <v>0</v>
      </c>
      <c r="CF52" s="18">
        <f t="shared" si="72"/>
        <v>0</v>
      </c>
      <c r="CG52" s="18">
        <f t="shared" si="72"/>
        <v>0</v>
      </c>
      <c r="CH52" s="18">
        <f t="shared" si="72"/>
        <v>0</v>
      </c>
      <c r="CI52" s="18">
        <f t="shared" si="72"/>
        <v>0</v>
      </c>
      <c r="CJ52" s="18">
        <f t="shared" si="72"/>
        <v>0</v>
      </c>
      <c r="CK52" s="18">
        <f t="shared" si="72"/>
        <v>0</v>
      </c>
      <c r="CL52" s="18">
        <f t="shared" si="72"/>
        <v>0</v>
      </c>
      <c r="CM52" s="18">
        <f t="shared" si="72"/>
        <v>0</v>
      </c>
      <c r="CN52" s="18">
        <f t="shared" si="72"/>
        <v>0</v>
      </c>
      <c r="CO52" s="18"/>
      <c r="CP52" s="18"/>
      <c r="CQ52" s="18">
        <f t="shared" si="72"/>
        <v>0</v>
      </c>
      <c r="CR52" s="18">
        <f t="shared" si="72"/>
        <v>0</v>
      </c>
      <c r="CS52" s="18">
        <f t="shared" si="72"/>
        <v>0</v>
      </c>
      <c r="CT52" s="18">
        <f t="shared" si="72"/>
        <v>0</v>
      </c>
      <c r="CU52" s="46">
        <f t="shared" si="72"/>
        <v>0</v>
      </c>
      <c r="CV52" s="58"/>
      <c r="CW52" s="94"/>
      <c r="CX52" s="94"/>
      <c r="CY52" s="93"/>
      <c r="CZ52" s="58"/>
      <c r="DA52" s="58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8"/>
      <c r="DM52" s="58"/>
      <c r="DN52" s="58"/>
      <c r="DO52" s="58"/>
      <c r="DP52" s="58"/>
      <c r="DQ52" s="58"/>
    </row>
    <row r="53" spans="1:121" ht="15.6" x14ac:dyDescent="0.3">
      <c r="A53" s="21" t="s">
        <v>1</v>
      </c>
      <c r="B53" s="21" t="s">
        <v>128</v>
      </c>
      <c r="C53" s="22" t="s">
        <v>134</v>
      </c>
      <c r="D53" s="19">
        <f>SUM(E53+BZ53+CR53)</f>
        <v>568649</v>
      </c>
      <c r="E53" s="19">
        <f>SUM(F53+BA53)</f>
        <v>568649</v>
      </c>
      <c r="F53" s="19">
        <f>SUM(G53+H53+I53+P53+S53+T53+U53+AE53+AD53)</f>
        <v>568649</v>
      </c>
      <c r="G53" s="19">
        <v>0</v>
      </c>
      <c r="H53" s="19">
        <v>0</v>
      </c>
      <c r="I53" s="19">
        <f t="shared" si="6"/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f t="shared" si="7"/>
        <v>0</v>
      </c>
      <c r="Q53" s="19">
        <v>0</v>
      </c>
      <c r="R53" s="19">
        <v>0</v>
      </c>
      <c r="S53" s="19">
        <v>0</v>
      </c>
      <c r="T53" s="19">
        <v>0</v>
      </c>
      <c r="U53" s="19">
        <f>SUM(V53:AC53)</f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f>SUM(AF53:AZ53)</f>
        <v>568649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0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563649</v>
      </c>
      <c r="AU53" s="19">
        <v>0</v>
      </c>
      <c r="AV53" s="19">
        <v>0</v>
      </c>
      <c r="AW53" s="19">
        <v>0</v>
      </c>
      <c r="AX53" s="19">
        <v>0</v>
      </c>
      <c r="AY53" s="19">
        <v>0</v>
      </c>
      <c r="AZ53" s="19">
        <v>5000</v>
      </c>
      <c r="BA53" s="19">
        <f>SUM(BB53+BF53+BI53+BK53+BN53)</f>
        <v>0</v>
      </c>
      <c r="BB53" s="19">
        <f>SUM(BC53:BE53)</f>
        <v>0</v>
      </c>
      <c r="BC53" s="19">
        <v>0</v>
      </c>
      <c r="BD53" s="19">
        <v>0</v>
      </c>
      <c r="BE53" s="19">
        <v>0</v>
      </c>
      <c r="BF53" s="19">
        <f>SUM(BH53:BH53)</f>
        <v>0</v>
      </c>
      <c r="BG53" s="19">
        <v>0</v>
      </c>
      <c r="BH53" s="19">
        <v>0</v>
      </c>
      <c r="BI53" s="19">
        <v>0</v>
      </c>
      <c r="BJ53" s="19">
        <v>0</v>
      </c>
      <c r="BK53" s="19">
        <f t="shared" si="8"/>
        <v>0</v>
      </c>
      <c r="BL53" s="19">
        <v>0</v>
      </c>
      <c r="BM53" s="19">
        <v>0</v>
      </c>
      <c r="BN53" s="19">
        <f>SUM(BO53:BY53)</f>
        <v>0</v>
      </c>
      <c r="BO53" s="19">
        <v>0</v>
      </c>
      <c r="BP53" s="19">
        <v>0</v>
      </c>
      <c r="BQ53" s="19">
        <v>0</v>
      </c>
      <c r="BR53" s="19">
        <v>0</v>
      </c>
      <c r="BS53" s="19">
        <v>0</v>
      </c>
      <c r="BT53" s="19">
        <v>0</v>
      </c>
      <c r="BU53" s="19">
        <v>0</v>
      </c>
      <c r="BV53" s="19">
        <v>0</v>
      </c>
      <c r="BW53" s="19">
        <v>0</v>
      </c>
      <c r="BX53" s="19">
        <v>0</v>
      </c>
      <c r="BY53" s="19">
        <v>0</v>
      </c>
      <c r="BZ53" s="19">
        <f>SUM(CA53+CQ53)</f>
        <v>0</v>
      </c>
      <c r="CA53" s="19">
        <f>SUM(CB53+CE53+CK53)</f>
        <v>0</v>
      </c>
      <c r="CB53" s="19">
        <f t="shared" si="9"/>
        <v>0</v>
      </c>
      <c r="CC53" s="19">
        <v>0</v>
      </c>
      <c r="CD53" s="19">
        <v>0</v>
      </c>
      <c r="CE53" s="19">
        <f>SUM(CF53:CJ53)</f>
        <v>0</v>
      </c>
      <c r="CF53" s="19">
        <v>0</v>
      </c>
      <c r="CG53" s="19">
        <v>0</v>
      </c>
      <c r="CH53" s="19">
        <v>0</v>
      </c>
      <c r="CI53" s="19">
        <v>0</v>
      </c>
      <c r="CJ53" s="19">
        <v>0</v>
      </c>
      <c r="CK53" s="19">
        <f>SUM(CL53:CP53)</f>
        <v>0</v>
      </c>
      <c r="CL53" s="19">
        <v>0</v>
      </c>
      <c r="CM53" s="19">
        <v>0</v>
      </c>
      <c r="CN53" s="19">
        <v>0</v>
      </c>
      <c r="CO53" s="19"/>
      <c r="CP53" s="19"/>
      <c r="CQ53" s="19">
        <v>0</v>
      </c>
      <c r="CR53" s="19">
        <f t="shared" si="10"/>
        <v>0</v>
      </c>
      <c r="CS53" s="19">
        <f t="shared" si="11"/>
        <v>0</v>
      </c>
      <c r="CT53" s="19">
        <v>0</v>
      </c>
      <c r="CU53" s="20">
        <v>0</v>
      </c>
      <c r="CW53" s="116"/>
      <c r="CX53" s="116"/>
      <c r="CY53" s="95"/>
    </row>
    <row r="54" spans="1:121" s="59" customFormat="1" ht="15.6" x14ac:dyDescent="0.3">
      <c r="A54" s="25" t="s">
        <v>135</v>
      </c>
      <c r="B54" s="25" t="s">
        <v>1</v>
      </c>
      <c r="C54" s="26" t="s">
        <v>136</v>
      </c>
      <c r="D54" s="27">
        <f>SUM(D55)</f>
        <v>4141865</v>
      </c>
      <c r="E54" s="27">
        <f t="shared" ref="E54:BM54" si="73">SUM(E55)</f>
        <v>4130865</v>
      </c>
      <c r="F54" s="27">
        <f t="shared" si="73"/>
        <v>4130865</v>
      </c>
      <c r="G54" s="27">
        <f t="shared" si="73"/>
        <v>2412907</v>
      </c>
      <c r="H54" s="27">
        <f t="shared" si="73"/>
        <v>603227</v>
      </c>
      <c r="I54" s="27">
        <f t="shared" si="73"/>
        <v>225203</v>
      </c>
      <c r="J54" s="27">
        <f t="shared" si="73"/>
        <v>0</v>
      </c>
      <c r="K54" s="27">
        <f t="shared" si="73"/>
        <v>0</v>
      </c>
      <c r="L54" s="27">
        <f t="shared" si="73"/>
        <v>0</v>
      </c>
      <c r="M54" s="27">
        <f t="shared" si="73"/>
        <v>0</v>
      </c>
      <c r="N54" s="27">
        <f t="shared" si="73"/>
        <v>181541</v>
      </c>
      <c r="O54" s="27">
        <f t="shared" si="73"/>
        <v>43662</v>
      </c>
      <c r="P54" s="27">
        <f t="shared" si="73"/>
        <v>112517</v>
      </c>
      <c r="Q54" s="27">
        <f t="shared" si="73"/>
        <v>0</v>
      </c>
      <c r="R54" s="27">
        <f t="shared" si="73"/>
        <v>112517</v>
      </c>
      <c r="S54" s="27">
        <f t="shared" si="73"/>
        <v>0</v>
      </c>
      <c r="T54" s="27">
        <f t="shared" si="73"/>
        <v>35991</v>
      </c>
      <c r="U54" s="27">
        <f t="shared" si="73"/>
        <v>486370</v>
      </c>
      <c r="V54" s="27">
        <f t="shared" si="73"/>
        <v>0</v>
      </c>
      <c r="W54" s="27">
        <f t="shared" si="73"/>
        <v>0</v>
      </c>
      <c r="X54" s="27">
        <f t="shared" si="73"/>
        <v>0</v>
      </c>
      <c r="Y54" s="27">
        <f t="shared" si="73"/>
        <v>0</v>
      </c>
      <c r="Z54" s="27">
        <f t="shared" si="73"/>
        <v>0</v>
      </c>
      <c r="AA54" s="27">
        <f t="shared" si="73"/>
        <v>486370</v>
      </c>
      <c r="AB54" s="27">
        <f t="shared" si="73"/>
        <v>0</v>
      </c>
      <c r="AC54" s="27">
        <f t="shared" si="73"/>
        <v>0</v>
      </c>
      <c r="AD54" s="27">
        <f t="shared" si="73"/>
        <v>0</v>
      </c>
      <c r="AE54" s="27">
        <f t="shared" si="73"/>
        <v>254650</v>
      </c>
      <c r="AF54" s="27">
        <f t="shared" si="73"/>
        <v>0</v>
      </c>
      <c r="AG54" s="27">
        <f t="shared" si="73"/>
        <v>0</v>
      </c>
      <c r="AH54" s="27">
        <f t="shared" si="73"/>
        <v>0</v>
      </c>
      <c r="AI54" s="27">
        <f t="shared" si="73"/>
        <v>0</v>
      </c>
      <c r="AJ54" s="27">
        <f t="shared" si="73"/>
        <v>0</v>
      </c>
      <c r="AK54" s="27">
        <f t="shared" si="73"/>
        <v>1000</v>
      </c>
      <c r="AL54" s="27">
        <f t="shared" si="73"/>
        <v>0</v>
      </c>
      <c r="AM54" s="27">
        <f t="shared" si="73"/>
        <v>0</v>
      </c>
      <c r="AN54" s="27">
        <f t="shared" si="73"/>
        <v>0</v>
      </c>
      <c r="AO54" s="27">
        <f t="shared" si="73"/>
        <v>125823</v>
      </c>
      <c r="AP54" s="27">
        <f t="shared" si="73"/>
        <v>0</v>
      </c>
      <c r="AQ54" s="27">
        <f t="shared" si="73"/>
        <v>0</v>
      </c>
      <c r="AR54" s="27">
        <f t="shared" si="73"/>
        <v>0</v>
      </c>
      <c r="AS54" s="27">
        <f t="shared" si="73"/>
        <v>0</v>
      </c>
      <c r="AT54" s="27">
        <f t="shared" si="73"/>
        <v>0</v>
      </c>
      <c r="AU54" s="27">
        <f t="shared" si="73"/>
        <v>0</v>
      </c>
      <c r="AV54" s="27">
        <f t="shared" si="73"/>
        <v>0</v>
      </c>
      <c r="AW54" s="27">
        <f t="shared" si="73"/>
        <v>0</v>
      </c>
      <c r="AX54" s="27">
        <f t="shared" si="73"/>
        <v>31248</v>
      </c>
      <c r="AY54" s="27">
        <f t="shared" si="73"/>
        <v>0</v>
      </c>
      <c r="AZ54" s="27">
        <f t="shared" si="73"/>
        <v>96579</v>
      </c>
      <c r="BA54" s="27">
        <f t="shared" si="73"/>
        <v>0</v>
      </c>
      <c r="BB54" s="27">
        <f t="shared" si="73"/>
        <v>0</v>
      </c>
      <c r="BC54" s="27">
        <f t="shared" si="73"/>
        <v>0</v>
      </c>
      <c r="BD54" s="27">
        <f t="shared" si="73"/>
        <v>0</v>
      </c>
      <c r="BE54" s="27">
        <f t="shared" si="73"/>
        <v>0</v>
      </c>
      <c r="BF54" s="27">
        <f t="shared" si="73"/>
        <v>0</v>
      </c>
      <c r="BG54" s="27">
        <f t="shared" si="73"/>
        <v>0</v>
      </c>
      <c r="BH54" s="27">
        <f t="shared" si="73"/>
        <v>0</v>
      </c>
      <c r="BI54" s="27">
        <f t="shared" si="73"/>
        <v>0</v>
      </c>
      <c r="BJ54" s="27">
        <f t="shared" si="73"/>
        <v>0</v>
      </c>
      <c r="BK54" s="27">
        <f t="shared" si="73"/>
        <v>0</v>
      </c>
      <c r="BL54" s="27">
        <f t="shared" si="73"/>
        <v>0</v>
      </c>
      <c r="BM54" s="27">
        <f t="shared" si="73"/>
        <v>0</v>
      </c>
      <c r="BN54" s="27">
        <f t="shared" ref="BN54:CT54" si="74">SUM(BN55)</f>
        <v>0</v>
      </c>
      <c r="BO54" s="27">
        <f t="shared" si="74"/>
        <v>0</v>
      </c>
      <c r="BP54" s="27">
        <f t="shared" si="74"/>
        <v>0</v>
      </c>
      <c r="BQ54" s="27">
        <f t="shared" si="74"/>
        <v>0</v>
      </c>
      <c r="BR54" s="27">
        <f t="shared" si="74"/>
        <v>0</v>
      </c>
      <c r="BS54" s="27">
        <f t="shared" si="74"/>
        <v>0</v>
      </c>
      <c r="BT54" s="27">
        <f t="shared" si="74"/>
        <v>0</v>
      </c>
      <c r="BU54" s="27">
        <f t="shared" si="74"/>
        <v>0</v>
      </c>
      <c r="BV54" s="27">
        <f t="shared" si="74"/>
        <v>0</v>
      </c>
      <c r="BW54" s="27">
        <f t="shared" si="74"/>
        <v>0</v>
      </c>
      <c r="BX54" s="27">
        <f t="shared" si="74"/>
        <v>0</v>
      </c>
      <c r="BY54" s="27">
        <f t="shared" si="74"/>
        <v>0</v>
      </c>
      <c r="BZ54" s="27">
        <f t="shared" si="74"/>
        <v>11000</v>
      </c>
      <c r="CA54" s="27">
        <f t="shared" si="74"/>
        <v>11000</v>
      </c>
      <c r="CB54" s="27">
        <f t="shared" si="74"/>
        <v>11000</v>
      </c>
      <c r="CC54" s="27">
        <f t="shared" si="74"/>
        <v>0</v>
      </c>
      <c r="CD54" s="27">
        <f t="shared" si="74"/>
        <v>11000</v>
      </c>
      <c r="CE54" s="27">
        <f t="shared" si="74"/>
        <v>0</v>
      </c>
      <c r="CF54" s="27">
        <f t="shared" si="74"/>
        <v>0</v>
      </c>
      <c r="CG54" s="27">
        <f t="shared" si="74"/>
        <v>0</v>
      </c>
      <c r="CH54" s="27">
        <f t="shared" si="74"/>
        <v>0</v>
      </c>
      <c r="CI54" s="27">
        <f t="shared" si="74"/>
        <v>0</v>
      </c>
      <c r="CJ54" s="27">
        <f t="shared" si="74"/>
        <v>0</v>
      </c>
      <c r="CK54" s="27">
        <f t="shared" si="74"/>
        <v>0</v>
      </c>
      <c r="CL54" s="27">
        <f t="shared" si="74"/>
        <v>0</v>
      </c>
      <c r="CM54" s="27">
        <f t="shared" si="74"/>
        <v>0</v>
      </c>
      <c r="CN54" s="27">
        <f t="shared" si="74"/>
        <v>0</v>
      </c>
      <c r="CO54" s="27">
        <f t="shared" si="74"/>
        <v>0</v>
      </c>
      <c r="CP54" s="27">
        <f t="shared" si="74"/>
        <v>0</v>
      </c>
      <c r="CQ54" s="27">
        <f t="shared" si="74"/>
        <v>0</v>
      </c>
      <c r="CR54" s="27">
        <f t="shared" si="74"/>
        <v>0</v>
      </c>
      <c r="CS54" s="27">
        <f t="shared" si="74"/>
        <v>0</v>
      </c>
      <c r="CT54" s="27">
        <f t="shared" si="74"/>
        <v>0</v>
      </c>
      <c r="CU54" s="61">
        <f>SUM(CU55)</f>
        <v>0</v>
      </c>
      <c r="CV54" s="58"/>
      <c r="CW54" s="92"/>
      <c r="CX54" s="92"/>
      <c r="CY54" s="93"/>
      <c r="CZ54" s="58"/>
      <c r="DA54" s="58"/>
      <c r="DB54" s="58"/>
      <c r="DC54" s="58"/>
      <c r="DD54" s="58"/>
      <c r="DE54" s="58"/>
      <c r="DF54" s="58"/>
      <c r="DG54" s="58"/>
      <c r="DH54" s="58"/>
      <c r="DI54" s="58"/>
      <c r="DJ54" s="58"/>
      <c r="DK54" s="58"/>
      <c r="DL54" s="58"/>
      <c r="DM54" s="58"/>
      <c r="DN54" s="58"/>
      <c r="DO54" s="58"/>
      <c r="DP54" s="58"/>
      <c r="DQ54" s="58"/>
    </row>
    <row r="55" spans="1:121" s="59" customFormat="1" ht="15.6" x14ac:dyDescent="0.3">
      <c r="A55" s="16" t="s">
        <v>137</v>
      </c>
      <c r="B55" s="16" t="s">
        <v>1</v>
      </c>
      <c r="C55" s="17" t="s">
        <v>138</v>
      </c>
      <c r="D55" s="18">
        <f t="shared" ref="D55:BQ55" si="75">SUM(D56)</f>
        <v>4141865</v>
      </c>
      <c r="E55" s="18">
        <f t="shared" si="75"/>
        <v>4130865</v>
      </c>
      <c r="F55" s="18">
        <f t="shared" si="75"/>
        <v>4130865</v>
      </c>
      <c r="G55" s="18">
        <f t="shared" si="75"/>
        <v>2412907</v>
      </c>
      <c r="H55" s="18">
        <f t="shared" si="75"/>
        <v>603227</v>
      </c>
      <c r="I55" s="18">
        <f t="shared" si="75"/>
        <v>225203</v>
      </c>
      <c r="J55" s="18">
        <f t="shared" si="75"/>
        <v>0</v>
      </c>
      <c r="K55" s="18">
        <f t="shared" si="75"/>
        <v>0</v>
      </c>
      <c r="L55" s="18">
        <f t="shared" si="75"/>
        <v>0</v>
      </c>
      <c r="M55" s="18">
        <f t="shared" si="75"/>
        <v>0</v>
      </c>
      <c r="N55" s="18">
        <f t="shared" si="75"/>
        <v>181541</v>
      </c>
      <c r="O55" s="18">
        <f t="shared" si="75"/>
        <v>43662</v>
      </c>
      <c r="P55" s="18">
        <f t="shared" si="75"/>
        <v>112517</v>
      </c>
      <c r="Q55" s="18">
        <f t="shared" si="75"/>
        <v>0</v>
      </c>
      <c r="R55" s="18">
        <f t="shared" si="75"/>
        <v>112517</v>
      </c>
      <c r="S55" s="18">
        <f t="shared" si="75"/>
        <v>0</v>
      </c>
      <c r="T55" s="18">
        <f t="shared" si="75"/>
        <v>35991</v>
      </c>
      <c r="U55" s="18">
        <f t="shared" si="75"/>
        <v>486370</v>
      </c>
      <c r="V55" s="18">
        <f t="shared" si="75"/>
        <v>0</v>
      </c>
      <c r="W55" s="18">
        <f t="shared" si="75"/>
        <v>0</v>
      </c>
      <c r="X55" s="18">
        <f t="shared" si="75"/>
        <v>0</v>
      </c>
      <c r="Y55" s="18">
        <f t="shared" si="75"/>
        <v>0</v>
      </c>
      <c r="Z55" s="18">
        <f t="shared" si="75"/>
        <v>0</v>
      </c>
      <c r="AA55" s="18">
        <f t="shared" si="75"/>
        <v>486370</v>
      </c>
      <c r="AB55" s="18">
        <f t="shared" si="75"/>
        <v>0</v>
      </c>
      <c r="AC55" s="18">
        <f t="shared" si="75"/>
        <v>0</v>
      </c>
      <c r="AD55" s="18">
        <f t="shared" si="75"/>
        <v>0</v>
      </c>
      <c r="AE55" s="18">
        <f t="shared" si="75"/>
        <v>254650</v>
      </c>
      <c r="AF55" s="18">
        <f t="shared" si="75"/>
        <v>0</v>
      </c>
      <c r="AG55" s="18">
        <f t="shared" si="75"/>
        <v>0</v>
      </c>
      <c r="AH55" s="18">
        <f t="shared" si="75"/>
        <v>0</v>
      </c>
      <c r="AI55" s="18">
        <f t="shared" si="75"/>
        <v>0</v>
      </c>
      <c r="AJ55" s="18">
        <f t="shared" si="75"/>
        <v>0</v>
      </c>
      <c r="AK55" s="18">
        <f t="shared" si="75"/>
        <v>1000</v>
      </c>
      <c r="AL55" s="18">
        <f t="shared" si="75"/>
        <v>0</v>
      </c>
      <c r="AM55" s="18">
        <f t="shared" si="75"/>
        <v>0</v>
      </c>
      <c r="AN55" s="18">
        <f t="shared" si="75"/>
        <v>0</v>
      </c>
      <c r="AO55" s="18">
        <f t="shared" si="75"/>
        <v>125823</v>
      </c>
      <c r="AP55" s="18">
        <f t="shared" si="75"/>
        <v>0</v>
      </c>
      <c r="AQ55" s="18">
        <f t="shared" si="75"/>
        <v>0</v>
      </c>
      <c r="AR55" s="18">
        <f t="shared" si="75"/>
        <v>0</v>
      </c>
      <c r="AS55" s="18">
        <f t="shared" si="75"/>
        <v>0</v>
      </c>
      <c r="AT55" s="18"/>
      <c r="AU55" s="18"/>
      <c r="AV55" s="18">
        <f t="shared" si="75"/>
        <v>0</v>
      </c>
      <c r="AW55" s="18">
        <f t="shared" si="75"/>
        <v>0</v>
      </c>
      <c r="AX55" s="18">
        <f t="shared" si="75"/>
        <v>31248</v>
      </c>
      <c r="AY55" s="18"/>
      <c r="AZ55" s="18">
        <f t="shared" si="75"/>
        <v>96579</v>
      </c>
      <c r="BA55" s="18">
        <f t="shared" si="75"/>
        <v>0</v>
      </c>
      <c r="BB55" s="18">
        <f t="shared" si="75"/>
        <v>0</v>
      </c>
      <c r="BC55" s="18">
        <f t="shared" si="75"/>
        <v>0</v>
      </c>
      <c r="BD55" s="18">
        <f t="shared" si="75"/>
        <v>0</v>
      </c>
      <c r="BE55" s="18">
        <f t="shared" si="75"/>
        <v>0</v>
      </c>
      <c r="BF55" s="18">
        <f t="shared" si="75"/>
        <v>0</v>
      </c>
      <c r="BG55" s="18">
        <f t="shared" si="75"/>
        <v>0</v>
      </c>
      <c r="BH55" s="18">
        <f t="shared" si="75"/>
        <v>0</v>
      </c>
      <c r="BI55" s="18">
        <f t="shared" si="75"/>
        <v>0</v>
      </c>
      <c r="BJ55" s="18">
        <f t="shared" si="75"/>
        <v>0</v>
      </c>
      <c r="BK55" s="18">
        <f t="shared" si="75"/>
        <v>0</v>
      </c>
      <c r="BL55" s="18">
        <f t="shared" si="75"/>
        <v>0</v>
      </c>
      <c r="BM55" s="18">
        <f t="shared" si="75"/>
        <v>0</v>
      </c>
      <c r="BN55" s="18">
        <f t="shared" si="75"/>
        <v>0</v>
      </c>
      <c r="BO55" s="18">
        <f t="shared" si="75"/>
        <v>0</v>
      </c>
      <c r="BP55" s="18">
        <f t="shared" si="75"/>
        <v>0</v>
      </c>
      <c r="BQ55" s="18">
        <f t="shared" si="75"/>
        <v>0</v>
      </c>
      <c r="BR55" s="18">
        <f t="shared" ref="BR55:CU55" si="76">SUM(BR56)</f>
        <v>0</v>
      </c>
      <c r="BS55" s="18">
        <f t="shared" si="76"/>
        <v>0</v>
      </c>
      <c r="BT55" s="18">
        <f t="shared" si="76"/>
        <v>0</v>
      </c>
      <c r="BU55" s="18">
        <f t="shared" si="76"/>
        <v>0</v>
      </c>
      <c r="BV55" s="18">
        <f t="shared" si="76"/>
        <v>0</v>
      </c>
      <c r="BW55" s="18">
        <f t="shared" si="76"/>
        <v>0</v>
      </c>
      <c r="BX55" s="18">
        <f t="shared" si="76"/>
        <v>0</v>
      </c>
      <c r="BY55" s="18">
        <f t="shared" si="76"/>
        <v>0</v>
      </c>
      <c r="BZ55" s="18">
        <f t="shared" si="76"/>
        <v>11000</v>
      </c>
      <c r="CA55" s="18">
        <f t="shared" si="76"/>
        <v>11000</v>
      </c>
      <c r="CB55" s="18">
        <f t="shared" si="76"/>
        <v>11000</v>
      </c>
      <c r="CC55" s="18">
        <f t="shared" si="76"/>
        <v>0</v>
      </c>
      <c r="CD55" s="18">
        <f t="shared" si="76"/>
        <v>11000</v>
      </c>
      <c r="CE55" s="18">
        <f t="shared" si="76"/>
        <v>0</v>
      </c>
      <c r="CF55" s="18">
        <f t="shared" si="76"/>
        <v>0</v>
      </c>
      <c r="CG55" s="18">
        <f t="shared" si="76"/>
        <v>0</v>
      </c>
      <c r="CH55" s="18">
        <f t="shared" si="76"/>
        <v>0</v>
      </c>
      <c r="CI55" s="18">
        <f t="shared" si="76"/>
        <v>0</v>
      </c>
      <c r="CJ55" s="18">
        <f t="shared" si="76"/>
        <v>0</v>
      </c>
      <c r="CK55" s="18">
        <f t="shared" si="76"/>
        <v>0</v>
      </c>
      <c r="CL55" s="18">
        <f t="shared" si="76"/>
        <v>0</v>
      </c>
      <c r="CM55" s="18">
        <f t="shared" si="76"/>
        <v>0</v>
      </c>
      <c r="CN55" s="18">
        <f t="shared" si="76"/>
        <v>0</v>
      </c>
      <c r="CO55" s="18"/>
      <c r="CP55" s="18"/>
      <c r="CQ55" s="18">
        <f t="shared" si="76"/>
        <v>0</v>
      </c>
      <c r="CR55" s="18">
        <f t="shared" si="76"/>
        <v>0</v>
      </c>
      <c r="CS55" s="18">
        <f t="shared" si="76"/>
        <v>0</v>
      </c>
      <c r="CT55" s="18">
        <f t="shared" si="76"/>
        <v>0</v>
      </c>
      <c r="CU55" s="46">
        <f t="shared" si="76"/>
        <v>0</v>
      </c>
      <c r="CV55" s="58"/>
      <c r="CW55" s="94"/>
      <c r="CX55" s="94"/>
      <c r="CY55" s="93"/>
      <c r="CZ55" s="58"/>
      <c r="DA55" s="58"/>
      <c r="DB55" s="58"/>
      <c r="DC55" s="58"/>
      <c r="DD55" s="58"/>
      <c r="DE55" s="58"/>
      <c r="DF55" s="58"/>
      <c r="DG55" s="58"/>
      <c r="DH55" s="58"/>
      <c r="DI55" s="58"/>
      <c r="DJ55" s="58"/>
      <c r="DK55" s="58"/>
      <c r="DL55" s="58"/>
      <c r="DM55" s="58"/>
      <c r="DN55" s="58"/>
      <c r="DO55" s="58"/>
      <c r="DP55" s="58"/>
      <c r="DQ55" s="58"/>
    </row>
    <row r="56" spans="1:121" ht="31.2" x14ac:dyDescent="0.3">
      <c r="A56" s="21" t="s">
        <v>1</v>
      </c>
      <c r="B56" s="21" t="s">
        <v>89</v>
      </c>
      <c r="C56" s="22" t="s">
        <v>139</v>
      </c>
      <c r="D56" s="19">
        <f>SUM(E56+BZ56+CR56)</f>
        <v>4141865</v>
      </c>
      <c r="E56" s="19">
        <f>SUM(F56+BA56)</f>
        <v>4130865</v>
      </c>
      <c r="F56" s="19">
        <f>SUM(G56+H56+I56+P56+S56+T56+U56+AE56+AD56)</f>
        <v>4130865</v>
      </c>
      <c r="G56" s="23">
        <v>2412907</v>
      </c>
      <c r="H56" s="23">
        <v>603227</v>
      </c>
      <c r="I56" s="19">
        <f t="shared" si="6"/>
        <v>225203</v>
      </c>
      <c r="J56" s="19">
        <v>0</v>
      </c>
      <c r="K56" s="19">
        <v>0</v>
      </c>
      <c r="L56" s="19">
        <v>0</v>
      </c>
      <c r="M56" s="19">
        <v>0</v>
      </c>
      <c r="N56" s="23">
        <v>181541</v>
      </c>
      <c r="O56" s="23">
        <v>43662</v>
      </c>
      <c r="P56" s="19">
        <f t="shared" si="7"/>
        <v>112517</v>
      </c>
      <c r="Q56" s="19">
        <v>0</v>
      </c>
      <c r="R56" s="23">
        <v>112517</v>
      </c>
      <c r="S56" s="23">
        <v>0</v>
      </c>
      <c r="T56" s="23">
        <v>35991</v>
      </c>
      <c r="U56" s="19">
        <f>SUM(V56:AC56)</f>
        <v>486370</v>
      </c>
      <c r="V56" s="23"/>
      <c r="W56" s="23"/>
      <c r="X56" s="23"/>
      <c r="Y56" s="23"/>
      <c r="Z56" s="23"/>
      <c r="AA56" s="23">
        <v>486370</v>
      </c>
      <c r="AB56" s="19">
        <v>0</v>
      </c>
      <c r="AC56" s="19">
        <v>0</v>
      </c>
      <c r="AD56" s="19">
        <v>0</v>
      </c>
      <c r="AE56" s="19">
        <f>SUM(AF56:AZ56)</f>
        <v>254650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23">
        <v>1000</v>
      </c>
      <c r="AL56" s="19">
        <v>0</v>
      </c>
      <c r="AM56" s="19">
        <v>0</v>
      </c>
      <c r="AN56" s="19">
        <v>0</v>
      </c>
      <c r="AO56" s="23">
        <v>125823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v>0</v>
      </c>
      <c r="AV56" s="19">
        <v>0</v>
      </c>
      <c r="AW56" s="19">
        <v>0</v>
      </c>
      <c r="AX56" s="23">
        <v>31248</v>
      </c>
      <c r="AY56" s="23">
        <v>0</v>
      </c>
      <c r="AZ56" s="23">
        <v>96579</v>
      </c>
      <c r="BA56" s="19">
        <f>SUM(BB56+BF56+BI56+BK56+BN56)</f>
        <v>0</v>
      </c>
      <c r="BB56" s="19">
        <f>SUM(BC56:BE56)</f>
        <v>0</v>
      </c>
      <c r="BC56" s="19">
        <v>0</v>
      </c>
      <c r="BD56" s="19">
        <v>0</v>
      </c>
      <c r="BE56" s="19">
        <v>0</v>
      </c>
      <c r="BF56" s="19">
        <f>SUM(BH56:BH56)</f>
        <v>0</v>
      </c>
      <c r="BG56" s="19">
        <v>0</v>
      </c>
      <c r="BH56" s="19">
        <v>0</v>
      </c>
      <c r="BI56" s="19">
        <v>0</v>
      </c>
      <c r="BJ56" s="19">
        <v>0</v>
      </c>
      <c r="BK56" s="19">
        <f t="shared" si="8"/>
        <v>0</v>
      </c>
      <c r="BL56" s="19">
        <v>0</v>
      </c>
      <c r="BM56" s="19">
        <v>0</v>
      </c>
      <c r="BN56" s="19">
        <f>SUM(BO56:BY56)</f>
        <v>0</v>
      </c>
      <c r="BO56" s="19">
        <v>0</v>
      </c>
      <c r="BP56" s="19">
        <v>0</v>
      </c>
      <c r="BQ56" s="19">
        <v>0</v>
      </c>
      <c r="BR56" s="19">
        <v>0</v>
      </c>
      <c r="BS56" s="19">
        <v>0</v>
      </c>
      <c r="BT56" s="19">
        <v>0</v>
      </c>
      <c r="BU56" s="19">
        <v>0</v>
      </c>
      <c r="BV56" s="19">
        <v>0</v>
      </c>
      <c r="BW56" s="19">
        <v>0</v>
      </c>
      <c r="BX56" s="19">
        <v>0</v>
      </c>
      <c r="BY56" s="19">
        <v>0</v>
      </c>
      <c r="BZ56" s="19">
        <f>SUM(CA56+CQ56)</f>
        <v>11000</v>
      </c>
      <c r="CA56" s="19">
        <f>SUM(CB56+CE56+CK56)</f>
        <v>11000</v>
      </c>
      <c r="CB56" s="19">
        <f t="shared" si="9"/>
        <v>11000</v>
      </c>
      <c r="CC56" s="19">
        <v>0</v>
      </c>
      <c r="CD56" s="23">
        <v>11000</v>
      </c>
      <c r="CE56" s="19">
        <f>SUM(CF56:CJ56)</f>
        <v>0</v>
      </c>
      <c r="CF56" s="19">
        <v>0</v>
      </c>
      <c r="CG56" s="19">
        <v>0</v>
      </c>
      <c r="CH56" s="19">
        <v>0</v>
      </c>
      <c r="CI56" s="19">
        <v>0</v>
      </c>
      <c r="CJ56" s="19">
        <v>0</v>
      </c>
      <c r="CK56" s="19">
        <f>SUM(CL56:CP56)</f>
        <v>0</v>
      </c>
      <c r="CL56" s="19">
        <v>0</v>
      </c>
      <c r="CM56" s="19">
        <v>0</v>
      </c>
      <c r="CN56" s="19">
        <v>0</v>
      </c>
      <c r="CO56" s="19"/>
      <c r="CP56" s="19"/>
      <c r="CQ56" s="19">
        <v>0</v>
      </c>
      <c r="CR56" s="19">
        <f t="shared" si="10"/>
        <v>0</v>
      </c>
      <c r="CS56" s="19">
        <f t="shared" si="11"/>
        <v>0</v>
      </c>
      <c r="CT56" s="19">
        <v>0</v>
      </c>
      <c r="CU56" s="20">
        <v>0</v>
      </c>
      <c r="CW56" s="116"/>
      <c r="CX56" s="116"/>
      <c r="CY56" s="95"/>
    </row>
    <row r="57" spans="1:121" s="59" customFormat="1" ht="15.6" x14ac:dyDescent="0.3">
      <c r="A57" s="25" t="s">
        <v>140</v>
      </c>
      <c r="B57" s="25" t="s">
        <v>1</v>
      </c>
      <c r="C57" s="26" t="s">
        <v>141</v>
      </c>
      <c r="D57" s="27">
        <f t="shared" ref="D57:BQ57" si="77">SUM(D58+D60)</f>
        <v>339278247</v>
      </c>
      <c r="E57" s="27">
        <f t="shared" si="77"/>
        <v>307185618</v>
      </c>
      <c r="F57" s="27">
        <f t="shared" si="77"/>
        <v>299389913</v>
      </c>
      <c r="G57" s="27">
        <f t="shared" si="77"/>
        <v>158897484</v>
      </c>
      <c r="H57" s="27">
        <f t="shared" si="77"/>
        <v>7409657</v>
      </c>
      <c r="I57" s="27">
        <f t="shared" si="77"/>
        <v>100523695</v>
      </c>
      <c r="J57" s="27">
        <f t="shared" si="77"/>
        <v>236293</v>
      </c>
      <c r="K57" s="27">
        <f t="shared" si="77"/>
        <v>34592097</v>
      </c>
      <c r="L57" s="27">
        <f t="shared" si="77"/>
        <v>22745283</v>
      </c>
      <c r="M57" s="27">
        <f t="shared" si="77"/>
        <v>8409900</v>
      </c>
      <c r="N57" s="27">
        <f t="shared" si="77"/>
        <v>23895702</v>
      </c>
      <c r="O57" s="27">
        <f t="shared" si="77"/>
        <v>10644420</v>
      </c>
      <c r="P57" s="27">
        <f t="shared" si="77"/>
        <v>145817</v>
      </c>
      <c r="Q57" s="27">
        <f t="shared" si="77"/>
        <v>54776</v>
      </c>
      <c r="R57" s="27">
        <f t="shared" si="77"/>
        <v>91041</v>
      </c>
      <c r="S57" s="27">
        <f t="shared" si="77"/>
        <v>0</v>
      </c>
      <c r="T57" s="27">
        <f t="shared" si="77"/>
        <v>560711</v>
      </c>
      <c r="U57" s="27">
        <f t="shared" si="77"/>
        <v>7886038</v>
      </c>
      <c r="V57" s="27">
        <f t="shared" si="77"/>
        <v>1051505</v>
      </c>
      <c r="W57" s="27">
        <f t="shared" si="77"/>
        <v>2178031</v>
      </c>
      <c r="X57" s="27">
        <f t="shared" si="77"/>
        <v>3311158</v>
      </c>
      <c r="Y57" s="27">
        <f t="shared" si="77"/>
        <v>1039078</v>
      </c>
      <c r="Z57" s="27">
        <f t="shared" si="77"/>
        <v>45500</v>
      </c>
      <c r="AA57" s="27">
        <f t="shared" si="77"/>
        <v>0</v>
      </c>
      <c r="AB57" s="27">
        <f t="shared" si="77"/>
        <v>0</v>
      </c>
      <c r="AC57" s="27">
        <f t="shared" si="77"/>
        <v>260766</v>
      </c>
      <c r="AD57" s="27">
        <f t="shared" si="77"/>
        <v>0</v>
      </c>
      <c r="AE57" s="27">
        <f t="shared" si="77"/>
        <v>23966511</v>
      </c>
      <c r="AF57" s="27">
        <f t="shared" si="77"/>
        <v>0</v>
      </c>
      <c r="AG57" s="27">
        <f t="shared" si="77"/>
        <v>0</v>
      </c>
      <c r="AH57" s="27">
        <f t="shared" si="77"/>
        <v>306938</v>
      </c>
      <c r="AI57" s="27">
        <f t="shared" si="77"/>
        <v>2247827</v>
      </c>
      <c r="AJ57" s="27">
        <f t="shared" si="77"/>
        <v>0</v>
      </c>
      <c r="AK57" s="27">
        <f t="shared" si="77"/>
        <v>8500</v>
      </c>
      <c r="AL57" s="27">
        <f t="shared" si="77"/>
        <v>0</v>
      </c>
      <c r="AM57" s="27">
        <f t="shared" si="77"/>
        <v>41966</v>
      </c>
      <c r="AN57" s="27">
        <f t="shared" si="77"/>
        <v>84323</v>
      </c>
      <c r="AO57" s="27">
        <f t="shared" si="77"/>
        <v>54714</v>
      </c>
      <c r="AP57" s="27">
        <f t="shared" si="77"/>
        <v>86932</v>
      </c>
      <c r="AQ57" s="27">
        <f t="shared" si="77"/>
        <v>9124211</v>
      </c>
      <c r="AR57" s="27">
        <f t="shared" si="77"/>
        <v>116136</v>
      </c>
      <c r="AS57" s="27">
        <f t="shared" si="77"/>
        <v>0</v>
      </c>
      <c r="AT57" s="27"/>
      <c r="AU57" s="27"/>
      <c r="AV57" s="27">
        <f t="shared" si="77"/>
        <v>0</v>
      </c>
      <c r="AW57" s="27">
        <f t="shared" si="77"/>
        <v>8437861</v>
      </c>
      <c r="AX57" s="27">
        <f t="shared" si="77"/>
        <v>1418</v>
      </c>
      <c r="AY57" s="27"/>
      <c r="AZ57" s="27">
        <f t="shared" si="77"/>
        <v>3455685</v>
      </c>
      <c r="BA57" s="27">
        <f t="shared" si="77"/>
        <v>7795705</v>
      </c>
      <c r="BB57" s="27">
        <f t="shared" si="77"/>
        <v>0</v>
      </c>
      <c r="BC57" s="27">
        <f t="shared" si="77"/>
        <v>0</v>
      </c>
      <c r="BD57" s="27">
        <f t="shared" si="77"/>
        <v>0</v>
      </c>
      <c r="BE57" s="27">
        <f t="shared" si="77"/>
        <v>0</v>
      </c>
      <c r="BF57" s="27">
        <f t="shared" si="77"/>
        <v>0</v>
      </c>
      <c r="BG57" s="27">
        <f t="shared" si="77"/>
        <v>0</v>
      </c>
      <c r="BH57" s="27">
        <f t="shared" si="77"/>
        <v>0</v>
      </c>
      <c r="BI57" s="27">
        <f t="shared" si="77"/>
        <v>0</v>
      </c>
      <c r="BJ57" s="27">
        <f t="shared" ref="BJ57" si="78">SUM(BJ58+BJ60)</f>
        <v>0</v>
      </c>
      <c r="BK57" s="27">
        <f t="shared" si="77"/>
        <v>338943</v>
      </c>
      <c r="BL57" s="27">
        <f t="shared" si="77"/>
        <v>338943</v>
      </c>
      <c r="BM57" s="27">
        <f t="shared" ref="BM57" si="79">SUM(BM58+BM60)</f>
        <v>0</v>
      </c>
      <c r="BN57" s="27">
        <f t="shared" si="77"/>
        <v>7456762</v>
      </c>
      <c r="BO57" s="27">
        <f t="shared" si="77"/>
        <v>0</v>
      </c>
      <c r="BP57" s="27">
        <f t="shared" si="77"/>
        <v>0</v>
      </c>
      <c r="BQ57" s="27">
        <f t="shared" si="77"/>
        <v>0</v>
      </c>
      <c r="BR57" s="27">
        <f t="shared" ref="BR57:CU57" si="80">SUM(BR58+BR60)</f>
        <v>0</v>
      </c>
      <c r="BS57" s="27">
        <f t="shared" si="80"/>
        <v>0</v>
      </c>
      <c r="BT57" s="27">
        <f t="shared" si="80"/>
        <v>0</v>
      </c>
      <c r="BU57" s="27">
        <f t="shared" si="80"/>
        <v>0</v>
      </c>
      <c r="BV57" s="27">
        <f t="shared" si="80"/>
        <v>0</v>
      </c>
      <c r="BW57" s="27">
        <f t="shared" si="80"/>
        <v>0</v>
      </c>
      <c r="BX57" s="27">
        <f t="shared" si="80"/>
        <v>6409626</v>
      </c>
      <c r="BY57" s="27">
        <f t="shared" si="80"/>
        <v>1047136</v>
      </c>
      <c r="BZ57" s="27">
        <f t="shared" si="80"/>
        <v>32092629</v>
      </c>
      <c r="CA57" s="27">
        <f t="shared" si="80"/>
        <v>32092629</v>
      </c>
      <c r="CB57" s="27">
        <f t="shared" si="80"/>
        <v>14589488</v>
      </c>
      <c r="CC57" s="27">
        <f t="shared" si="80"/>
        <v>0</v>
      </c>
      <c r="CD57" s="27">
        <f t="shared" si="80"/>
        <v>14589488</v>
      </c>
      <c r="CE57" s="27">
        <f t="shared" si="80"/>
        <v>0</v>
      </c>
      <c r="CF57" s="27">
        <f t="shared" si="80"/>
        <v>0</v>
      </c>
      <c r="CG57" s="27">
        <f t="shared" ref="CG57:CH57" si="81">SUM(CG58+CG60)</f>
        <v>0</v>
      </c>
      <c r="CH57" s="27">
        <f t="shared" si="81"/>
        <v>0</v>
      </c>
      <c r="CI57" s="27">
        <f t="shared" si="80"/>
        <v>0</v>
      </c>
      <c r="CJ57" s="27">
        <f t="shared" ref="CJ57" si="82">SUM(CJ58+CJ60)</f>
        <v>0</v>
      </c>
      <c r="CK57" s="27">
        <f t="shared" si="80"/>
        <v>17503141</v>
      </c>
      <c r="CL57" s="27">
        <f t="shared" si="80"/>
        <v>0</v>
      </c>
      <c r="CM57" s="27">
        <f t="shared" ref="CM57" si="83">SUM(CM58+CM60)</f>
        <v>0</v>
      </c>
      <c r="CN57" s="27">
        <f t="shared" si="80"/>
        <v>17503141</v>
      </c>
      <c r="CO57" s="27"/>
      <c r="CP57" s="27"/>
      <c r="CQ57" s="27">
        <f t="shared" si="80"/>
        <v>0</v>
      </c>
      <c r="CR57" s="27">
        <f t="shared" si="80"/>
        <v>0</v>
      </c>
      <c r="CS57" s="27">
        <f t="shared" si="80"/>
        <v>0</v>
      </c>
      <c r="CT57" s="27">
        <f t="shared" si="80"/>
        <v>0</v>
      </c>
      <c r="CU57" s="61">
        <f t="shared" si="80"/>
        <v>0</v>
      </c>
      <c r="CV57" s="58"/>
      <c r="CW57" s="92"/>
      <c r="CX57" s="92"/>
      <c r="CY57" s="93"/>
      <c r="CZ57" s="58"/>
      <c r="DA57" s="58"/>
      <c r="DB57" s="58"/>
      <c r="DC57" s="58"/>
      <c r="DD57" s="58"/>
      <c r="DE57" s="58"/>
      <c r="DF57" s="58"/>
      <c r="DG57" s="58"/>
      <c r="DH57" s="58"/>
      <c r="DI57" s="58"/>
      <c r="DJ57" s="58"/>
      <c r="DK57" s="58"/>
      <c r="DL57" s="58"/>
      <c r="DM57" s="58"/>
      <c r="DN57" s="58"/>
      <c r="DO57" s="58"/>
      <c r="DP57" s="58"/>
      <c r="DQ57" s="58"/>
    </row>
    <row r="58" spans="1:121" s="59" customFormat="1" ht="15.6" x14ac:dyDescent="0.3">
      <c r="A58" s="16" t="s">
        <v>142</v>
      </c>
      <c r="B58" s="16" t="s">
        <v>1</v>
      </c>
      <c r="C58" s="17" t="s">
        <v>143</v>
      </c>
      <c r="D58" s="18">
        <f t="shared" ref="D58:BQ58" si="84">SUM(D59)</f>
        <v>292213223</v>
      </c>
      <c r="E58" s="18">
        <f t="shared" si="84"/>
        <v>262760434</v>
      </c>
      <c r="F58" s="18">
        <f t="shared" si="84"/>
        <v>259659547</v>
      </c>
      <c r="G58" s="18">
        <f t="shared" si="84"/>
        <v>128725845</v>
      </c>
      <c r="H58" s="18">
        <f t="shared" si="84"/>
        <v>7155565</v>
      </c>
      <c r="I58" s="18">
        <f t="shared" si="84"/>
        <v>93784514</v>
      </c>
      <c r="J58" s="18">
        <f t="shared" si="84"/>
        <v>192763</v>
      </c>
      <c r="K58" s="18">
        <f t="shared" si="84"/>
        <v>33563030</v>
      </c>
      <c r="L58" s="18">
        <f t="shared" si="84"/>
        <v>21469269</v>
      </c>
      <c r="M58" s="18">
        <f t="shared" si="84"/>
        <v>8409900</v>
      </c>
      <c r="N58" s="18">
        <f t="shared" si="84"/>
        <v>20271110</v>
      </c>
      <c r="O58" s="18">
        <f t="shared" si="84"/>
        <v>9878442</v>
      </c>
      <c r="P58" s="18">
        <f t="shared" si="84"/>
        <v>0</v>
      </c>
      <c r="Q58" s="18">
        <f t="shared" si="84"/>
        <v>0</v>
      </c>
      <c r="R58" s="18">
        <f t="shared" si="84"/>
        <v>0</v>
      </c>
      <c r="S58" s="18">
        <f t="shared" si="84"/>
        <v>0</v>
      </c>
      <c r="T58" s="18">
        <f t="shared" si="84"/>
        <v>497256</v>
      </c>
      <c r="U58" s="18">
        <f t="shared" si="84"/>
        <v>7875538</v>
      </c>
      <c r="V58" s="18">
        <f t="shared" si="84"/>
        <v>1041005</v>
      </c>
      <c r="W58" s="18">
        <f t="shared" si="84"/>
        <v>2178031</v>
      </c>
      <c r="X58" s="18">
        <f t="shared" si="84"/>
        <v>3311158</v>
      </c>
      <c r="Y58" s="18">
        <f t="shared" si="84"/>
        <v>1039078</v>
      </c>
      <c r="Z58" s="18">
        <f t="shared" si="84"/>
        <v>45500</v>
      </c>
      <c r="AA58" s="18">
        <f t="shared" si="84"/>
        <v>0</v>
      </c>
      <c r="AB58" s="18">
        <f t="shared" si="84"/>
        <v>0</v>
      </c>
      <c r="AC58" s="18">
        <f t="shared" si="84"/>
        <v>260766</v>
      </c>
      <c r="AD58" s="18">
        <f t="shared" si="84"/>
        <v>0</v>
      </c>
      <c r="AE58" s="18">
        <f t="shared" si="84"/>
        <v>21620829</v>
      </c>
      <c r="AF58" s="18">
        <f t="shared" si="84"/>
        <v>0</v>
      </c>
      <c r="AG58" s="18">
        <f t="shared" si="84"/>
        <v>0</v>
      </c>
      <c r="AH58" s="18">
        <f t="shared" si="84"/>
        <v>300938</v>
      </c>
      <c r="AI58" s="18">
        <f t="shared" si="84"/>
        <v>1947827</v>
      </c>
      <c r="AJ58" s="18">
        <f t="shared" si="84"/>
        <v>0</v>
      </c>
      <c r="AK58" s="18">
        <f t="shared" si="84"/>
        <v>8500</v>
      </c>
      <c r="AL58" s="18">
        <f t="shared" si="84"/>
        <v>0</v>
      </c>
      <c r="AM58" s="18">
        <f t="shared" si="84"/>
        <v>41966</v>
      </c>
      <c r="AN58" s="18">
        <f t="shared" si="84"/>
        <v>74323</v>
      </c>
      <c r="AO58" s="18">
        <f t="shared" si="84"/>
        <v>25032</v>
      </c>
      <c r="AP58" s="18">
        <f t="shared" si="84"/>
        <v>86932</v>
      </c>
      <c r="AQ58" s="18">
        <f t="shared" si="84"/>
        <v>9124211</v>
      </c>
      <c r="AR58" s="18">
        <f t="shared" si="84"/>
        <v>116136</v>
      </c>
      <c r="AS58" s="18">
        <f t="shared" si="84"/>
        <v>0</v>
      </c>
      <c r="AT58" s="18"/>
      <c r="AU58" s="18"/>
      <c r="AV58" s="18">
        <f t="shared" si="84"/>
        <v>0</v>
      </c>
      <c r="AW58" s="18">
        <f t="shared" si="84"/>
        <v>6437861</v>
      </c>
      <c r="AX58" s="18">
        <f t="shared" si="84"/>
        <v>1418</v>
      </c>
      <c r="AY58" s="18"/>
      <c r="AZ58" s="18">
        <f t="shared" si="84"/>
        <v>3455685</v>
      </c>
      <c r="BA58" s="18">
        <f t="shared" si="84"/>
        <v>3100887</v>
      </c>
      <c r="BB58" s="18">
        <f t="shared" si="84"/>
        <v>0</v>
      </c>
      <c r="BC58" s="18">
        <f t="shared" si="84"/>
        <v>0</v>
      </c>
      <c r="BD58" s="18">
        <f t="shared" si="84"/>
        <v>0</v>
      </c>
      <c r="BE58" s="18">
        <f t="shared" si="84"/>
        <v>0</v>
      </c>
      <c r="BF58" s="18">
        <f t="shared" si="84"/>
        <v>0</v>
      </c>
      <c r="BG58" s="18">
        <f t="shared" si="84"/>
        <v>0</v>
      </c>
      <c r="BH58" s="18">
        <f t="shared" si="84"/>
        <v>0</v>
      </c>
      <c r="BI58" s="18">
        <f t="shared" si="84"/>
        <v>0</v>
      </c>
      <c r="BJ58" s="18">
        <f t="shared" si="84"/>
        <v>0</v>
      </c>
      <c r="BK58" s="18">
        <f t="shared" si="84"/>
        <v>338943</v>
      </c>
      <c r="BL58" s="18">
        <f t="shared" si="84"/>
        <v>338943</v>
      </c>
      <c r="BM58" s="18">
        <f t="shared" si="84"/>
        <v>0</v>
      </c>
      <c r="BN58" s="18">
        <f t="shared" si="84"/>
        <v>2761944</v>
      </c>
      <c r="BO58" s="18">
        <f t="shared" si="84"/>
        <v>0</v>
      </c>
      <c r="BP58" s="18">
        <f t="shared" si="84"/>
        <v>0</v>
      </c>
      <c r="BQ58" s="18">
        <f t="shared" si="84"/>
        <v>0</v>
      </c>
      <c r="BR58" s="18">
        <f t="shared" ref="BR58:CU58" si="85">SUM(BR59)</f>
        <v>0</v>
      </c>
      <c r="BS58" s="18">
        <f t="shared" si="85"/>
        <v>0</v>
      </c>
      <c r="BT58" s="18">
        <f t="shared" si="85"/>
        <v>0</v>
      </c>
      <c r="BU58" s="18">
        <f t="shared" si="85"/>
        <v>0</v>
      </c>
      <c r="BV58" s="18">
        <f t="shared" si="85"/>
        <v>0</v>
      </c>
      <c r="BW58" s="18">
        <f t="shared" si="85"/>
        <v>0</v>
      </c>
      <c r="BX58" s="18">
        <f t="shared" si="85"/>
        <v>2409626</v>
      </c>
      <c r="BY58" s="18">
        <f t="shared" si="85"/>
        <v>352318</v>
      </c>
      <c r="BZ58" s="18">
        <f t="shared" si="85"/>
        <v>29452789</v>
      </c>
      <c r="CA58" s="18">
        <f t="shared" si="85"/>
        <v>29452789</v>
      </c>
      <c r="CB58" s="18">
        <f t="shared" si="85"/>
        <v>13024809</v>
      </c>
      <c r="CC58" s="18">
        <f t="shared" si="85"/>
        <v>0</v>
      </c>
      <c r="CD58" s="18">
        <f t="shared" si="85"/>
        <v>13024809</v>
      </c>
      <c r="CE58" s="18">
        <f t="shared" si="85"/>
        <v>0</v>
      </c>
      <c r="CF58" s="18">
        <f t="shared" si="85"/>
        <v>0</v>
      </c>
      <c r="CG58" s="18">
        <f t="shared" si="85"/>
        <v>0</v>
      </c>
      <c r="CH58" s="18">
        <f t="shared" si="85"/>
        <v>0</v>
      </c>
      <c r="CI58" s="18">
        <f t="shared" si="85"/>
        <v>0</v>
      </c>
      <c r="CJ58" s="18">
        <f t="shared" si="85"/>
        <v>0</v>
      </c>
      <c r="CK58" s="18">
        <f t="shared" si="85"/>
        <v>16427980</v>
      </c>
      <c r="CL58" s="18">
        <f t="shared" si="85"/>
        <v>0</v>
      </c>
      <c r="CM58" s="18">
        <f t="shared" si="85"/>
        <v>0</v>
      </c>
      <c r="CN58" s="18">
        <f t="shared" si="85"/>
        <v>16427980</v>
      </c>
      <c r="CO58" s="18"/>
      <c r="CP58" s="18"/>
      <c r="CQ58" s="18">
        <f t="shared" si="85"/>
        <v>0</v>
      </c>
      <c r="CR58" s="18">
        <f t="shared" si="85"/>
        <v>0</v>
      </c>
      <c r="CS58" s="18">
        <f t="shared" si="85"/>
        <v>0</v>
      </c>
      <c r="CT58" s="18">
        <f t="shared" si="85"/>
        <v>0</v>
      </c>
      <c r="CU58" s="46">
        <f t="shared" si="85"/>
        <v>0</v>
      </c>
      <c r="CV58" s="58"/>
      <c r="CW58" s="94"/>
      <c r="CX58" s="94"/>
      <c r="CY58" s="93"/>
      <c r="CZ58" s="58"/>
      <c r="DA58" s="58"/>
      <c r="DB58" s="58"/>
      <c r="DC58" s="58"/>
      <c r="DD58" s="58"/>
      <c r="DE58" s="58"/>
      <c r="DF58" s="58"/>
      <c r="DG58" s="58"/>
      <c r="DH58" s="58"/>
      <c r="DI58" s="58"/>
      <c r="DJ58" s="58"/>
      <c r="DK58" s="58"/>
      <c r="DL58" s="58"/>
      <c r="DM58" s="58"/>
      <c r="DN58" s="58"/>
      <c r="DO58" s="58"/>
      <c r="DP58" s="58"/>
      <c r="DQ58" s="58"/>
    </row>
    <row r="59" spans="1:121" ht="15.6" x14ac:dyDescent="0.3">
      <c r="A59" s="21" t="s">
        <v>1</v>
      </c>
      <c r="B59" s="21" t="s">
        <v>144</v>
      </c>
      <c r="C59" s="22" t="s">
        <v>145</v>
      </c>
      <c r="D59" s="19">
        <f>SUM(E59+BZ59+CR59)</f>
        <v>292213223</v>
      </c>
      <c r="E59" s="19">
        <f>SUM(F59+BA59)</f>
        <v>262760434</v>
      </c>
      <c r="F59" s="19">
        <f>SUM(G59+H59+I59+P59+S59+T59+U59+AE59+AD59)</f>
        <v>259659547</v>
      </c>
      <c r="G59" s="23">
        <v>128725845</v>
      </c>
      <c r="H59" s="23">
        <v>7155565</v>
      </c>
      <c r="I59" s="19">
        <f t="shared" si="6"/>
        <v>93784514</v>
      </c>
      <c r="J59" s="23">
        <v>192763</v>
      </c>
      <c r="K59" s="23">
        <v>33563030</v>
      </c>
      <c r="L59" s="23">
        <v>21469269</v>
      </c>
      <c r="M59" s="23">
        <v>8409900</v>
      </c>
      <c r="N59" s="23">
        <v>20271110</v>
      </c>
      <c r="O59" s="23">
        <v>9878442</v>
      </c>
      <c r="P59" s="19">
        <f t="shared" si="7"/>
        <v>0</v>
      </c>
      <c r="Q59" s="23"/>
      <c r="R59" s="23">
        <v>0</v>
      </c>
      <c r="S59" s="23">
        <v>0</v>
      </c>
      <c r="T59" s="23">
        <v>497256</v>
      </c>
      <c r="U59" s="19">
        <f>SUM(V59:AC59)</f>
        <v>7875538</v>
      </c>
      <c r="V59" s="23">
        <v>1041005</v>
      </c>
      <c r="W59" s="23">
        <v>2178031</v>
      </c>
      <c r="X59" s="23">
        <v>3311158</v>
      </c>
      <c r="Y59" s="23">
        <v>1039078</v>
      </c>
      <c r="Z59" s="23">
        <v>45500</v>
      </c>
      <c r="AA59" s="23">
        <v>0</v>
      </c>
      <c r="AB59" s="23">
        <v>0</v>
      </c>
      <c r="AC59" s="23">
        <v>260766</v>
      </c>
      <c r="AD59" s="19">
        <v>0</v>
      </c>
      <c r="AE59" s="19">
        <f>SUM(AF59:AZ59)</f>
        <v>21620829</v>
      </c>
      <c r="AF59" s="19">
        <v>0</v>
      </c>
      <c r="AG59" s="19">
        <v>0</v>
      </c>
      <c r="AH59" s="23">
        <v>300938</v>
      </c>
      <c r="AI59" s="23">
        <v>1947827</v>
      </c>
      <c r="AJ59" s="23">
        <v>0</v>
      </c>
      <c r="AK59" s="23">
        <v>8500</v>
      </c>
      <c r="AL59" s="23">
        <v>0</v>
      </c>
      <c r="AM59" s="23">
        <v>41966</v>
      </c>
      <c r="AN59" s="23">
        <v>74323</v>
      </c>
      <c r="AO59" s="23">
        <v>25032</v>
      </c>
      <c r="AP59" s="23">
        <v>86932</v>
      </c>
      <c r="AQ59" s="23">
        <v>9124211</v>
      </c>
      <c r="AR59" s="23">
        <v>116136</v>
      </c>
      <c r="AS59" s="23">
        <v>0</v>
      </c>
      <c r="AT59" s="23">
        <v>0</v>
      </c>
      <c r="AU59" s="23">
        <v>0</v>
      </c>
      <c r="AV59" s="23">
        <v>0</v>
      </c>
      <c r="AW59" s="23">
        <v>6437861</v>
      </c>
      <c r="AX59" s="23">
        <v>1418</v>
      </c>
      <c r="AY59" s="23">
        <v>0</v>
      </c>
      <c r="AZ59" s="23">
        <v>3455685</v>
      </c>
      <c r="BA59" s="19">
        <f>SUM(BB59+BF59+BI59+BK59+BN59)</f>
        <v>3100887</v>
      </c>
      <c r="BB59" s="19">
        <f>SUM(BC59:BE59)</f>
        <v>0</v>
      </c>
      <c r="BC59" s="19">
        <v>0</v>
      </c>
      <c r="BD59" s="19">
        <v>0</v>
      </c>
      <c r="BE59" s="19">
        <v>0</v>
      </c>
      <c r="BF59" s="19">
        <f>SUM(BH59:BH59)</f>
        <v>0</v>
      </c>
      <c r="BG59" s="19">
        <v>0</v>
      </c>
      <c r="BH59" s="19">
        <v>0</v>
      </c>
      <c r="BI59" s="19">
        <v>0</v>
      </c>
      <c r="BJ59" s="23"/>
      <c r="BK59" s="19">
        <f t="shared" si="8"/>
        <v>338943</v>
      </c>
      <c r="BL59" s="23">
        <v>338943</v>
      </c>
      <c r="BM59" s="19"/>
      <c r="BN59" s="19">
        <f>SUM(BO59:BY59)</f>
        <v>2761944</v>
      </c>
      <c r="BO59" s="19">
        <v>0</v>
      </c>
      <c r="BP59" s="19">
        <v>0</v>
      </c>
      <c r="BQ59" s="19">
        <v>0</v>
      </c>
      <c r="BR59" s="19">
        <v>0</v>
      </c>
      <c r="BS59" s="19">
        <v>0</v>
      </c>
      <c r="BT59" s="19">
        <v>0</v>
      </c>
      <c r="BU59" s="19">
        <v>0</v>
      </c>
      <c r="BV59" s="19">
        <v>0</v>
      </c>
      <c r="BW59" s="19">
        <v>0</v>
      </c>
      <c r="BX59" s="23">
        <v>2409626</v>
      </c>
      <c r="BY59" s="23">
        <v>352318</v>
      </c>
      <c r="BZ59" s="19">
        <f>SUM(CA59+CQ59)</f>
        <v>29452789</v>
      </c>
      <c r="CA59" s="19">
        <f>SUM(CB59+CE59+CK59)</f>
        <v>29452789</v>
      </c>
      <c r="CB59" s="19">
        <f t="shared" si="9"/>
        <v>13024809</v>
      </c>
      <c r="CC59" s="19">
        <v>0</v>
      </c>
      <c r="CD59" s="23">
        <v>13024809</v>
      </c>
      <c r="CE59" s="19">
        <f>SUM(CF59:CJ59)</f>
        <v>0</v>
      </c>
      <c r="CF59" s="19">
        <v>0</v>
      </c>
      <c r="CG59" s="19"/>
      <c r="CH59" s="19"/>
      <c r="CI59" s="19">
        <v>0</v>
      </c>
      <c r="CJ59" s="19">
        <v>0</v>
      </c>
      <c r="CK59" s="19">
        <f>SUM(CL59:CP59)</f>
        <v>16427980</v>
      </c>
      <c r="CL59" s="19"/>
      <c r="CM59" s="19"/>
      <c r="CN59" s="23">
        <v>16427980</v>
      </c>
      <c r="CO59" s="19"/>
      <c r="CP59" s="19"/>
      <c r="CQ59" s="19">
        <v>0</v>
      </c>
      <c r="CR59" s="19">
        <f t="shared" si="10"/>
        <v>0</v>
      </c>
      <c r="CS59" s="19">
        <f t="shared" si="11"/>
        <v>0</v>
      </c>
      <c r="CT59" s="19">
        <v>0</v>
      </c>
      <c r="CU59" s="20">
        <v>0</v>
      </c>
      <c r="CW59" s="116"/>
      <c r="CX59" s="116"/>
      <c r="CY59" s="95"/>
    </row>
    <row r="60" spans="1:121" s="59" customFormat="1" ht="15.6" x14ac:dyDescent="0.3">
      <c r="A60" s="16" t="s">
        <v>146</v>
      </c>
      <c r="B60" s="16" t="s">
        <v>1</v>
      </c>
      <c r="C60" s="17" t="s">
        <v>147</v>
      </c>
      <c r="D60" s="18">
        <f t="shared" ref="D60:AK60" si="86">SUM(D61)</f>
        <v>47065024</v>
      </c>
      <c r="E60" s="18">
        <f t="shared" si="86"/>
        <v>44425184</v>
      </c>
      <c r="F60" s="18">
        <f t="shared" si="86"/>
        <v>39730366</v>
      </c>
      <c r="G60" s="18">
        <f t="shared" si="86"/>
        <v>30171639</v>
      </c>
      <c r="H60" s="18">
        <f t="shared" si="86"/>
        <v>254092</v>
      </c>
      <c r="I60" s="18">
        <f t="shared" si="86"/>
        <v>6739181</v>
      </c>
      <c r="J60" s="18">
        <f t="shared" si="86"/>
        <v>43530</v>
      </c>
      <c r="K60" s="18">
        <f t="shared" si="86"/>
        <v>1029067</v>
      </c>
      <c r="L60" s="18">
        <f t="shared" si="86"/>
        <v>1276014</v>
      </c>
      <c r="M60" s="18">
        <f t="shared" si="86"/>
        <v>0</v>
      </c>
      <c r="N60" s="18">
        <f t="shared" si="86"/>
        <v>3624592</v>
      </c>
      <c r="O60" s="18">
        <f t="shared" si="86"/>
        <v>765978</v>
      </c>
      <c r="P60" s="18">
        <f t="shared" si="86"/>
        <v>145817</v>
      </c>
      <c r="Q60" s="18">
        <f t="shared" si="86"/>
        <v>54776</v>
      </c>
      <c r="R60" s="18">
        <f t="shared" si="86"/>
        <v>91041</v>
      </c>
      <c r="S60" s="18">
        <f t="shared" si="86"/>
        <v>0</v>
      </c>
      <c r="T60" s="18">
        <f t="shared" si="86"/>
        <v>63455</v>
      </c>
      <c r="U60" s="18">
        <f t="shared" si="86"/>
        <v>10500</v>
      </c>
      <c r="V60" s="18">
        <f t="shared" si="86"/>
        <v>10500</v>
      </c>
      <c r="W60" s="18">
        <f t="shared" si="86"/>
        <v>0</v>
      </c>
      <c r="X60" s="18">
        <f t="shared" si="86"/>
        <v>0</v>
      </c>
      <c r="Y60" s="18">
        <f t="shared" si="86"/>
        <v>0</v>
      </c>
      <c r="Z60" s="18">
        <f t="shared" si="86"/>
        <v>0</v>
      </c>
      <c r="AA60" s="18">
        <f t="shared" si="86"/>
        <v>0</v>
      </c>
      <c r="AB60" s="18">
        <f t="shared" si="86"/>
        <v>0</v>
      </c>
      <c r="AC60" s="18">
        <f t="shared" si="86"/>
        <v>0</v>
      </c>
      <c r="AD60" s="18">
        <f t="shared" si="86"/>
        <v>0</v>
      </c>
      <c r="AE60" s="18">
        <f t="shared" si="86"/>
        <v>2345682</v>
      </c>
      <c r="AF60" s="18">
        <f t="shared" si="86"/>
        <v>0</v>
      </c>
      <c r="AG60" s="18">
        <f t="shared" si="86"/>
        <v>0</v>
      </c>
      <c r="AH60" s="18">
        <f t="shared" si="86"/>
        <v>6000</v>
      </c>
      <c r="AI60" s="18">
        <f t="shared" si="86"/>
        <v>300000</v>
      </c>
      <c r="AJ60" s="18">
        <f t="shared" si="86"/>
        <v>0</v>
      </c>
      <c r="AK60" s="18">
        <f t="shared" si="86"/>
        <v>0</v>
      </c>
      <c r="AL60" s="18">
        <f t="shared" ref="AL60:CU60" si="87">SUM(AL61)</f>
        <v>0</v>
      </c>
      <c r="AM60" s="18">
        <f t="shared" si="87"/>
        <v>0</v>
      </c>
      <c r="AN60" s="18">
        <f t="shared" si="87"/>
        <v>10000</v>
      </c>
      <c r="AO60" s="18">
        <f t="shared" si="87"/>
        <v>29682</v>
      </c>
      <c r="AP60" s="18">
        <f t="shared" si="87"/>
        <v>0</v>
      </c>
      <c r="AQ60" s="18">
        <f t="shared" si="87"/>
        <v>0</v>
      </c>
      <c r="AR60" s="18">
        <f t="shared" si="87"/>
        <v>0</v>
      </c>
      <c r="AS60" s="18">
        <f t="shared" si="87"/>
        <v>0</v>
      </c>
      <c r="AT60" s="18"/>
      <c r="AU60" s="18"/>
      <c r="AV60" s="18">
        <f t="shared" si="87"/>
        <v>0</v>
      </c>
      <c r="AW60" s="18">
        <f t="shared" si="87"/>
        <v>2000000</v>
      </c>
      <c r="AX60" s="18">
        <f t="shared" si="87"/>
        <v>0</v>
      </c>
      <c r="AY60" s="18"/>
      <c r="AZ60" s="18">
        <f t="shared" si="87"/>
        <v>0</v>
      </c>
      <c r="BA60" s="18">
        <f t="shared" si="87"/>
        <v>4694818</v>
      </c>
      <c r="BB60" s="18">
        <f t="shared" si="87"/>
        <v>0</v>
      </c>
      <c r="BC60" s="18">
        <f t="shared" si="87"/>
        <v>0</v>
      </c>
      <c r="BD60" s="18">
        <f t="shared" si="87"/>
        <v>0</v>
      </c>
      <c r="BE60" s="18">
        <f t="shared" si="87"/>
        <v>0</v>
      </c>
      <c r="BF60" s="18">
        <f t="shared" si="87"/>
        <v>0</v>
      </c>
      <c r="BG60" s="18">
        <f t="shared" si="87"/>
        <v>0</v>
      </c>
      <c r="BH60" s="18">
        <f t="shared" si="87"/>
        <v>0</v>
      </c>
      <c r="BI60" s="18">
        <f t="shared" si="87"/>
        <v>0</v>
      </c>
      <c r="BJ60" s="18">
        <f t="shared" si="87"/>
        <v>0</v>
      </c>
      <c r="BK60" s="18">
        <f t="shared" si="87"/>
        <v>0</v>
      </c>
      <c r="BL60" s="18">
        <f t="shared" si="87"/>
        <v>0</v>
      </c>
      <c r="BM60" s="18">
        <f t="shared" si="87"/>
        <v>0</v>
      </c>
      <c r="BN60" s="18">
        <f t="shared" si="87"/>
        <v>4694818</v>
      </c>
      <c r="BO60" s="18">
        <f t="shared" si="87"/>
        <v>0</v>
      </c>
      <c r="BP60" s="18">
        <f t="shared" si="87"/>
        <v>0</v>
      </c>
      <c r="BQ60" s="18">
        <f t="shared" si="87"/>
        <v>0</v>
      </c>
      <c r="BR60" s="18">
        <f t="shared" si="87"/>
        <v>0</v>
      </c>
      <c r="BS60" s="18">
        <f t="shared" si="87"/>
        <v>0</v>
      </c>
      <c r="BT60" s="18">
        <f t="shared" si="87"/>
        <v>0</v>
      </c>
      <c r="BU60" s="18">
        <f t="shared" si="87"/>
        <v>0</v>
      </c>
      <c r="BV60" s="18">
        <f t="shared" si="87"/>
        <v>0</v>
      </c>
      <c r="BW60" s="18">
        <f t="shared" si="87"/>
        <v>0</v>
      </c>
      <c r="BX60" s="18">
        <f t="shared" si="87"/>
        <v>4000000</v>
      </c>
      <c r="BY60" s="18">
        <f t="shared" si="87"/>
        <v>694818</v>
      </c>
      <c r="BZ60" s="18">
        <f t="shared" si="87"/>
        <v>2639840</v>
      </c>
      <c r="CA60" s="18">
        <f t="shared" si="87"/>
        <v>2639840</v>
      </c>
      <c r="CB60" s="18">
        <f t="shared" si="87"/>
        <v>1564679</v>
      </c>
      <c r="CC60" s="18">
        <f t="shared" si="87"/>
        <v>0</v>
      </c>
      <c r="CD60" s="18">
        <f t="shared" si="87"/>
        <v>1564679</v>
      </c>
      <c r="CE60" s="18">
        <f t="shared" si="87"/>
        <v>0</v>
      </c>
      <c r="CF60" s="18">
        <f t="shared" si="87"/>
        <v>0</v>
      </c>
      <c r="CG60" s="18">
        <f t="shared" si="87"/>
        <v>0</v>
      </c>
      <c r="CH60" s="18">
        <f t="shared" si="87"/>
        <v>0</v>
      </c>
      <c r="CI60" s="18">
        <f t="shared" si="87"/>
        <v>0</v>
      </c>
      <c r="CJ60" s="18">
        <f t="shared" si="87"/>
        <v>0</v>
      </c>
      <c r="CK60" s="18">
        <f t="shared" si="87"/>
        <v>1075161</v>
      </c>
      <c r="CL60" s="18">
        <f t="shared" si="87"/>
        <v>0</v>
      </c>
      <c r="CM60" s="18">
        <f t="shared" si="87"/>
        <v>0</v>
      </c>
      <c r="CN60" s="18">
        <f t="shared" si="87"/>
        <v>1075161</v>
      </c>
      <c r="CO60" s="18"/>
      <c r="CP60" s="18"/>
      <c r="CQ60" s="18">
        <f t="shared" si="87"/>
        <v>0</v>
      </c>
      <c r="CR60" s="18">
        <f t="shared" si="87"/>
        <v>0</v>
      </c>
      <c r="CS60" s="18">
        <f t="shared" si="87"/>
        <v>0</v>
      </c>
      <c r="CT60" s="18">
        <f t="shared" si="87"/>
        <v>0</v>
      </c>
      <c r="CU60" s="46">
        <f t="shared" si="87"/>
        <v>0</v>
      </c>
      <c r="CV60" s="58"/>
      <c r="CW60" s="94"/>
      <c r="CX60" s="94"/>
      <c r="CY60" s="93"/>
      <c r="CZ60" s="58"/>
      <c r="DA60" s="58"/>
      <c r="DB60" s="58"/>
      <c r="DC60" s="58"/>
      <c r="DD60" s="58"/>
      <c r="DE60" s="58"/>
      <c r="DF60" s="58"/>
      <c r="DG60" s="58"/>
      <c r="DH60" s="58"/>
      <c r="DI60" s="58"/>
      <c r="DJ60" s="58"/>
      <c r="DK60" s="58"/>
      <c r="DL60" s="58"/>
      <c r="DM60" s="58"/>
      <c r="DN60" s="58"/>
      <c r="DO60" s="58"/>
      <c r="DP60" s="58"/>
      <c r="DQ60" s="58"/>
    </row>
    <row r="61" spans="1:121" ht="15.6" x14ac:dyDescent="0.3">
      <c r="A61" s="21" t="s">
        <v>1</v>
      </c>
      <c r="B61" s="21" t="s">
        <v>144</v>
      </c>
      <c r="C61" s="22" t="s">
        <v>147</v>
      </c>
      <c r="D61" s="18">
        <f>SUM(E61+BZ61+CR61)</f>
        <v>47065024</v>
      </c>
      <c r="E61" s="19">
        <f>SUM(F61+BA61)</f>
        <v>44425184</v>
      </c>
      <c r="F61" s="19">
        <f>SUM(G61+H61+I61+P61+S61+T61+U61+AE61+AD61)</f>
        <v>39730366</v>
      </c>
      <c r="G61" s="23">
        <v>30171639</v>
      </c>
      <c r="H61" s="23">
        <v>254092</v>
      </c>
      <c r="I61" s="19">
        <f t="shared" si="6"/>
        <v>6739181</v>
      </c>
      <c r="J61" s="23">
        <v>43530</v>
      </c>
      <c r="K61" s="23">
        <v>1029067</v>
      </c>
      <c r="L61" s="23">
        <v>1276014</v>
      </c>
      <c r="M61" s="23">
        <v>0</v>
      </c>
      <c r="N61" s="23">
        <v>3624592</v>
      </c>
      <c r="O61" s="23">
        <v>765978</v>
      </c>
      <c r="P61" s="19">
        <f t="shared" si="7"/>
        <v>145817</v>
      </c>
      <c r="Q61" s="23">
        <v>54776</v>
      </c>
      <c r="R61" s="23">
        <v>91041</v>
      </c>
      <c r="S61" s="23">
        <v>0</v>
      </c>
      <c r="T61" s="23">
        <v>63455</v>
      </c>
      <c r="U61" s="19">
        <f>SUM(V61:AC61)</f>
        <v>10500</v>
      </c>
      <c r="V61" s="23">
        <v>10500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f>SUM(AF61:AZ61)</f>
        <v>2345682</v>
      </c>
      <c r="AF61" s="19">
        <v>0</v>
      </c>
      <c r="AG61" s="19">
        <v>0</v>
      </c>
      <c r="AH61" s="23">
        <v>6000</v>
      </c>
      <c r="AI61" s="23">
        <v>300000</v>
      </c>
      <c r="AJ61" s="23">
        <v>0</v>
      </c>
      <c r="AK61" s="23">
        <v>0</v>
      </c>
      <c r="AL61" s="23">
        <v>0</v>
      </c>
      <c r="AM61" s="23">
        <v>0</v>
      </c>
      <c r="AN61" s="23">
        <v>10000</v>
      </c>
      <c r="AO61" s="23">
        <v>29682</v>
      </c>
      <c r="AP61" s="23">
        <v>0</v>
      </c>
      <c r="AQ61" s="23">
        <v>0</v>
      </c>
      <c r="AR61" s="23">
        <v>0</v>
      </c>
      <c r="AS61" s="23">
        <v>0</v>
      </c>
      <c r="AT61" s="23">
        <v>0</v>
      </c>
      <c r="AU61" s="23">
        <v>0</v>
      </c>
      <c r="AV61" s="23">
        <v>0</v>
      </c>
      <c r="AW61" s="23">
        <v>2000000</v>
      </c>
      <c r="AX61" s="23">
        <v>0</v>
      </c>
      <c r="AY61" s="23">
        <v>0</v>
      </c>
      <c r="AZ61" s="23">
        <v>0</v>
      </c>
      <c r="BA61" s="19">
        <f>SUM(BB61+BF61+BI61+BK61+BN61)</f>
        <v>4694818</v>
      </c>
      <c r="BB61" s="19">
        <f>SUM(BC61:BE61)</f>
        <v>0</v>
      </c>
      <c r="BC61" s="19">
        <v>0</v>
      </c>
      <c r="BD61" s="19">
        <v>0</v>
      </c>
      <c r="BE61" s="19">
        <v>0</v>
      </c>
      <c r="BF61" s="19">
        <f>SUM(BH61:BH61)</f>
        <v>0</v>
      </c>
      <c r="BG61" s="19">
        <v>0</v>
      </c>
      <c r="BH61" s="19">
        <v>0</v>
      </c>
      <c r="BI61" s="19">
        <v>0</v>
      </c>
      <c r="BJ61" s="19">
        <v>0</v>
      </c>
      <c r="BK61" s="19">
        <f t="shared" si="8"/>
        <v>0</v>
      </c>
      <c r="BL61" s="19">
        <v>0</v>
      </c>
      <c r="BM61" s="19">
        <v>0</v>
      </c>
      <c r="BN61" s="19">
        <f>SUM(BO61:BY61)</f>
        <v>4694818</v>
      </c>
      <c r="BO61" s="19">
        <v>0</v>
      </c>
      <c r="BP61" s="19">
        <v>0</v>
      </c>
      <c r="BQ61" s="19">
        <v>0</v>
      </c>
      <c r="BR61" s="19">
        <v>0</v>
      </c>
      <c r="BS61" s="19">
        <v>0</v>
      </c>
      <c r="BT61" s="19">
        <v>0</v>
      </c>
      <c r="BU61" s="19">
        <v>0</v>
      </c>
      <c r="BV61" s="19">
        <v>0</v>
      </c>
      <c r="BW61" s="19">
        <v>0</v>
      </c>
      <c r="BX61" s="23">
        <v>4000000</v>
      </c>
      <c r="BY61" s="23">
        <v>694818</v>
      </c>
      <c r="BZ61" s="19">
        <f>SUM(CA61+CQ61)</f>
        <v>2639840</v>
      </c>
      <c r="CA61" s="19">
        <f>SUM(CB61+CE61+CK61)</f>
        <v>2639840</v>
      </c>
      <c r="CB61" s="19">
        <f t="shared" si="9"/>
        <v>1564679</v>
      </c>
      <c r="CC61" s="19">
        <v>0</v>
      </c>
      <c r="CD61" s="23">
        <v>1564679</v>
      </c>
      <c r="CE61" s="19">
        <f>SUM(CF61:CJ61)</f>
        <v>0</v>
      </c>
      <c r="CF61" s="19">
        <v>0</v>
      </c>
      <c r="CG61" s="19">
        <v>0</v>
      </c>
      <c r="CH61" s="19">
        <v>0</v>
      </c>
      <c r="CI61" s="19">
        <v>0</v>
      </c>
      <c r="CJ61" s="19">
        <v>0</v>
      </c>
      <c r="CK61" s="19">
        <f>SUM(CL61:CP61)</f>
        <v>1075161</v>
      </c>
      <c r="CL61" s="19">
        <v>0</v>
      </c>
      <c r="CM61" s="19">
        <v>0</v>
      </c>
      <c r="CN61" s="23">
        <v>1075161</v>
      </c>
      <c r="CO61" s="19"/>
      <c r="CP61" s="19"/>
      <c r="CQ61" s="19">
        <v>0</v>
      </c>
      <c r="CR61" s="19">
        <f t="shared" si="10"/>
        <v>0</v>
      </c>
      <c r="CS61" s="19">
        <f t="shared" si="11"/>
        <v>0</v>
      </c>
      <c r="CT61" s="19">
        <v>0</v>
      </c>
      <c r="CU61" s="20">
        <v>0</v>
      </c>
      <c r="CW61" s="94"/>
      <c r="CX61" s="94"/>
      <c r="CY61" s="95"/>
    </row>
    <row r="62" spans="1:121" s="59" customFormat="1" ht="31.2" x14ac:dyDescent="0.3">
      <c r="A62" s="25" t="s">
        <v>148</v>
      </c>
      <c r="B62" s="25" t="s">
        <v>1</v>
      </c>
      <c r="C62" s="26" t="s">
        <v>149</v>
      </c>
      <c r="D62" s="27">
        <f>SUM(D63+D65+D68+D70+D72+D74+D78+D76)</f>
        <v>732733954</v>
      </c>
      <c r="E62" s="27">
        <f t="shared" ref="E62:BO62" si="88">SUM(E63+E65+E68+E70+E72+E74+E78+E76)</f>
        <v>718356697</v>
      </c>
      <c r="F62" s="27">
        <f t="shared" si="88"/>
        <v>715808528</v>
      </c>
      <c r="G62" s="27">
        <f t="shared" si="88"/>
        <v>507660003</v>
      </c>
      <c r="H62" s="27">
        <f t="shared" si="88"/>
        <v>21417964</v>
      </c>
      <c r="I62" s="27">
        <f t="shared" si="88"/>
        <v>94264445</v>
      </c>
      <c r="J62" s="27">
        <f t="shared" si="88"/>
        <v>1146077</v>
      </c>
      <c r="K62" s="27">
        <f t="shared" si="88"/>
        <v>22596028</v>
      </c>
      <c r="L62" s="27">
        <f t="shared" si="88"/>
        <v>27244783</v>
      </c>
      <c r="M62" s="27">
        <f t="shared" si="88"/>
        <v>270405</v>
      </c>
      <c r="N62" s="27">
        <f t="shared" si="88"/>
        <v>34502211</v>
      </c>
      <c r="O62" s="27">
        <f t="shared" si="88"/>
        <v>8504941</v>
      </c>
      <c r="P62" s="27">
        <f t="shared" si="88"/>
        <v>6679575</v>
      </c>
      <c r="Q62" s="27">
        <f t="shared" si="88"/>
        <v>114485</v>
      </c>
      <c r="R62" s="27">
        <f t="shared" si="88"/>
        <v>6565090</v>
      </c>
      <c r="S62" s="27">
        <f t="shared" si="88"/>
        <v>65528</v>
      </c>
      <c r="T62" s="27">
        <f t="shared" si="88"/>
        <v>5595433</v>
      </c>
      <c r="U62" s="27">
        <f t="shared" si="88"/>
        <v>19365084</v>
      </c>
      <c r="V62" s="27">
        <f t="shared" si="88"/>
        <v>1389153</v>
      </c>
      <c r="W62" s="27">
        <f t="shared" si="88"/>
        <v>3772928</v>
      </c>
      <c r="X62" s="27">
        <f t="shared" si="88"/>
        <v>8719125</v>
      </c>
      <c r="Y62" s="27">
        <f t="shared" si="88"/>
        <v>4282800</v>
      </c>
      <c r="Z62" s="27">
        <f t="shared" si="88"/>
        <v>442104</v>
      </c>
      <c r="AA62" s="27">
        <f t="shared" si="88"/>
        <v>55384</v>
      </c>
      <c r="AB62" s="27">
        <f t="shared" si="88"/>
        <v>0</v>
      </c>
      <c r="AC62" s="27">
        <f t="shared" si="88"/>
        <v>703590</v>
      </c>
      <c r="AD62" s="27">
        <f t="shared" si="88"/>
        <v>0</v>
      </c>
      <c r="AE62" s="27">
        <f t="shared" si="88"/>
        <v>60760496</v>
      </c>
      <c r="AF62" s="27">
        <f t="shared" si="88"/>
        <v>0</v>
      </c>
      <c r="AG62" s="27">
        <f t="shared" si="88"/>
        <v>0</v>
      </c>
      <c r="AH62" s="27">
        <f t="shared" si="88"/>
        <v>228008</v>
      </c>
      <c r="AI62" s="27">
        <f t="shared" si="88"/>
        <v>1360574</v>
      </c>
      <c r="AJ62" s="27">
        <f t="shared" si="88"/>
        <v>0</v>
      </c>
      <c r="AK62" s="27">
        <f t="shared" si="88"/>
        <v>9128</v>
      </c>
      <c r="AL62" s="27">
        <f t="shared" si="88"/>
        <v>43962</v>
      </c>
      <c r="AM62" s="27">
        <f t="shared" si="88"/>
        <v>31816</v>
      </c>
      <c r="AN62" s="27">
        <f t="shared" si="88"/>
        <v>1251878</v>
      </c>
      <c r="AO62" s="27">
        <f t="shared" si="88"/>
        <v>163455</v>
      </c>
      <c r="AP62" s="27">
        <f t="shared" si="88"/>
        <v>6978</v>
      </c>
      <c r="AQ62" s="27">
        <f t="shared" si="88"/>
        <v>3354277</v>
      </c>
      <c r="AR62" s="27">
        <f t="shared" si="88"/>
        <v>2831959</v>
      </c>
      <c r="AS62" s="27">
        <f t="shared" si="88"/>
        <v>384800</v>
      </c>
      <c r="AT62" s="27"/>
      <c r="AU62" s="27"/>
      <c r="AV62" s="27">
        <f t="shared" si="88"/>
        <v>0</v>
      </c>
      <c r="AW62" s="27">
        <f t="shared" si="88"/>
        <v>41401743</v>
      </c>
      <c r="AX62" s="27">
        <f t="shared" si="88"/>
        <v>699008</v>
      </c>
      <c r="AY62" s="27">
        <f t="shared" si="88"/>
        <v>1057100</v>
      </c>
      <c r="AZ62" s="27">
        <f t="shared" si="88"/>
        <v>7935810</v>
      </c>
      <c r="BA62" s="27">
        <f t="shared" si="88"/>
        <v>2548169</v>
      </c>
      <c r="BB62" s="27">
        <f t="shared" si="88"/>
        <v>0</v>
      </c>
      <c r="BC62" s="27">
        <f t="shared" si="88"/>
        <v>0</v>
      </c>
      <c r="BD62" s="27">
        <f t="shared" si="88"/>
        <v>0</v>
      </c>
      <c r="BE62" s="27">
        <f t="shared" si="88"/>
        <v>0</v>
      </c>
      <c r="BF62" s="27">
        <f t="shared" si="88"/>
        <v>0</v>
      </c>
      <c r="BG62" s="27">
        <f t="shared" si="88"/>
        <v>0</v>
      </c>
      <c r="BH62" s="27">
        <f t="shared" si="88"/>
        <v>0</v>
      </c>
      <c r="BI62" s="27">
        <f t="shared" si="88"/>
        <v>0</v>
      </c>
      <c r="BJ62" s="27">
        <f t="shared" ref="BJ62" si="89">SUM(BJ63+BJ65+BJ68+BJ70+BJ72+BJ74+BJ78+BJ76)</f>
        <v>0</v>
      </c>
      <c r="BK62" s="27">
        <f t="shared" si="88"/>
        <v>845520</v>
      </c>
      <c r="BL62" s="27">
        <f t="shared" si="88"/>
        <v>845520</v>
      </c>
      <c r="BM62" s="27">
        <f t="shared" ref="BM62" si="90">SUM(BM63+BM65+BM68+BM70+BM72+BM74+BM78+BM76)</f>
        <v>0</v>
      </c>
      <c r="BN62" s="27">
        <f t="shared" si="88"/>
        <v>1702649</v>
      </c>
      <c r="BO62" s="27">
        <f t="shared" si="88"/>
        <v>0</v>
      </c>
      <c r="BP62" s="27">
        <f t="shared" ref="BP62:CU62" si="91">SUM(BP63+BP65+BP68+BP70+BP72+BP74+BP78+BP76)</f>
        <v>0</v>
      </c>
      <c r="BQ62" s="27">
        <f t="shared" si="91"/>
        <v>13671</v>
      </c>
      <c r="BR62" s="27">
        <f t="shared" si="91"/>
        <v>0</v>
      </c>
      <c r="BS62" s="27">
        <f t="shared" si="91"/>
        <v>0</v>
      </c>
      <c r="BT62" s="27">
        <f t="shared" si="91"/>
        <v>0</v>
      </c>
      <c r="BU62" s="27">
        <f t="shared" si="91"/>
        <v>0</v>
      </c>
      <c r="BV62" s="27">
        <f t="shared" si="91"/>
        <v>0</v>
      </c>
      <c r="BW62" s="27">
        <f t="shared" si="91"/>
        <v>0</v>
      </c>
      <c r="BX62" s="27">
        <f t="shared" si="91"/>
        <v>1378243</v>
      </c>
      <c r="BY62" s="27">
        <f t="shared" si="91"/>
        <v>310735</v>
      </c>
      <c r="BZ62" s="27">
        <f t="shared" si="91"/>
        <v>14377257</v>
      </c>
      <c r="CA62" s="27">
        <f t="shared" si="91"/>
        <v>7577257</v>
      </c>
      <c r="CB62" s="27">
        <f t="shared" si="91"/>
        <v>7577257</v>
      </c>
      <c r="CC62" s="27">
        <f t="shared" si="91"/>
        <v>0</v>
      </c>
      <c r="CD62" s="27">
        <f t="shared" si="91"/>
        <v>7577257</v>
      </c>
      <c r="CE62" s="27">
        <f t="shared" si="91"/>
        <v>0</v>
      </c>
      <c r="CF62" s="27">
        <f t="shared" si="91"/>
        <v>0</v>
      </c>
      <c r="CG62" s="27">
        <f t="shared" ref="CG62:CH62" si="92">SUM(CG63+CG65+CG68+CG70+CG72+CG74+CG78+CG76)</f>
        <v>0</v>
      </c>
      <c r="CH62" s="27">
        <f t="shared" si="92"/>
        <v>0</v>
      </c>
      <c r="CI62" s="27">
        <f t="shared" si="91"/>
        <v>0</v>
      </c>
      <c r="CJ62" s="27">
        <f t="shared" ref="CJ62" si="93">SUM(CJ63+CJ65+CJ68+CJ70+CJ72+CJ74+CJ78+CJ76)</f>
        <v>0</v>
      </c>
      <c r="CK62" s="27">
        <f t="shared" si="91"/>
        <v>0</v>
      </c>
      <c r="CL62" s="27">
        <f t="shared" si="91"/>
        <v>0</v>
      </c>
      <c r="CM62" s="27">
        <f t="shared" ref="CM62" si="94">SUM(CM63+CM65+CM68+CM70+CM72+CM74+CM78+CM76)</f>
        <v>0</v>
      </c>
      <c r="CN62" s="27">
        <f t="shared" si="91"/>
        <v>0</v>
      </c>
      <c r="CO62" s="27"/>
      <c r="CP62" s="27"/>
      <c r="CQ62" s="27">
        <f t="shared" si="91"/>
        <v>6800000</v>
      </c>
      <c r="CR62" s="27">
        <f t="shared" si="91"/>
        <v>0</v>
      </c>
      <c r="CS62" s="27">
        <f t="shared" si="91"/>
        <v>0</v>
      </c>
      <c r="CT62" s="27">
        <f t="shared" si="91"/>
        <v>0</v>
      </c>
      <c r="CU62" s="61">
        <f t="shared" si="91"/>
        <v>0</v>
      </c>
      <c r="CV62" s="58"/>
      <c r="CW62" s="92"/>
      <c r="CX62" s="92"/>
      <c r="CY62" s="93"/>
      <c r="CZ62" s="58"/>
      <c r="DA62" s="58"/>
      <c r="DB62" s="58"/>
      <c r="DC62" s="58"/>
      <c r="DD62" s="58"/>
      <c r="DE62" s="58"/>
      <c r="DF62" s="58"/>
      <c r="DG62" s="58"/>
      <c r="DH62" s="58"/>
      <c r="DI62" s="58"/>
      <c r="DJ62" s="58"/>
      <c r="DK62" s="58"/>
      <c r="DL62" s="58"/>
      <c r="DM62" s="58"/>
      <c r="DN62" s="58"/>
      <c r="DO62" s="58"/>
      <c r="DP62" s="58"/>
      <c r="DQ62" s="58"/>
    </row>
    <row r="63" spans="1:121" s="59" customFormat="1" ht="15.6" x14ac:dyDescent="0.3">
      <c r="A63" s="16" t="s">
        <v>150</v>
      </c>
      <c r="B63" s="16" t="s">
        <v>1</v>
      </c>
      <c r="C63" s="17" t="s">
        <v>151</v>
      </c>
      <c r="D63" s="18">
        <f t="shared" ref="D63:BQ63" si="95">SUM(D64)</f>
        <v>322480246</v>
      </c>
      <c r="E63" s="18">
        <f t="shared" si="95"/>
        <v>310783999</v>
      </c>
      <c r="F63" s="18">
        <f t="shared" si="95"/>
        <v>310078592</v>
      </c>
      <c r="G63" s="18">
        <f t="shared" si="95"/>
        <v>221644915</v>
      </c>
      <c r="H63" s="18">
        <f t="shared" si="95"/>
        <v>13107444</v>
      </c>
      <c r="I63" s="18">
        <f t="shared" si="95"/>
        <v>41170285</v>
      </c>
      <c r="J63" s="18">
        <f t="shared" si="95"/>
        <v>346230</v>
      </c>
      <c r="K63" s="18">
        <f t="shared" si="95"/>
        <v>10421057</v>
      </c>
      <c r="L63" s="18">
        <f t="shared" si="95"/>
        <v>6419351</v>
      </c>
      <c r="M63" s="18">
        <f t="shared" si="95"/>
        <v>0</v>
      </c>
      <c r="N63" s="18">
        <f t="shared" si="95"/>
        <v>20022012</v>
      </c>
      <c r="O63" s="18">
        <f t="shared" si="95"/>
        <v>3961635</v>
      </c>
      <c r="P63" s="18">
        <f t="shared" si="95"/>
        <v>34260</v>
      </c>
      <c r="Q63" s="18">
        <f t="shared" si="95"/>
        <v>34260</v>
      </c>
      <c r="R63" s="18">
        <f t="shared" si="95"/>
        <v>0</v>
      </c>
      <c r="S63" s="18">
        <f t="shared" si="95"/>
        <v>45528</v>
      </c>
      <c r="T63" s="18">
        <f t="shared" si="95"/>
        <v>3704836</v>
      </c>
      <c r="U63" s="18">
        <f t="shared" si="95"/>
        <v>6716765</v>
      </c>
      <c r="V63" s="18">
        <f t="shared" si="95"/>
        <v>144547</v>
      </c>
      <c r="W63" s="18">
        <f t="shared" si="95"/>
        <v>2726203</v>
      </c>
      <c r="X63" s="18">
        <f t="shared" si="95"/>
        <v>2604199</v>
      </c>
      <c r="Y63" s="18">
        <f t="shared" si="95"/>
        <v>975227</v>
      </c>
      <c r="Z63" s="18">
        <f t="shared" si="95"/>
        <v>98006</v>
      </c>
      <c r="AA63" s="18">
        <f t="shared" si="95"/>
        <v>37350</v>
      </c>
      <c r="AB63" s="18">
        <f t="shared" si="95"/>
        <v>0</v>
      </c>
      <c r="AC63" s="18">
        <f t="shared" si="95"/>
        <v>131233</v>
      </c>
      <c r="AD63" s="18">
        <f t="shared" si="95"/>
        <v>0</v>
      </c>
      <c r="AE63" s="18">
        <f t="shared" si="95"/>
        <v>23654559</v>
      </c>
      <c r="AF63" s="18">
        <f t="shared" si="95"/>
        <v>0</v>
      </c>
      <c r="AG63" s="18">
        <f t="shared" si="95"/>
        <v>0</v>
      </c>
      <c r="AH63" s="18">
        <f t="shared" si="95"/>
        <v>82025</v>
      </c>
      <c r="AI63" s="18">
        <f t="shared" si="95"/>
        <v>178998</v>
      </c>
      <c r="AJ63" s="18">
        <f t="shared" si="95"/>
        <v>0</v>
      </c>
      <c r="AK63" s="18">
        <f t="shared" si="95"/>
        <v>0</v>
      </c>
      <c r="AL63" s="18">
        <f t="shared" si="95"/>
        <v>4875</v>
      </c>
      <c r="AM63" s="18">
        <f t="shared" si="95"/>
        <v>18023</v>
      </c>
      <c r="AN63" s="18">
        <f t="shared" si="95"/>
        <v>975000</v>
      </c>
      <c r="AO63" s="18">
        <f t="shared" si="95"/>
        <v>18042</v>
      </c>
      <c r="AP63" s="18">
        <f t="shared" si="95"/>
        <v>5175</v>
      </c>
      <c r="AQ63" s="18">
        <f t="shared" si="95"/>
        <v>3191373</v>
      </c>
      <c r="AR63" s="18">
        <f t="shared" si="95"/>
        <v>1941053</v>
      </c>
      <c r="AS63" s="18">
        <f t="shared" si="95"/>
        <v>72000</v>
      </c>
      <c r="AT63" s="18"/>
      <c r="AU63" s="18"/>
      <c r="AV63" s="18">
        <f t="shared" si="95"/>
        <v>0</v>
      </c>
      <c r="AW63" s="18">
        <f t="shared" si="95"/>
        <v>10263348</v>
      </c>
      <c r="AX63" s="18">
        <f t="shared" si="95"/>
        <v>199008</v>
      </c>
      <c r="AY63" s="18">
        <f t="shared" si="95"/>
        <v>0</v>
      </c>
      <c r="AZ63" s="18">
        <f t="shared" si="95"/>
        <v>6705639</v>
      </c>
      <c r="BA63" s="18">
        <f t="shared" si="95"/>
        <v>705407</v>
      </c>
      <c r="BB63" s="18">
        <f t="shared" si="95"/>
        <v>0</v>
      </c>
      <c r="BC63" s="18">
        <f t="shared" si="95"/>
        <v>0</v>
      </c>
      <c r="BD63" s="18">
        <f t="shared" si="95"/>
        <v>0</v>
      </c>
      <c r="BE63" s="18">
        <f t="shared" si="95"/>
        <v>0</v>
      </c>
      <c r="BF63" s="18">
        <f t="shared" si="95"/>
        <v>0</v>
      </c>
      <c r="BG63" s="18">
        <f t="shared" si="95"/>
        <v>0</v>
      </c>
      <c r="BH63" s="18">
        <f t="shared" si="95"/>
        <v>0</v>
      </c>
      <c r="BI63" s="18">
        <f t="shared" si="95"/>
        <v>0</v>
      </c>
      <c r="BJ63" s="18">
        <f t="shared" si="95"/>
        <v>0</v>
      </c>
      <c r="BK63" s="18">
        <f t="shared" si="95"/>
        <v>304566</v>
      </c>
      <c r="BL63" s="18">
        <f t="shared" si="95"/>
        <v>304566</v>
      </c>
      <c r="BM63" s="18">
        <f t="shared" si="95"/>
        <v>0</v>
      </c>
      <c r="BN63" s="18">
        <f t="shared" si="95"/>
        <v>400841</v>
      </c>
      <c r="BO63" s="18">
        <f t="shared" si="95"/>
        <v>0</v>
      </c>
      <c r="BP63" s="18">
        <f t="shared" si="95"/>
        <v>0</v>
      </c>
      <c r="BQ63" s="18">
        <f t="shared" si="95"/>
        <v>13671</v>
      </c>
      <c r="BR63" s="18">
        <f t="shared" ref="BR63:CU63" si="96">SUM(BR64)</f>
        <v>0</v>
      </c>
      <c r="BS63" s="18">
        <f t="shared" si="96"/>
        <v>0</v>
      </c>
      <c r="BT63" s="18">
        <f t="shared" si="96"/>
        <v>0</v>
      </c>
      <c r="BU63" s="18">
        <f t="shared" si="96"/>
        <v>0</v>
      </c>
      <c r="BV63" s="18">
        <f t="shared" si="96"/>
        <v>0</v>
      </c>
      <c r="BW63" s="18">
        <f t="shared" si="96"/>
        <v>0</v>
      </c>
      <c r="BX63" s="18">
        <f t="shared" si="96"/>
        <v>362966</v>
      </c>
      <c r="BY63" s="18">
        <f t="shared" si="96"/>
        <v>24204</v>
      </c>
      <c r="BZ63" s="18">
        <f t="shared" si="96"/>
        <v>11696247</v>
      </c>
      <c r="CA63" s="18">
        <f t="shared" si="96"/>
        <v>4896247</v>
      </c>
      <c r="CB63" s="18">
        <f t="shared" si="96"/>
        <v>4896247</v>
      </c>
      <c r="CC63" s="18">
        <f t="shared" si="96"/>
        <v>0</v>
      </c>
      <c r="CD63" s="18">
        <f t="shared" si="96"/>
        <v>4896247</v>
      </c>
      <c r="CE63" s="18">
        <f t="shared" si="96"/>
        <v>0</v>
      </c>
      <c r="CF63" s="18">
        <f t="shared" si="96"/>
        <v>0</v>
      </c>
      <c r="CG63" s="18">
        <f t="shared" si="96"/>
        <v>0</v>
      </c>
      <c r="CH63" s="18">
        <f t="shared" si="96"/>
        <v>0</v>
      </c>
      <c r="CI63" s="18">
        <f t="shared" si="96"/>
        <v>0</v>
      </c>
      <c r="CJ63" s="18">
        <f t="shared" si="96"/>
        <v>0</v>
      </c>
      <c r="CK63" s="18">
        <f t="shared" si="96"/>
        <v>0</v>
      </c>
      <c r="CL63" s="18">
        <f t="shared" si="96"/>
        <v>0</v>
      </c>
      <c r="CM63" s="18">
        <f t="shared" si="96"/>
        <v>0</v>
      </c>
      <c r="CN63" s="18">
        <f t="shared" si="96"/>
        <v>0</v>
      </c>
      <c r="CO63" s="18"/>
      <c r="CP63" s="18"/>
      <c r="CQ63" s="18">
        <f t="shared" si="96"/>
        <v>6800000</v>
      </c>
      <c r="CR63" s="18">
        <f t="shared" si="96"/>
        <v>0</v>
      </c>
      <c r="CS63" s="18">
        <f t="shared" si="96"/>
        <v>0</v>
      </c>
      <c r="CT63" s="18">
        <f t="shared" si="96"/>
        <v>0</v>
      </c>
      <c r="CU63" s="46">
        <f t="shared" si="96"/>
        <v>0</v>
      </c>
      <c r="CV63" s="58"/>
      <c r="CW63" s="94"/>
      <c r="CX63" s="94"/>
      <c r="CY63" s="93"/>
      <c r="CZ63" s="58"/>
      <c r="DA63" s="58"/>
      <c r="DB63" s="58"/>
      <c r="DC63" s="58"/>
      <c r="DD63" s="58"/>
      <c r="DE63" s="58"/>
      <c r="DF63" s="58"/>
      <c r="DG63" s="58"/>
      <c r="DH63" s="58"/>
      <c r="DI63" s="58"/>
      <c r="DJ63" s="58"/>
      <c r="DK63" s="58"/>
      <c r="DL63" s="58"/>
      <c r="DM63" s="58"/>
      <c r="DN63" s="58"/>
      <c r="DO63" s="58"/>
      <c r="DP63" s="58"/>
      <c r="DQ63" s="58"/>
    </row>
    <row r="64" spans="1:121" ht="15.6" x14ac:dyDescent="0.3">
      <c r="A64" s="21" t="s">
        <v>1</v>
      </c>
      <c r="B64" s="21" t="s">
        <v>152</v>
      </c>
      <c r="C64" s="22" t="s">
        <v>153</v>
      </c>
      <c r="D64" s="19">
        <f>SUM(E64+BZ64+CR64)</f>
        <v>322480246</v>
      </c>
      <c r="E64" s="19">
        <f>SUM(F64+BA64)</f>
        <v>310783999</v>
      </c>
      <c r="F64" s="19">
        <f>SUM(G64+H64+I64+P64+S64+T64+U64+AE64+AD64)</f>
        <v>310078592</v>
      </c>
      <c r="G64" s="23">
        <v>221644915</v>
      </c>
      <c r="H64" s="23">
        <v>13107444</v>
      </c>
      <c r="I64" s="19">
        <f t="shared" si="6"/>
        <v>41170285</v>
      </c>
      <c r="J64" s="23">
        <v>346230</v>
      </c>
      <c r="K64" s="23">
        <v>10421057</v>
      </c>
      <c r="L64" s="23">
        <v>6419351</v>
      </c>
      <c r="M64" s="23">
        <v>0</v>
      </c>
      <c r="N64" s="23">
        <v>20022012</v>
      </c>
      <c r="O64" s="23">
        <v>3961635</v>
      </c>
      <c r="P64" s="19">
        <f t="shared" si="7"/>
        <v>34260</v>
      </c>
      <c r="Q64" s="23">
        <v>34260</v>
      </c>
      <c r="R64" s="23">
        <v>0</v>
      </c>
      <c r="S64" s="23">
        <v>45528</v>
      </c>
      <c r="T64" s="23">
        <v>3704836</v>
      </c>
      <c r="U64" s="19">
        <f>SUM(V64:AC64)</f>
        <v>6716765</v>
      </c>
      <c r="V64" s="23">
        <v>144547</v>
      </c>
      <c r="W64" s="23">
        <v>2726203</v>
      </c>
      <c r="X64" s="23">
        <v>2604199</v>
      </c>
      <c r="Y64" s="23">
        <v>975227</v>
      </c>
      <c r="Z64" s="23">
        <v>98006</v>
      </c>
      <c r="AA64" s="23">
        <v>37350</v>
      </c>
      <c r="AB64" s="23">
        <v>0</v>
      </c>
      <c r="AC64" s="23">
        <v>131233</v>
      </c>
      <c r="AD64" s="19">
        <v>0</v>
      </c>
      <c r="AE64" s="19">
        <f>SUM(AF64:AZ64)</f>
        <v>23654559</v>
      </c>
      <c r="AF64" s="19">
        <v>0</v>
      </c>
      <c r="AG64" s="19">
        <v>0</v>
      </c>
      <c r="AH64" s="23">
        <v>82025</v>
      </c>
      <c r="AI64" s="23">
        <v>178998</v>
      </c>
      <c r="AJ64" s="23">
        <v>0</v>
      </c>
      <c r="AK64" s="23">
        <v>0</v>
      </c>
      <c r="AL64" s="23">
        <v>4875</v>
      </c>
      <c r="AM64" s="23">
        <v>18023</v>
      </c>
      <c r="AN64" s="23">
        <v>975000</v>
      </c>
      <c r="AO64" s="23">
        <v>18042</v>
      </c>
      <c r="AP64" s="23">
        <v>5175</v>
      </c>
      <c r="AQ64" s="23">
        <v>3191373</v>
      </c>
      <c r="AR64" s="23">
        <v>1941053</v>
      </c>
      <c r="AS64" s="23">
        <v>72000</v>
      </c>
      <c r="AT64" s="23">
        <v>0</v>
      </c>
      <c r="AU64" s="23">
        <v>0</v>
      </c>
      <c r="AV64" s="23">
        <v>0</v>
      </c>
      <c r="AW64" s="23">
        <v>10263348</v>
      </c>
      <c r="AX64" s="23">
        <v>199008</v>
      </c>
      <c r="AY64" s="23">
        <v>0</v>
      </c>
      <c r="AZ64" s="23">
        <v>6705639</v>
      </c>
      <c r="BA64" s="19">
        <f>SUM(BB64+BF64+BI64+BK64+BN64)</f>
        <v>705407</v>
      </c>
      <c r="BB64" s="19">
        <f>SUM(BC64:BE64)</f>
        <v>0</v>
      </c>
      <c r="BC64" s="19">
        <v>0</v>
      </c>
      <c r="BD64" s="19">
        <v>0</v>
      </c>
      <c r="BE64" s="19">
        <v>0</v>
      </c>
      <c r="BF64" s="19">
        <f>SUM(BH64:BH64)</f>
        <v>0</v>
      </c>
      <c r="BG64" s="19">
        <v>0</v>
      </c>
      <c r="BH64" s="19">
        <v>0</v>
      </c>
      <c r="BI64" s="19">
        <v>0</v>
      </c>
      <c r="BJ64" s="19"/>
      <c r="BK64" s="19">
        <f t="shared" si="8"/>
        <v>304566</v>
      </c>
      <c r="BL64" s="19">
        <v>304566</v>
      </c>
      <c r="BM64" s="19"/>
      <c r="BN64" s="19">
        <f>SUM(BO64:BY64)</f>
        <v>400841</v>
      </c>
      <c r="BO64" s="19">
        <v>0</v>
      </c>
      <c r="BP64" s="19">
        <v>0</v>
      </c>
      <c r="BQ64" s="23">
        <v>13671</v>
      </c>
      <c r="BR64" s="19">
        <v>0</v>
      </c>
      <c r="BS64" s="19">
        <v>0</v>
      </c>
      <c r="BT64" s="19">
        <v>0</v>
      </c>
      <c r="BU64" s="19">
        <v>0</v>
      </c>
      <c r="BV64" s="19">
        <v>0</v>
      </c>
      <c r="BW64" s="19">
        <v>0</v>
      </c>
      <c r="BX64" s="23">
        <v>362966</v>
      </c>
      <c r="BY64" s="23">
        <v>24204</v>
      </c>
      <c r="BZ64" s="19">
        <f>SUM(CA64+CQ64)</f>
        <v>11696247</v>
      </c>
      <c r="CA64" s="19">
        <f>SUM(CB64+CE64+CK64)</f>
        <v>4896247</v>
      </c>
      <c r="CB64" s="19">
        <f t="shared" si="9"/>
        <v>4896247</v>
      </c>
      <c r="CC64" s="19">
        <v>0</v>
      </c>
      <c r="CD64" s="23">
        <v>4896247</v>
      </c>
      <c r="CE64" s="19">
        <f>SUM(CF64:CJ64)</f>
        <v>0</v>
      </c>
      <c r="CF64" s="19">
        <v>0</v>
      </c>
      <c r="CG64" s="19">
        <v>0</v>
      </c>
      <c r="CH64" s="23"/>
      <c r="CI64" s="23"/>
      <c r="CJ64" s="23"/>
      <c r="CK64" s="19">
        <f>SUM(CL64:CP64)</f>
        <v>0</v>
      </c>
      <c r="CL64" s="23"/>
      <c r="CM64" s="23"/>
      <c r="CN64" s="51"/>
      <c r="CO64" s="19"/>
      <c r="CP64" s="19"/>
      <c r="CQ64" s="19">
        <v>6800000</v>
      </c>
      <c r="CR64" s="19">
        <f t="shared" si="10"/>
        <v>0</v>
      </c>
      <c r="CS64" s="19">
        <f t="shared" si="11"/>
        <v>0</v>
      </c>
      <c r="CT64" s="19">
        <v>0</v>
      </c>
      <c r="CU64" s="20">
        <v>0</v>
      </c>
      <c r="CW64" s="116"/>
      <c r="CX64" s="116"/>
      <c r="CY64" s="95"/>
    </row>
    <row r="65" spans="1:121" s="59" customFormat="1" ht="31.2" x14ac:dyDescent="0.3">
      <c r="A65" s="16" t="s">
        <v>154</v>
      </c>
      <c r="B65" s="16" t="s">
        <v>1</v>
      </c>
      <c r="C65" s="17" t="s">
        <v>358</v>
      </c>
      <c r="D65" s="18">
        <f>SUM(D66:D67)</f>
        <v>115568671</v>
      </c>
      <c r="E65" s="18">
        <f t="shared" ref="E65:BT65" si="97">SUM(E66:E67)</f>
        <v>115196671</v>
      </c>
      <c r="F65" s="18">
        <f t="shared" si="97"/>
        <v>115048261</v>
      </c>
      <c r="G65" s="18">
        <f t="shared" si="97"/>
        <v>68224189</v>
      </c>
      <c r="H65" s="18">
        <f t="shared" si="97"/>
        <v>2732236</v>
      </c>
      <c r="I65" s="18">
        <f t="shared" si="97"/>
        <v>29680063</v>
      </c>
      <c r="J65" s="18">
        <f t="shared" si="97"/>
        <v>416844</v>
      </c>
      <c r="K65" s="18">
        <f t="shared" si="97"/>
        <v>5950685</v>
      </c>
      <c r="L65" s="18">
        <f t="shared" si="97"/>
        <v>19558235</v>
      </c>
      <c r="M65" s="18">
        <f t="shared" si="97"/>
        <v>0</v>
      </c>
      <c r="N65" s="18">
        <f t="shared" si="97"/>
        <v>2134022</v>
      </c>
      <c r="O65" s="18">
        <f t="shared" si="97"/>
        <v>1620277</v>
      </c>
      <c r="P65" s="18">
        <f t="shared" si="97"/>
        <v>0</v>
      </c>
      <c r="Q65" s="18">
        <f t="shared" si="97"/>
        <v>0</v>
      </c>
      <c r="R65" s="18">
        <f t="shared" si="97"/>
        <v>0</v>
      </c>
      <c r="S65" s="18">
        <f t="shared" si="97"/>
        <v>0</v>
      </c>
      <c r="T65" s="18">
        <f t="shared" si="97"/>
        <v>474822</v>
      </c>
      <c r="U65" s="18">
        <f t="shared" si="97"/>
        <v>8431178</v>
      </c>
      <c r="V65" s="18">
        <f t="shared" si="97"/>
        <v>719114</v>
      </c>
      <c r="W65" s="18">
        <f t="shared" si="97"/>
        <v>69872</v>
      </c>
      <c r="X65" s="18">
        <f t="shared" si="97"/>
        <v>3974899</v>
      </c>
      <c r="Y65" s="18">
        <f t="shared" si="97"/>
        <v>3037564</v>
      </c>
      <c r="Z65" s="18">
        <f t="shared" si="97"/>
        <v>178333</v>
      </c>
      <c r="AA65" s="18">
        <f t="shared" si="97"/>
        <v>0</v>
      </c>
      <c r="AB65" s="18">
        <f t="shared" si="97"/>
        <v>0</v>
      </c>
      <c r="AC65" s="18">
        <f t="shared" si="97"/>
        <v>451396</v>
      </c>
      <c r="AD65" s="18">
        <f t="shared" si="97"/>
        <v>0</v>
      </c>
      <c r="AE65" s="18">
        <f t="shared" si="97"/>
        <v>5505773</v>
      </c>
      <c r="AF65" s="18">
        <f t="shared" si="97"/>
        <v>0</v>
      </c>
      <c r="AG65" s="18">
        <f t="shared" si="97"/>
        <v>0</v>
      </c>
      <c r="AH65" s="18">
        <f t="shared" si="97"/>
        <v>6936</v>
      </c>
      <c r="AI65" s="18">
        <f t="shared" si="97"/>
        <v>500000</v>
      </c>
      <c r="AJ65" s="18">
        <f t="shared" si="97"/>
        <v>0</v>
      </c>
      <c r="AK65" s="18">
        <f t="shared" si="97"/>
        <v>0</v>
      </c>
      <c r="AL65" s="18">
        <f t="shared" si="97"/>
        <v>0</v>
      </c>
      <c r="AM65" s="18">
        <f t="shared" si="97"/>
        <v>0</v>
      </c>
      <c r="AN65" s="18">
        <f t="shared" si="97"/>
        <v>26000</v>
      </c>
      <c r="AO65" s="18">
        <f t="shared" si="97"/>
        <v>13386</v>
      </c>
      <c r="AP65" s="18">
        <f t="shared" si="97"/>
        <v>0</v>
      </c>
      <c r="AQ65" s="18">
        <f t="shared" si="97"/>
        <v>0</v>
      </c>
      <c r="AR65" s="18">
        <f t="shared" si="97"/>
        <v>214791</v>
      </c>
      <c r="AS65" s="18">
        <f t="shared" si="97"/>
        <v>160000</v>
      </c>
      <c r="AT65" s="18"/>
      <c r="AU65" s="18"/>
      <c r="AV65" s="18">
        <f t="shared" si="97"/>
        <v>0</v>
      </c>
      <c r="AW65" s="18">
        <f t="shared" si="97"/>
        <v>4459877</v>
      </c>
      <c r="AX65" s="18">
        <f t="shared" si="97"/>
        <v>40000</v>
      </c>
      <c r="AY65" s="18"/>
      <c r="AZ65" s="18">
        <f t="shared" si="97"/>
        <v>84783</v>
      </c>
      <c r="BA65" s="18">
        <f t="shared" si="97"/>
        <v>148410</v>
      </c>
      <c r="BB65" s="18">
        <f t="shared" si="97"/>
        <v>0</v>
      </c>
      <c r="BC65" s="18">
        <f t="shared" si="97"/>
        <v>0</v>
      </c>
      <c r="BD65" s="18">
        <f t="shared" si="97"/>
        <v>0</v>
      </c>
      <c r="BE65" s="18">
        <f t="shared" si="97"/>
        <v>0</v>
      </c>
      <c r="BF65" s="18">
        <f t="shared" si="97"/>
        <v>0</v>
      </c>
      <c r="BG65" s="18">
        <f t="shared" si="97"/>
        <v>0</v>
      </c>
      <c r="BH65" s="18">
        <f t="shared" si="97"/>
        <v>0</v>
      </c>
      <c r="BI65" s="18">
        <f t="shared" si="97"/>
        <v>0</v>
      </c>
      <c r="BJ65" s="18">
        <f t="shared" ref="BJ65" si="98">SUM(BJ66:BJ67)</f>
        <v>0</v>
      </c>
      <c r="BK65" s="18">
        <f t="shared" si="97"/>
        <v>148410</v>
      </c>
      <c r="BL65" s="18">
        <f t="shared" si="97"/>
        <v>148410</v>
      </c>
      <c r="BM65" s="18">
        <f t="shared" ref="BM65" si="99">SUM(BM66:BM67)</f>
        <v>0</v>
      </c>
      <c r="BN65" s="18">
        <f t="shared" si="97"/>
        <v>0</v>
      </c>
      <c r="BO65" s="18">
        <f t="shared" si="97"/>
        <v>0</v>
      </c>
      <c r="BP65" s="18">
        <f t="shared" si="97"/>
        <v>0</v>
      </c>
      <c r="BQ65" s="18">
        <f t="shared" si="97"/>
        <v>0</v>
      </c>
      <c r="BR65" s="18">
        <f t="shared" si="97"/>
        <v>0</v>
      </c>
      <c r="BS65" s="18">
        <f t="shared" si="97"/>
        <v>0</v>
      </c>
      <c r="BT65" s="18">
        <f t="shared" si="97"/>
        <v>0</v>
      </c>
      <c r="BU65" s="18">
        <f t="shared" ref="BU65:CU65" si="100">SUM(BU66:BU67)</f>
        <v>0</v>
      </c>
      <c r="BV65" s="18">
        <f t="shared" si="100"/>
        <v>0</v>
      </c>
      <c r="BW65" s="18">
        <f t="shared" si="100"/>
        <v>0</v>
      </c>
      <c r="BX65" s="18">
        <f t="shared" si="100"/>
        <v>0</v>
      </c>
      <c r="BY65" s="18">
        <f t="shared" si="100"/>
        <v>0</v>
      </c>
      <c r="BZ65" s="18">
        <f t="shared" si="100"/>
        <v>372000</v>
      </c>
      <c r="CA65" s="18">
        <f t="shared" si="100"/>
        <v>372000</v>
      </c>
      <c r="CB65" s="18">
        <f t="shared" si="100"/>
        <v>372000</v>
      </c>
      <c r="CC65" s="18">
        <f t="shared" si="100"/>
        <v>0</v>
      </c>
      <c r="CD65" s="18">
        <f t="shared" si="100"/>
        <v>372000</v>
      </c>
      <c r="CE65" s="18">
        <f t="shared" si="100"/>
        <v>0</v>
      </c>
      <c r="CF65" s="18">
        <f t="shared" si="100"/>
        <v>0</v>
      </c>
      <c r="CG65" s="18">
        <f t="shared" ref="CG65:CH65" si="101">SUM(CG66:CG67)</f>
        <v>0</v>
      </c>
      <c r="CH65" s="18">
        <f t="shared" si="101"/>
        <v>0</v>
      </c>
      <c r="CI65" s="18">
        <f t="shared" si="100"/>
        <v>0</v>
      </c>
      <c r="CJ65" s="18">
        <f t="shared" ref="CJ65" si="102">SUM(CJ66:CJ67)</f>
        <v>0</v>
      </c>
      <c r="CK65" s="18">
        <f t="shared" si="100"/>
        <v>0</v>
      </c>
      <c r="CL65" s="18">
        <f t="shared" si="100"/>
        <v>0</v>
      </c>
      <c r="CM65" s="18">
        <f t="shared" ref="CM65" si="103">SUM(CM66:CM67)</f>
        <v>0</v>
      </c>
      <c r="CN65" s="18">
        <f t="shared" si="100"/>
        <v>0</v>
      </c>
      <c r="CO65" s="18"/>
      <c r="CP65" s="18"/>
      <c r="CQ65" s="18">
        <f t="shared" si="100"/>
        <v>0</v>
      </c>
      <c r="CR65" s="18">
        <f t="shared" si="100"/>
        <v>0</v>
      </c>
      <c r="CS65" s="18">
        <f t="shared" si="100"/>
        <v>0</v>
      </c>
      <c r="CT65" s="18">
        <f t="shared" si="100"/>
        <v>0</v>
      </c>
      <c r="CU65" s="46">
        <f t="shared" si="100"/>
        <v>0</v>
      </c>
      <c r="CV65" s="58"/>
      <c r="CW65" s="94"/>
      <c r="CX65" s="94"/>
      <c r="CY65" s="93"/>
      <c r="CZ65" s="58"/>
      <c r="DA65" s="58"/>
      <c r="DB65" s="58"/>
      <c r="DC65" s="58"/>
      <c r="DD65" s="58"/>
      <c r="DE65" s="58"/>
      <c r="DF65" s="58"/>
      <c r="DG65" s="58"/>
      <c r="DH65" s="58"/>
      <c r="DI65" s="58"/>
      <c r="DJ65" s="58"/>
      <c r="DK65" s="58"/>
      <c r="DL65" s="58"/>
      <c r="DM65" s="58"/>
      <c r="DN65" s="58"/>
      <c r="DO65" s="58"/>
      <c r="DP65" s="58"/>
      <c r="DQ65" s="58"/>
    </row>
    <row r="66" spans="1:121" ht="15.6" x14ac:dyDescent="0.3">
      <c r="A66" s="21" t="s">
        <v>1</v>
      </c>
      <c r="B66" s="21" t="s">
        <v>155</v>
      </c>
      <c r="C66" s="22" t="s">
        <v>156</v>
      </c>
      <c r="D66" s="19">
        <f>SUM(E66+BZ66+CR66)</f>
        <v>7787237</v>
      </c>
      <c r="E66" s="19">
        <f>SUM(F66+BA66)</f>
        <v>7787237</v>
      </c>
      <c r="F66" s="19">
        <f>SUM(G66+H66+I66+P66+S66+T66+U66+AE66+AD66)</f>
        <v>7787237</v>
      </c>
      <c r="G66" s="23">
        <v>6331904</v>
      </c>
      <c r="H66" s="23">
        <v>164483</v>
      </c>
      <c r="I66" s="19">
        <f t="shared" si="6"/>
        <v>442230</v>
      </c>
      <c r="J66" s="23">
        <v>0</v>
      </c>
      <c r="K66" s="23">
        <v>150685</v>
      </c>
      <c r="L66" s="23">
        <v>0</v>
      </c>
      <c r="M66" s="23">
        <v>0</v>
      </c>
      <c r="N66" s="23">
        <v>291545</v>
      </c>
      <c r="O66" s="23">
        <v>0</v>
      </c>
      <c r="P66" s="19">
        <f t="shared" si="7"/>
        <v>0</v>
      </c>
      <c r="Q66" s="23">
        <v>0</v>
      </c>
      <c r="R66" s="23">
        <v>0</v>
      </c>
      <c r="S66" s="23">
        <v>0</v>
      </c>
      <c r="T66" s="23">
        <v>266980</v>
      </c>
      <c r="U66" s="19">
        <f t="shared" ref="U66:U67" si="104">SUM(V66:AC66)</f>
        <v>122082</v>
      </c>
      <c r="V66" s="23">
        <v>0</v>
      </c>
      <c r="W66" s="23">
        <v>64598</v>
      </c>
      <c r="X66" s="23">
        <v>42751</v>
      </c>
      <c r="Y66" s="23">
        <v>10379</v>
      </c>
      <c r="Z66" s="23">
        <v>2894</v>
      </c>
      <c r="AA66" s="23">
        <v>0</v>
      </c>
      <c r="AB66" s="23">
        <v>0</v>
      </c>
      <c r="AC66" s="23">
        <v>1460</v>
      </c>
      <c r="AD66" s="19">
        <v>0</v>
      </c>
      <c r="AE66" s="19">
        <f>SUM(AF66:AZ66)</f>
        <v>459558</v>
      </c>
      <c r="AF66" s="19">
        <v>0</v>
      </c>
      <c r="AG66" s="19">
        <v>0</v>
      </c>
      <c r="AH66" s="23">
        <v>0</v>
      </c>
      <c r="AI66" s="23">
        <v>0</v>
      </c>
      <c r="AJ66" s="23">
        <v>0</v>
      </c>
      <c r="AK66" s="23">
        <v>0</v>
      </c>
      <c r="AL66" s="23">
        <v>0</v>
      </c>
      <c r="AM66" s="23">
        <v>0</v>
      </c>
      <c r="AN66" s="23">
        <v>0</v>
      </c>
      <c r="AO66" s="23">
        <v>0</v>
      </c>
      <c r="AP66" s="23">
        <v>0</v>
      </c>
      <c r="AQ66" s="23">
        <v>0</v>
      </c>
      <c r="AR66" s="23">
        <v>0</v>
      </c>
      <c r="AS66" s="23">
        <v>0</v>
      </c>
      <c r="AT66" s="23">
        <v>0</v>
      </c>
      <c r="AU66" s="23">
        <v>0</v>
      </c>
      <c r="AV66" s="23">
        <v>0</v>
      </c>
      <c r="AW66" s="23">
        <v>459558</v>
      </c>
      <c r="AX66" s="23">
        <v>0</v>
      </c>
      <c r="AY66" s="23">
        <v>0</v>
      </c>
      <c r="AZ66" s="23">
        <v>0</v>
      </c>
      <c r="BA66" s="19">
        <f>SUM(BB66+BF66+BI66+BK66+BN66)</f>
        <v>0</v>
      </c>
      <c r="BB66" s="19">
        <f>SUM(BC66:BE66)</f>
        <v>0</v>
      </c>
      <c r="BC66" s="19">
        <v>0</v>
      </c>
      <c r="BD66" s="19">
        <v>0</v>
      </c>
      <c r="BE66" s="19">
        <v>0</v>
      </c>
      <c r="BF66" s="19">
        <f>SUM(BH66:BH66)</f>
        <v>0</v>
      </c>
      <c r="BG66" s="19">
        <v>0</v>
      </c>
      <c r="BH66" s="19">
        <v>0</v>
      </c>
      <c r="BI66" s="19">
        <v>0</v>
      </c>
      <c r="BJ66" s="19">
        <v>0</v>
      </c>
      <c r="BK66" s="19">
        <f t="shared" si="8"/>
        <v>0</v>
      </c>
      <c r="BL66" s="19">
        <v>0</v>
      </c>
      <c r="BM66" s="19">
        <v>0</v>
      </c>
      <c r="BN66" s="19">
        <f>SUM(BO66:BY66)</f>
        <v>0</v>
      </c>
      <c r="BO66" s="19">
        <v>0</v>
      </c>
      <c r="BP66" s="19">
        <v>0</v>
      </c>
      <c r="BQ66" s="19">
        <v>0</v>
      </c>
      <c r="BR66" s="19">
        <v>0</v>
      </c>
      <c r="BS66" s="19">
        <v>0</v>
      </c>
      <c r="BT66" s="19">
        <v>0</v>
      </c>
      <c r="BU66" s="19">
        <v>0</v>
      </c>
      <c r="BV66" s="19">
        <v>0</v>
      </c>
      <c r="BW66" s="19">
        <v>0</v>
      </c>
      <c r="BX66" s="19">
        <v>0</v>
      </c>
      <c r="BY66" s="19">
        <v>0</v>
      </c>
      <c r="BZ66" s="19">
        <f>SUM(CA66+CQ66)</f>
        <v>0</v>
      </c>
      <c r="CA66" s="19">
        <f>SUM(CB66+CE66+CK66)</f>
        <v>0</v>
      </c>
      <c r="CB66" s="19">
        <f t="shared" si="9"/>
        <v>0</v>
      </c>
      <c r="CC66" s="19">
        <v>0</v>
      </c>
      <c r="CD66" s="23"/>
      <c r="CE66" s="19">
        <f>SUM(CF66:CJ66)</f>
        <v>0</v>
      </c>
      <c r="CF66" s="19">
        <v>0</v>
      </c>
      <c r="CG66" s="19">
        <v>0</v>
      </c>
      <c r="CH66" s="19"/>
      <c r="CI66" s="19">
        <v>0</v>
      </c>
      <c r="CJ66" s="19">
        <v>0</v>
      </c>
      <c r="CK66" s="19">
        <f>SUM(CL66:CP66)</f>
        <v>0</v>
      </c>
      <c r="CL66" s="19">
        <v>0</v>
      </c>
      <c r="CM66" s="19">
        <v>0</v>
      </c>
      <c r="CN66" s="19">
        <v>0</v>
      </c>
      <c r="CO66" s="19"/>
      <c r="CP66" s="19"/>
      <c r="CQ66" s="19">
        <v>0</v>
      </c>
      <c r="CR66" s="19">
        <f t="shared" si="10"/>
        <v>0</v>
      </c>
      <c r="CS66" s="19">
        <f t="shared" si="11"/>
        <v>0</v>
      </c>
      <c r="CT66" s="19">
        <v>0</v>
      </c>
      <c r="CU66" s="20">
        <v>0</v>
      </c>
      <c r="CW66" s="116"/>
      <c r="CX66" s="116"/>
      <c r="CY66" s="95"/>
    </row>
    <row r="67" spans="1:121" ht="15.6" x14ac:dyDescent="0.3">
      <c r="A67" s="21" t="s">
        <v>1</v>
      </c>
      <c r="B67" s="21" t="s">
        <v>157</v>
      </c>
      <c r="C67" s="22" t="s">
        <v>158</v>
      </c>
      <c r="D67" s="19">
        <f>SUM(E67+BZ67+CR67)</f>
        <v>107781434</v>
      </c>
      <c r="E67" s="19">
        <f>SUM(F67+BA67)</f>
        <v>107409434</v>
      </c>
      <c r="F67" s="19">
        <f>SUM(G67+H67+I67+P67+S67+T67+U67+AE67+AD67)</f>
        <v>107261024</v>
      </c>
      <c r="G67" s="23">
        <v>61892285</v>
      </c>
      <c r="H67" s="23">
        <v>2567753</v>
      </c>
      <c r="I67" s="19">
        <f t="shared" si="6"/>
        <v>29237833</v>
      </c>
      <c r="J67" s="23">
        <v>416844</v>
      </c>
      <c r="K67" s="23">
        <v>5800000</v>
      </c>
      <c r="L67" s="23">
        <v>19558235</v>
      </c>
      <c r="M67" s="23">
        <v>0</v>
      </c>
      <c r="N67" s="23">
        <v>1842477</v>
      </c>
      <c r="O67" s="23">
        <v>1620277</v>
      </c>
      <c r="P67" s="19">
        <f t="shared" si="7"/>
        <v>0</v>
      </c>
      <c r="Q67" s="23"/>
      <c r="R67" s="23"/>
      <c r="S67" s="23"/>
      <c r="T67" s="23">
        <v>207842</v>
      </c>
      <c r="U67" s="19">
        <f t="shared" si="104"/>
        <v>8309096</v>
      </c>
      <c r="V67" s="23">
        <v>719114</v>
      </c>
      <c r="W67" s="23">
        <v>5274</v>
      </c>
      <c r="X67" s="23">
        <v>3932148</v>
      </c>
      <c r="Y67" s="23">
        <v>3027185</v>
      </c>
      <c r="Z67" s="23">
        <v>175439</v>
      </c>
      <c r="AA67" s="23">
        <v>0</v>
      </c>
      <c r="AB67" s="23">
        <v>0</v>
      </c>
      <c r="AC67" s="23">
        <v>449936</v>
      </c>
      <c r="AD67" s="19">
        <v>0</v>
      </c>
      <c r="AE67" s="19">
        <f>SUM(AF67:AZ67)</f>
        <v>5046215</v>
      </c>
      <c r="AF67" s="19">
        <v>0</v>
      </c>
      <c r="AG67" s="19">
        <v>0</v>
      </c>
      <c r="AH67" s="23">
        <v>6936</v>
      </c>
      <c r="AI67" s="23">
        <v>500000</v>
      </c>
      <c r="AJ67" s="23">
        <v>0</v>
      </c>
      <c r="AK67" s="23">
        <v>0</v>
      </c>
      <c r="AL67" s="23">
        <v>0</v>
      </c>
      <c r="AM67" s="23">
        <v>0</v>
      </c>
      <c r="AN67" s="23">
        <v>26000</v>
      </c>
      <c r="AO67" s="23">
        <v>13386</v>
      </c>
      <c r="AP67" s="23">
        <v>0</v>
      </c>
      <c r="AQ67" s="23">
        <v>0</v>
      </c>
      <c r="AR67" s="23">
        <v>214791</v>
      </c>
      <c r="AS67" s="23">
        <v>160000</v>
      </c>
      <c r="AT67" s="23">
        <v>0</v>
      </c>
      <c r="AU67" s="23">
        <v>0</v>
      </c>
      <c r="AV67" s="23">
        <v>0</v>
      </c>
      <c r="AW67" s="23">
        <v>4000319</v>
      </c>
      <c r="AX67" s="23">
        <v>40000</v>
      </c>
      <c r="AY67" s="23">
        <v>0</v>
      </c>
      <c r="AZ67" s="23">
        <v>84783</v>
      </c>
      <c r="BA67" s="19">
        <f>SUM(BB67+BF67+BI67+BK67+BN67)</f>
        <v>148410</v>
      </c>
      <c r="BB67" s="19">
        <f>SUM(BC67:BE67)</f>
        <v>0</v>
      </c>
      <c r="BC67" s="19">
        <v>0</v>
      </c>
      <c r="BD67" s="19">
        <v>0</v>
      </c>
      <c r="BE67" s="19">
        <v>0</v>
      </c>
      <c r="BF67" s="19">
        <f>SUM(BH67:BH67)</f>
        <v>0</v>
      </c>
      <c r="BG67" s="19">
        <v>0</v>
      </c>
      <c r="BH67" s="19">
        <v>0</v>
      </c>
      <c r="BI67" s="19">
        <v>0</v>
      </c>
      <c r="BJ67" s="19"/>
      <c r="BK67" s="19">
        <f t="shared" si="8"/>
        <v>148410</v>
      </c>
      <c r="BL67" s="19">
        <v>148410</v>
      </c>
      <c r="BM67" s="19"/>
      <c r="BN67" s="19">
        <f>SUM(BO67:BY67)</f>
        <v>0</v>
      </c>
      <c r="BO67" s="19">
        <v>0</v>
      </c>
      <c r="BP67" s="19">
        <v>0</v>
      </c>
      <c r="BQ67" s="19">
        <v>0</v>
      </c>
      <c r="BR67" s="19">
        <v>0</v>
      </c>
      <c r="BS67" s="19">
        <v>0</v>
      </c>
      <c r="BT67" s="19">
        <v>0</v>
      </c>
      <c r="BU67" s="19">
        <v>0</v>
      </c>
      <c r="BV67" s="19">
        <v>0</v>
      </c>
      <c r="BW67" s="19">
        <v>0</v>
      </c>
      <c r="BX67" s="19">
        <v>0</v>
      </c>
      <c r="BY67" s="19">
        <v>0</v>
      </c>
      <c r="BZ67" s="19">
        <f>SUM(CA67+CQ67)</f>
        <v>372000</v>
      </c>
      <c r="CA67" s="19">
        <f>SUM(CB67+CE67+CK67)</f>
        <v>372000</v>
      </c>
      <c r="CB67" s="19">
        <f t="shared" si="9"/>
        <v>372000</v>
      </c>
      <c r="CC67" s="19">
        <v>0</v>
      </c>
      <c r="CD67" s="23">
        <v>372000</v>
      </c>
      <c r="CE67" s="19">
        <f>SUM(CF67:CJ67)</f>
        <v>0</v>
      </c>
      <c r="CF67" s="19">
        <v>0</v>
      </c>
      <c r="CG67" s="19">
        <v>0</v>
      </c>
      <c r="CH67" s="19"/>
      <c r="CI67" s="19">
        <v>0</v>
      </c>
      <c r="CJ67" s="19">
        <v>0</v>
      </c>
      <c r="CK67" s="19">
        <f>SUM(CL67:CP67)</f>
        <v>0</v>
      </c>
      <c r="CL67" s="19">
        <v>0</v>
      </c>
      <c r="CM67" s="19">
        <v>0</v>
      </c>
      <c r="CN67" s="19"/>
      <c r="CO67" s="19"/>
      <c r="CP67" s="19"/>
      <c r="CQ67" s="19">
        <v>0</v>
      </c>
      <c r="CR67" s="19">
        <f t="shared" si="10"/>
        <v>0</v>
      </c>
      <c r="CS67" s="19">
        <f t="shared" si="11"/>
        <v>0</v>
      </c>
      <c r="CT67" s="19">
        <v>0</v>
      </c>
      <c r="CU67" s="20">
        <v>0</v>
      </c>
      <c r="CW67" s="116"/>
      <c r="CX67" s="116"/>
      <c r="CY67" s="95"/>
    </row>
    <row r="68" spans="1:121" s="59" customFormat="1" ht="15.6" x14ac:dyDescent="0.3">
      <c r="A68" s="16" t="s">
        <v>159</v>
      </c>
      <c r="B68" s="16" t="s">
        <v>1</v>
      </c>
      <c r="C68" s="17" t="s">
        <v>160</v>
      </c>
      <c r="D68" s="18">
        <f t="shared" ref="D68:AK68" si="105">SUM(D69)</f>
        <v>126181978</v>
      </c>
      <c r="E68" s="18">
        <f t="shared" si="105"/>
        <v>125959389</v>
      </c>
      <c r="F68" s="18">
        <f t="shared" si="105"/>
        <v>125539458</v>
      </c>
      <c r="G68" s="18">
        <f t="shared" si="105"/>
        <v>98658546</v>
      </c>
      <c r="H68" s="18">
        <f t="shared" si="105"/>
        <v>1089595</v>
      </c>
      <c r="I68" s="18">
        <f t="shared" si="105"/>
        <v>9447651</v>
      </c>
      <c r="J68" s="18">
        <f t="shared" si="105"/>
        <v>216741</v>
      </c>
      <c r="K68" s="18">
        <f t="shared" si="105"/>
        <v>3207554</v>
      </c>
      <c r="L68" s="18">
        <f t="shared" si="105"/>
        <v>1225332</v>
      </c>
      <c r="M68" s="18">
        <f t="shared" si="105"/>
        <v>245405</v>
      </c>
      <c r="N68" s="18">
        <f t="shared" si="105"/>
        <v>4120464</v>
      </c>
      <c r="O68" s="18">
        <f t="shared" si="105"/>
        <v>432155</v>
      </c>
      <c r="P68" s="18">
        <f t="shared" si="105"/>
        <v>6465745</v>
      </c>
      <c r="Q68" s="18">
        <f t="shared" si="105"/>
        <v>25745</v>
      </c>
      <c r="R68" s="18">
        <f t="shared" si="105"/>
        <v>6440000</v>
      </c>
      <c r="S68" s="18">
        <f t="shared" si="105"/>
        <v>0</v>
      </c>
      <c r="T68" s="18">
        <f t="shared" si="105"/>
        <v>606400</v>
      </c>
      <c r="U68" s="18">
        <f t="shared" si="105"/>
        <v>1903120</v>
      </c>
      <c r="V68" s="18">
        <f t="shared" si="105"/>
        <v>87985</v>
      </c>
      <c r="W68" s="18">
        <f t="shared" si="105"/>
        <v>547242</v>
      </c>
      <c r="X68" s="18">
        <f t="shared" si="105"/>
        <v>1061908</v>
      </c>
      <c r="Y68" s="18">
        <f t="shared" si="105"/>
        <v>136441</v>
      </c>
      <c r="Z68" s="18">
        <f t="shared" si="105"/>
        <v>41357</v>
      </c>
      <c r="AA68" s="18">
        <f t="shared" si="105"/>
        <v>0</v>
      </c>
      <c r="AB68" s="18">
        <f t="shared" si="105"/>
        <v>0</v>
      </c>
      <c r="AC68" s="18">
        <f t="shared" si="105"/>
        <v>28187</v>
      </c>
      <c r="AD68" s="18">
        <f t="shared" si="105"/>
        <v>0</v>
      </c>
      <c r="AE68" s="18">
        <f t="shared" si="105"/>
        <v>7368401</v>
      </c>
      <c r="AF68" s="18">
        <f t="shared" si="105"/>
        <v>0</v>
      </c>
      <c r="AG68" s="18">
        <f t="shared" si="105"/>
        <v>0</v>
      </c>
      <c r="AH68" s="18">
        <f t="shared" si="105"/>
        <v>74372</v>
      </c>
      <c r="AI68" s="18">
        <f t="shared" si="105"/>
        <v>232283</v>
      </c>
      <c r="AJ68" s="18">
        <f t="shared" si="105"/>
        <v>0</v>
      </c>
      <c r="AK68" s="18">
        <f t="shared" si="105"/>
        <v>7231</v>
      </c>
      <c r="AL68" s="18">
        <f t="shared" ref="AL68:CU68" si="106">SUM(AL69)</f>
        <v>34067</v>
      </c>
      <c r="AM68" s="18">
        <f t="shared" si="106"/>
        <v>7413</v>
      </c>
      <c r="AN68" s="18">
        <f t="shared" si="106"/>
        <v>118649</v>
      </c>
      <c r="AO68" s="18">
        <f t="shared" si="106"/>
        <v>18042</v>
      </c>
      <c r="AP68" s="18">
        <f t="shared" si="106"/>
        <v>1073</v>
      </c>
      <c r="AQ68" s="18">
        <f t="shared" si="106"/>
        <v>140404</v>
      </c>
      <c r="AR68" s="18">
        <f t="shared" si="106"/>
        <v>0</v>
      </c>
      <c r="AS68" s="18">
        <f t="shared" si="106"/>
        <v>0</v>
      </c>
      <c r="AT68" s="18"/>
      <c r="AU68" s="18"/>
      <c r="AV68" s="18">
        <f t="shared" si="106"/>
        <v>0</v>
      </c>
      <c r="AW68" s="18">
        <f t="shared" si="106"/>
        <v>6300000</v>
      </c>
      <c r="AX68" s="18">
        <f t="shared" si="106"/>
        <v>0</v>
      </c>
      <c r="AY68" s="18"/>
      <c r="AZ68" s="18">
        <f t="shared" si="106"/>
        <v>434867</v>
      </c>
      <c r="BA68" s="18">
        <f t="shared" si="106"/>
        <v>419931</v>
      </c>
      <c r="BB68" s="18">
        <f t="shared" si="106"/>
        <v>0</v>
      </c>
      <c r="BC68" s="18">
        <f t="shared" si="106"/>
        <v>0</v>
      </c>
      <c r="BD68" s="18">
        <f t="shared" si="106"/>
        <v>0</v>
      </c>
      <c r="BE68" s="18">
        <f t="shared" si="106"/>
        <v>0</v>
      </c>
      <c r="BF68" s="18">
        <f t="shared" si="106"/>
        <v>0</v>
      </c>
      <c r="BG68" s="18">
        <f t="shared" si="106"/>
        <v>0</v>
      </c>
      <c r="BH68" s="18">
        <f t="shared" si="106"/>
        <v>0</v>
      </c>
      <c r="BI68" s="18">
        <f t="shared" si="106"/>
        <v>0</v>
      </c>
      <c r="BJ68" s="18">
        <f t="shared" si="106"/>
        <v>0</v>
      </c>
      <c r="BK68" s="18">
        <f t="shared" si="106"/>
        <v>133400</v>
      </c>
      <c r="BL68" s="18">
        <f t="shared" si="106"/>
        <v>133400</v>
      </c>
      <c r="BM68" s="18">
        <f t="shared" si="106"/>
        <v>0</v>
      </c>
      <c r="BN68" s="18">
        <f t="shared" si="106"/>
        <v>286531</v>
      </c>
      <c r="BO68" s="18">
        <f t="shared" si="106"/>
        <v>0</v>
      </c>
      <c r="BP68" s="18">
        <f t="shared" si="106"/>
        <v>0</v>
      </c>
      <c r="BQ68" s="18">
        <f t="shared" si="106"/>
        <v>0</v>
      </c>
      <c r="BR68" s="18">
        <f t="shared" si="106"/>
        <v>0</v>
      </c>
      <c r="BS68" s="18">
        <f t="shared" si="106"/>
        <v>0</v>
      </c>
      <c r="BT68" s="18">
        <f t="shared" si="106"/>
        <v>0</v>
      </c>
      <c r="BU68" s="18">
        <f t="shared" si="106"/>
        <v>0</v>
      </c>
      <c r="BV68" s="18">
        <f t="shared" si="106"/>
        <v>0</v>
      </c>
      <c r="BW68" s="18">
        <f t="shared" si="106"/>
        <v>0</v>
      </c>
      <c r="BX68" s="18">
        <f t="shared" si="106"/>
        <v>0</v>
      </c>
      <c r="BY68" s="18">
        <f t="shared" si="106"/>
        <v>286531</v>
      </c>
      <c r="BZ68" s="18">
        <f t="shared" si="106"/>
        <v>222589</v>
      </c>
      <c r="CA68" s="18">
        <f t="shared" si="106"/>
        <v>222589</v>
      </c>
      <c r="CB68" s="18">
        <f t="shared" si="106"/>
        <v>222589</v>
      </c>
      <c r="CC68" s="18">
        <f t="shared" si="106"/>
        <v>0</v>
      </c>
      <c r="CD68" s="18">
        <f t="shared" si="106"/>
        <v>222589</v>
      </c>
      <c r="CE68" s="18">
        <f t="shared" si="106"/>
        <v>0</v>
      </c>
      <c r="CF68" s="18">
        <f t="shared" si="106"/>
        <v>0</v>
      </c>
      <c r="CG68" s="18">
        <f t="shared" si="106"/>
        <v>0</v>
      </c>
      <c r="CH68" s="18">
        <f t="shared" si="106"/>
        <v>0</v>
      </c>
      <c r="CI68" s="18">
        <f t="shared" si="106"/>
        <v>0</v>
      </c>
      <c r="CJ68" s="18">
        <f t="shared" si="106"/>
        <v>0</v>
      </c>
      <c r="CK68" s="18">
        <f t="shared" si="106"/>
        <v>0</v>
      </c>
      <c r="CL68" s="18">
        <f t="shared" si="106"/>
        <v>0</v>
      </c>
      <c r="CM68" s="18">
        <f t="shared" si="106"/>
        <v>0</v>
      </c>
      <c r="CN68" s="18">
        <f t="shared" si="106"/>
        <v>0</v>
      </c>
      <c r="CO68" s="18"/>
      <c r="CP68" s="18"/>
      <c r="CQ68" s="18">
        <f t="shared" si="106"/>
        <v>0</v>
      </c>
      <c r="CR68" s="18">
        <f t="shared" si="106"/>
        <v>0</v>
      </c>
      <c r="CS68" s="18">
        <f t="shared" si="106"/>
        <v>0</v>
      </c>
      <c r="CT68" s="18">
        <f t="shared" si="106"/>
        <v>0</v>
      </c>
      <c r="CU68" s="46">
        <f t="shared" si="106"/>
        <v>0</v>
      </c>
      <c r="CV68" s="58"/>
      <c r="CW68" s="94"/>
      <c r="CX68" s="94"/>
      <c r="CY68" s="93"/>
      <c r="CZ68" s="58"/>
      <c r="DA68" s="58"/>
      <c r="DB68" s="58"/>
      <c r="DC68" s="58"/>
      <c r="DD68" s="58"/>
      <c r="DE68" s="58"/>
      <c r="DF68" s="58"/>
      <c r="DG68" s="58"/>
      <c r="DH68" s="58"/>
      <c r="DI68" s="58"/>
      <c r="DJ68" s="58"/>
      <c r="DK68" s="58"/>
      <c r="DL68" s="58"/>
      <c r="DM68" s="58"/>
      <c r="DN68" s="58"/>
      <c r="DO68" s="58"/>
      <c r="DP68" s="58"/>
      <c r="DQ68" s="58"/>
    </row>
    <row r="69" spans="1:121" ht="31.2" x14ac:dyDescent="0.3">
      <c r="A69" s="21" t="s">
        <v>1</v>
      </c>
      <c r="B69" s="21" t="s">
        <v>161</v>
      </c>
      <c r="C69" s="22" t="s">
        <v>162</v>
      </c>
      <c r="D69" s="19">
        <f>SUM(E69+BZ69+CR69)</f>
        <v>126181978</v>
      </c>
      <c r="E69" s="19">
        <f>SUM(F69+BA69)</f>
        <v>125959389</v>
      </c>
      <c r="F69" s="19">
        <f>SUM(G69+H69+I69+P69+S69+T69+U69+AE69+AD69)</f>
        <v>125539458</v>
      </c>
      <c r="G69" s="23">
        <v>98658546</v>
      </c>
      <c r="H69" s="23">
        <v>1089595</v>
      </c>
      <c r="I69" s="19">
        <f t="shared" si="6"/>
        <v>9447651</v>
      </c>
      <c r="J69" s="23">
        <v>216741</v>
      </c>
      <c r="K69" s="23">
        <v>3207554</v>
      </c>
      <c r="L69" s="23">
        <v>1225332</v>
      </c>
      <c r="M69" s="23">
        <v>245405</v>
      </c>
      <c r="N69" s="23">
        <v>4120464</v>
      </c>
      <c r="O69" s="23">
        <v>432155</v>
      </c>
      <c r="P69" s="19">
        <f t="shared" si="7"/>
        <v>6465745</v>
      </c>
      <c r="Q69" s="23">
        <v>25745</v>
      </c>
      <c r="R69" s="23">
        <v>6440000</v>
      </c>
      <c r="S69" s="23">
        <v>0</v>
      </c>
      <c r="T69" s="23">
        <v>606400</v>
      </c>
      <c r="U69" s="19">
        <f>SUM(V69:AC69)</f>
        <v>1903120</v>
      </c>
      <c r="V69" s="23">
        <v>87985</v>
      </c>
      <c r="W69" s="23">
        <v>547242</v>
      </c>
      <c r="X69" s="23">
        <v>1061908</v>
      </c>
      <c r="Y69" s="23">
        <v>136441</v>
      </c>
      <c r="Z69" s="23">
        <v>41357</v>
      </c>
      <c r="AA69" s="23">
        <v>0</v>
      </c>
      <c r="AB69" s="23">
        <v>0</v>
      </c>
      <c r="AC69" s="23">
        <v>28187</v>
      </c>
      <c r="AD69" s="19">
        <v>0</v>
      </c>
      <c r="AE69" s="19">
        <f>SUM(AF69:AZ69)</f>
        <v>7368401</v>
      </c>
      <c r="AF69" s="19">
        <v>0</v>
      </c>
      <c r="AG69" s="19">
        <v>0</v>
      </c>
      <c r="AH69" s="23">
        <v>74372</v>
      </c>
      <c r="AI69" s="23">
        <v>232283</v>
      </c>
      <c r="AJ69" s="23">
        <v>0</v>
      </c>
      <c r="AK69" s="23">
        <v>7231</v>
      </c>
      <c r="AL69" s="23">
        <v>34067</v>
      </c>
      <c r="AM69" s="23">
        <v>7413</v>
      </c>
      <c r="AN69" s="23">
        <v>118649</v>
      </c>
      <c r="AO69" s="23">
        <v>18042</v>
      </c>
      <c r="AP69" s="23">
        <v>1073</v>
      </c>
      <c r="AQ69" s="23">
        <v>140404</v>
      </c>
      <c r="AR69" s="23">
        <v>0</v>
      </c>
      <c r="AS69" s="23">
        <v>0</v>
      </c>
      <c r="AT69" s="23">
        <v>0</v>
      </c>
      <c r="AU69" s="23">
        <v>0</v>
      </c>
      <c r="AV69" s="23">
        <v>0</v>
      </c>
      <c r="AW69" s="23">
        <v>6300000</v>
      </c>
      <c r="AX69" s="23">
        <v>0</v>
      </c>
      <c r="AY69" s="23">
        <v>0</v>
      </c>
      <c r="AZ69" s="23">
        <v>434867</v>
      </c>
      <c r="BA69" s="19">
        <f>SUM(BB69+BF69+BI69+BK69+BN69)</f>
        <v>419931</v>
      </c>
      <c r="BB69" s="19">
        <f>SUM(BC69:BE69)</f>
        <v>0</v>
      </c>
      <c r="BC69" s="19">
        <v>0</v>
      </c>
      <c r="BD69" s="19">
        <v>0</v>
      </c>
      <c r="BE69" s="19">
        <v>0</v>
      </c>
      <c r="BF69" s="19">
        <f>SUM(BH69:BH69)</f>
        <v>0</v>
      </c>
      <c r="BG69" s="19">
        <v>0</v>
      </c>
      <c r="BH69" s="19">
        <v>0</v>
      </c>
      <c r="BI69" s="19">
        <v>0</v>
      </c>
      <c r="BJ69" s="19"/>
      <c r="BK69" s="19">
        <f t="shared" si="8"/>
        <v>133400</v>
      </c>
      <c r="BL69" s="19">
        <v>133400</v>
      </c>
      <c r="BM69" s="19"/>
      <c r="BN69" s="19">
        <f>SUM(BO69:BY69)</f>
        <v>286531</v>
      </c>
      <c r="BO69" s="19">
        <v>0</v>
      </c>
      <c r="BP69" s="19">
        <v>0</v>
      </c>
      <c r="BQ69" s="19">
        <v>0</v>
      </c>
      <c r="BR69" s="19">
        <v>0</v>
      </c>
      <c r="BS69" s="19">
        <v>0</v>
      </c>
      <c r="BT69" s="19">
        <v>0</v>
      </c>
      <c r="BU69" s="19">
        <v>0</v>
      </c>
      <c r="BV69" s="19">
        <v>0</v>
      </c>
      <c r="BW69" s="19">
        <v>0</v>
      </c>
      <c r="BX69" s="19">
        <v>0</v>
      </c>
      <c r="BY69" s="23">
        <v>286531</v>
      </c>
      <c r="BZ69" s="19">
        <f>SUM(CA69+CQ69)</f>
        <v>222589</v>
      </c>
      <c r="CA69" s="19">
        <f>SUM(CB69+CE69+CK69)</f>
        <v>222589</v>
      </c>
      <c r="CB69" s="19">
        <f t="shared" si="9"/>
        <v>222589</v>
      </c>
      <c r="CC69" s="19">
        <v>0</v>
      </c>
      <c r="CD69" s="23">
        <v>222589</v>
      </c>
      <c r="CE69" s="19">
        <f>SUM(CF69:CJ69)</f>
        <v>0</v>
      </c>
      <c r="CF69" s="19">
        <v>0</v>
      </c>
      <c r="CG69" s="19">
        <v>0</v>
      </c>
      <c r="CH69" s="23"/>
      <c r="CI69" s="23"/>
      <c r="CJ69" s="23"/>
      <c r="CK69" s="19">
        <f>SUM(CL69:CP69)</f>
        <v>0</v>
      </c>
      <c r="CL69" s="19"/>
      <c r="CM69" s="19"/>
      <c r="CN69" s="23"/>
      <c r="CO69" s="19"/>
      <c r="CP69" s="19"/>
      <c r="CQ69" s="19">
        <v>0</v>
      </c>
      <c r="CR69" s="19">
        <f t="shared" si="10"/>
        <v>0</v>
      </c>
      <c r="CS69" s="19">
        <f t="shared" si="11"/>
        <v>0</v>
      </c>
      <c r="CT69" s="19">
        <v>0</v>
      </c>
      <c r="CU69" s="20">
        <v>0</v>
      </c>
      <c r="CW69" s="116"/>
      <c r="CX69" s="116"/>
      <c r="CY69" s="95"/>
    </row>
    <row r="70" spans="1:121" s="59" customFormat="1" ht="15.6" x14ac:dyDescent="0.3">
      <c r="A70" s="16" t="s">
        <v>163</v>
      </c>
      <c r="B70" s="16" t="s">
        <v>1</v>
      </c>
      <c r="C70" s="17" t="s">
        <v>164</v>
      </c>
      <c r="D70" s="18">
        <f t="shared" ref="D70:AK70" si="107">SUM(D71)</f>
        <v>23658118</v>
      </c>
      <c r="E70" s="18">
        <f t="shared" si="107"/>
        <v>23608118</v>
      </c>
      <c r="F70" s="18">
        <f t="shared" si="107"/>
        <v>23608118</v>
      </c>
      <c r="G70" s="18">
        <f t="shared" si="107"/>
        <v>19676499</v>
      </c>
      <c r="H70" s="18">
        <f t="shared" si="107"/>
        <v>652395</v>
      </c>
      <c r="I70" s="18">
        <f t="shared" si="107"/>
        <v>2074403</v>
      </c>
      <c r="J70" s="18">
        <f t="shared" si="107"/>
        <v>3363</v>
      </c>
      <c r="K70" s="18">
        <f t="shared" si="107"/>
        <v>405880</v>
      </c>
      <c r="L70" s="18">
        <f t="shared" si="107"/>
        <v>0</v>
      </c>
      <c r="M70" s="18">
        <f t="shared" si="107"/>
        <v>0</v>
      </c>
      <c r="N70" s="18">
        <f t="shared" si="107"/>
        <v>973332</v>
      </c>
      <c r="O70" s="18">
        <f t="shared" si="107"/>
        <v>691828</v>
      </c>
      <c r="P70" s="18">
        <f t="shared" si="107"/>
        <v>0</v>
      </c>
      <c r="Q70" s="18">
        <f t="shared" si="107"/>
        <v>0</v>
      </c>
      <c r="R70" s="18">
        <f t="shared" si="107"/>
        <v>0</v>
      </c>
      <c r="S70" s="18">
        <f t="shared" si="107"/>
        <v>0</v>
      </c>
      <c r="T70" s="18">
        <f t="shared" si="107"/>
        <v>130914</v>
      </c>
      <c r="U70" s="18">
        <f t="shared" si="107"/>
        <v>472865</v>
      </c>
      <c r="V70" s="18">
        <f t="shared" si="107"/>
        <v>60000</v>
      </c>
      <c r="W70" s="18">
        <f t="shared" si="107"/>
        <v>265618</v>
      </c>
      <c r="X70" s="18">
        <f t="shared" si="107"/>
        <v>109761</v>
      </c>
      <c r="Y70" s="18">
        <f t="shared" si="107"/>
        <v>26539</v>
      </c>
      <c r="Z70" s="18">
        <f t="shared" si="107"/>
        <v>10947</v>
      </c>
      <c r="AA70" s="18">
        <f t="shared" si="107"/>
        <v>0</v>
      </c>
      <c r="AB70" s="18">
        <f t="shared" si="107"/>
        <v>0</v>
      </c>
      <c r="AC70" s="18">
        <f t="shared" si="107"/>
        <v>0</v>
      </c>
      <c r="AD70" s="18">
        <f t="shared" si="107"/>
        <v>0</v>
      </c>
      <c r="AE70" s="18">
        <f t="shared" si="107"/>
        <v>601042</v>
      </c>
      <c r="AF70" s="18">
        <f t="shared" si="107"/>
        <v>0</v>
      </c>
      <c r="AG70" s="18">
        <f t="shared" si="107"/>
        <v>0</v>
      </c>
      <c r="AH70" s="18">
        <f t="shared" si="107"/>
        <v>6086</v>
      </c>
      <c r="AI70" s="18">
        <f t="shared" si="107"/>
        <v>0</v>
      </c>
      <c r="AJ70" s="18">
        <f t="shared" si="107"/>
        <v>0</v>
      </c>
      <c r="AK70" s="18">
        <f t="shared" si="107"/>
        <v>0</v>
      </c>
      <c r="AL70" s="18">
        <f t="shared" ref="AL70:CU70" si="108">SUM(AL71)</f>
        <v>0</v>
      </c>
      <c r="AM70" s="18">
        <f t="shared" si="108"/>
        <v>0</v>
      </c>
      <c r="AN70" s="18">
        <f t="shared" si="108"/>
        <v>40000</v>
      </c>
      <c r="AO70" s="18">
        <f t="shared" si="108"/>
        <v>14550</v>
      </c>
      <c r="AP70" s="18">
        <f t="shared" si="108"/>
        <v>730</v>
      </c>
      <c r="AQ70" s="18">
        <f t="shared" si="108"/>
        <v>0</v>
      </c>
      <c r="AR70" s="18">
        <f t="shared" si="108"/>
        <v>391107</v>
      </c>
      <c r="AS70" s="18">
        <f t="shared" si="108"/>
        <v>33600</v>
      </c>
      <c r="AT70" s="18"/>
      <c r="AU70" s="18"/>
      <c r="AV70" s="18">
        <f t="shared" si="108"/>
        <v>0</v>
      </c>
      <c r="AW70" s="18">
        <f t="shared" si="108"/>
        <v>39089</v>
      </c>
      <c r="AX70" s="18">
        <f t="shared" si="108"/>
        <v>65880</v>
      </c>
      <c r="AY70" s="18"/>
      <c r="AZ70" s="18">
        <f t="shared" si="108"/>
        <v>10000</v>
      </c>
      <c r="BA70" s="18">
        <f t="shared" si="108"/>
        <v>0</v>
      </c>
      <c r="BB70" s="18">
        <f t="shared" si="108"/>
        <v>0</v>
      </c>
      <c r="BC70" s="18">
        <f t="shared" si="108"/>
        <v>0</v>
      </c>
      <c r="BD70" s="18">
        <f t="shared" si="108"/>
        <v>0</v>
      </c>
      <c r="BE70" s="18">
        <f t="shared" si="108"/>
        <v>0</v>
      </c>
      <c r="BF70" s="18">
        <f t="shared" si="108"/>
        <v>0</v>
      </c>
      <c r="BG70" s="18">
        <f t="shared" si="108"/>
        <v>0</v>
      </c>
      <c r="BH70" s="18">
        <f t="shared" si="108"/>
        <v>0</v>
      </c>
      <c r="BI70" s="18">
        <f t="shared" si="108"/>
        <v>0</v>
      </c>
      <c r="BJ70" s="18">
        <f t="shared" si="108"/>
        <v>0</v>
      </c>
      <c r="BK70" s="18">
        <f t="shared" si="108"/>
        <v>0</v>
      </c>
      <c r="BL70" s="18">
        <f t="shared" si="108"/>
        <v>0</v>
      </c>
      <c r="BM70" s="18">
        <f t="shared" si="108"/>
        <v>0</v>
      </c>
      <c r="BN70" s="18">
        <f t="shared" si="108"/>
        <v>0</v>
      </c>
      <c r="BO70" s="18">
        <f t="shared" si="108"/>
        <v>0</v>
      </c>
      <c r="BP70" s="18">
        <f t="shared" si="108"/>
        <v>0</v>
      </c>
      <c r="BQ70" s="18">
        <f t="shared" si="108"/>
        <v>0</v>
      </c>
      <c r="BR70" s="18">
        <f t="shared" si="108"/>
        <v>0</v>
      </c>
      <c r="BS70" s="18">
        <f t="shared" si="108"/>
        <v>0</v>
      </c>
      <c r="BT70" s="18">
        <f t="shared" si="108"/>
        <v>0</v>
      </c>
      <c r="BU70" s="18">
        <f t="shared" si="108"/>
        <v>0</v>
      </c>
      <c r="BV70" s="18">
        <f t="shared" si="108"/>
        <v>0</v>
      </c>
      <c r="BW70" s="18">
        <f t="shared" si="108"/>
        <v>0</v>
      </c>
      <c r="BX70" s="18">
        <f t="shared" si="108"/>
        <v>0</v>
      </c>
      <c r="BY70" s="18">
        <f t="shared" si="108"/>
        <v>0</v>
      </c>
      <c r="BZ70" s="18">
        <f t="shared" si="108"/>
        <v>50000</v>
      </c>
      <c r="CA70" s="18">
        <f t="shared" si="108"/>
        <v>50000</v>
      </c>
      <c r="CB70" s="18">
        <f t="shared" si="108"/>
        <v>50000</v>
      </c>
      <c r="CC70" s="18">
        <f t="shared" si="108"/>
        <v>0</v>
      </c>
      <c r="CD70" s="18">
        <f t="shared" si="108"/>
        <v>50000</v>
      </c>
      <c r="CE70" s="18">
        <f t="shared" si="108"/>
        <v>0</v>
      </c>
      <c r="CF70" s="18">
        <f t="shared" si="108"/>
        <v>0</v>
      </c>
      <c r="CG70" s="18">
        <f t="shared" si="108"/>
        <v>0</v>
      </c>
      <c r="CH70" s="18">
        <f t="shared" si="108"/>
        <v>0</v>
      </c>
      <c r="CI70" s="18">
        <f t="shared" si="108"/>
        <v>0</v>
      </c>
      <c r="CJ70" s="18">
        <f t="shared" si="108"/>
        <v>0</v>
      </c>
      <c r="CK70" s="18">
        <f t="shared" si="108"/>
        <v>0</v>
      </c>
      <c r="CL70" s="18">
        <f t="shared" si="108"/>
        <v>0</v>
      </c>
      <c r="CM70" s="18">
        <f t="shared" si="108"/>
        <v>0</v>
      </c>
      <c r="CN70" s="18">
        <f t="shared" si="108"/>
        <v>0</v>
      </c>
      <c r="CO70" s="18"/>
      <c r="CP70" s="18"/>
      <c r="CQ70" s="18">
        <f t="shared" si="108"/>
        <v>0</v>
      </c>
      <c r="CR70" s="18">
        <f t="shared" si="108"/>
        <v>0</v>
      </c>
      <c r="CS70" s="18">
        <f t="shared" si="108"/>
        <v>0</v>
      </c>
      <c r="CT70" s="18">
        <f t="shared" si="108"/>
        <v>0</v>
      </c>
      <c r="CU70" s="46">
        <f t="shared" si="108"/>
        <v>0</v>
      </c>
      <c r="CV70" s="58"/>
      <c r="CW70" s="94"/>
      <c r="CX70" s="94"/>
      <c r="CY70" s="93"/>
      <c r="CZ70" s="58"/>
      <c r="DA70" s="58"/>
      <c r="DB70" s="58"/>
      <c r="DC70" s="58"/>
      <c r="DD70" s="58"/>
      <c r="DE70" s="58"/>
      <c r="DF70" s="58"/>
      <c r="DG70" s="58"/>
      <c r="DH70" s="58"/>
      <c r="DI70" s="58"/>
      <c r="DJ70" s="58"/>
      <c r="DK70" s="58"/>
      <c r="DL70" s="58"/>
      <c r="DM70" s="58"/>
      <c r="DN70" s="58"/>
      <c r="DO70" s="58"/>
      <c r="DP70" s="58"/>
      <c r="DQ70" s="58"/>
    </row>
    <row r="71" spans="1:121" ht="15.6" x14ac:dyDescent="0.3">
      <c r="A71" s="21" t="s">
        <v>1</v>
      </c>
      <c r="B71" s="21" t="s">
        <v>165</v>
      </c>
      <c r="C71" s="22" t="s">
        <v>166</v>
      </c>
      <c r="D71" s="19">
        <f>SUM(E71+BZ71+CR71)</f>
        <v>23658118</v>
      </c>
      <c r="E71" s="19">
        <f>SUM(F71+BA71)</f>
        <v>23608118</v>
      </c>
      <c r="F71" s="19">
        <f>SUM(G71+H71+I71+P71+S71+T71+U71+AE71+AD71)</f>
        <v>23608118</v>
      </c>
      <c r="G71" s="23">
        <v>19676499</v>
      </c>
      <c r="H71" s="23">
        <v>652395</v>
      </c>
      <c r="I71" s="19">
        <f t="shared" ref="I71:I141" si="109">SUM(J71:O71)</f>
        <v>2074403</v>
      </c>
      <c r="J71" s="23">
        <v>3363</v>
      </c>
      <c r="K71" s="23">
        <v>405880</v>
      </c>
      <c r="L71" s="23">
        <v>0</v>
      </c>
      <c r="M71" s="23">
        <v>0</v>
      </c>
      <c r="N71" s="23">
        <v>973332</v>
      </c>
      <c r="O71" s="23">
        <v>691828</v>
      </c>
      <c r="P71" s="19">
        <f t="shared" ref="P71:P141" si="110">SUM(Q71:R71)</f>
        <v>0</v>
      </c>
      <c r="Q71" s="24"/>
      <c r="R71" s="24"/>
      <c r="S71" s="24"/>
      <c r="T71" s="23">
        <v>130914</v>
      </c>
      <c r="U71" s="19">
        <f>SUM(V71:AC71)</f>
        <v>472865</v>
      </c>
      <c r="V71" s="23">
        <v>60000</v>
      </c>
      <c r="W71" s="23">
        <v>265618</v>
      </c>
      <c r="X71" s="23">
        <v>109761</v>
      </c>
      <c r="Y71" s="23">
        <v>26539</v>
      </c>
      <c r="Z71" s="23">
        <v>10947</v>
      </c>
      <c r="AA71" s="23">
        <v>0</v>
      </c>
      <c r="AB71" s="23">
        <v>0</v>
      </c>
      <c r="AC71" s="23">
        <v>0</v>
      </c>
      <c r="AD71" s="19">
        <v>0</v>
      </c>
      <c r="AE71" s="19">
        <f>SUM(AF71:AZ71)</f>
        <v>601042</v>
      </c>
      <c r="AF71" s="19">
        <v>0</v>
      </c>
      <c r="AG71" s="19">
        <v>0</v>
      </c>
      <c r="AH71" s="23">
        <v>6086</v>
      </c>
      <c r="AI71" s="23">
        <v>0</v>
      </c>
      <c r="AJ71" s="23">
        <v>0</v>
      </c>
      <c r="AK71" s="23">
        <v>0</v>
      </c>
      <c r="AL71" s="23">
        <v>0</v>
      </c>
      <c r="AM71" s="23">
        <v>0</v>
      </c>
      <c r="AN71" s="23">
        <v>40000</v>
      </c>
      <c r="AO71" s="23">
        <v>14550</v>
      </c>
      <c r="AP71" s="23">
        <v>730</v>
      </c>
      <c r="AQ71" s="23">
        <v>0</v>
      </c>
      <c r="AR71" s="23">
        <v>391107</v>
      </c>
      <c r="AS71" s="23">
        <v>33600</v>
      </c>
      <c r="AT71" s="23">
        <v>0</v>
      </c>
      <c r="AU71" s="23">
        <v>0</v>
      </c>
      <c r="AV71" s="23">
        <v>0</v>
      </c>
      <c r="AW71" s="23">
        <v>39089</v>
      </c>
      <c r="AX71" s="23">
        <v>65880</v>
      </c>
      <c r="AY71" s="23">
        <v>0</v>
      </c>
      <c r="AZ71" s="23">
        <v>10000</v>
      </c>
      <c r="BA71" s="19">
        <f>SUM(BB71+BF71+BI71+BK71+BN71)</f>
        <v>0</v>
      </c>
      <c r="BB71" s="19">
        <f>SUM(BC71:BE71)</f>
        <v>0</v>
      </c>
      <c r="BC71" s="19">
        <v>0</v>
      </c>
      <c r="BD71" s="19">
        <v>0</v>
      </c>
      <c r="BE71" s="19">
        <v>0</v>
      </c>
      <c r="BF71" s="19">
        <f>SUM(BH71:BH71)</f>
        <v>0</v>
      </c>
      <c r="BG71" s="19">
        <v>0</v>
      </c>
      <c r="BH71" s="19">
        <v>0</v>
      </c>
      <c r="BI71" s="19">
        <v>0</v>
      </c>
      <c r="BJ71" s="19">
        <v>0</v>
      </c>
      <c r="BK71" s="19">
        <f t="shared" ref="BK71:BK141" si="111">SUM(BL71)</f>
        <v>0</v>
      </c>
      <c r="BL71" s="19">
        <v>0</v>
      </c>
      <c r="BM71" s="19">
        <v>0</v>
      </c>
      <c r="BN71" s="19">
        <f>SUM(BO71:BY71)</f>
        <v>0</v>
      </c>
      <c r="BO71" s="19">
        <v>0</v>
      </c>
      <c r="BP71" s="19">
        <v>0</v>
      </c>
      <c r="BQ71" s="19">
        <v>0</v>
      </c>
      <c r="BR71" s="19">
        <v>0</v>
      </c>
      <c r="BS71" s="19">
        <v>0</v>
      </c>
      <c r="BT71" s="19">
        <v>0</v>
      </c>
      <c r="BU71" s="19">
        <v>0</v>
      </c>
      <c r="BV71" s="19">
        <v>0</v>
      </c>
      <c r="BW71" s="19">
        <v>0</v>
      </c>
      <c r="BX71" s="19"/>
      <c r="BY71" s="19">
        <v>0</v>
      </c>
      <c r="BZ71" s="19">
        <f>SUM(CA71+CQ71)</f>
        <v>50000</v>
      </c>
      <c r="CA71" s="19">
        <f>SUM(CB71+CE71+CK71)</f>
        <v>50000</v>
      </c>
      <c r="CB71" s="19">
        <f t="shared" ref="CB71:CB141" si="112">SUM(CC71:CD71)</f>
        <v>50000</v>
      </c>
      <c r="CC71" s="19">
        <v>0</v>
      </c>
      <c r="CD71" s="23">
        <v>50000</v>
      </c>
      <c r="CE71" s="19">
        <f>SUM(CF71:CJ71)</f>
        <v>0</v>
      </c>
      <c r="CF71" s="19">
        <v>0</v>
      </c>
      <c r="CG71" s="19">
        <v>0</v>
      </c>
      <c r="CH71" s="19"/>
      <c r="CI71" s="19">
        <v>0</v>
      </c>
      <c r="CJ71" s="19">
        <v>0</v>
      </c>
      <c r="CK71" s="19">
        <f>SUM(CL71:CP71)</f>
        <v>0</v>
      </c>
      <c r="CL71" s="24"/>
      <c r="CM71" s="24"/>
      <c r="CN71" s="19"/>
      <c r="CO71" s="19"/>
      <c r="CP71" s="19"/>
      <c r="CQ71" s="19">
        <v>0</v>
      </c>
      <c r="CR71" s="19">
        <f t="shared" ref="CR71:CR141" si="113">SUM(CS71)</f>
        <v>0</v>
      </c>
      <c r="CS71" s="19">
        <f t="shared" ref="CS71:CS141" si="114">SUM(CT71:CU71)</f>
        <v>0</v>
      </c>
      <c r="CT71" s="19">
        <v>0</v>
      </c>
      <c r="CU71" s="20">
        <v>0</v>
      </c>
      <c r="CW71" s="116"/>
      <c r="CX71" s="116"/>
      <c r="CY71" s="95"/>
    </row>
    <row r="72" spans="1:121" s="59" customFormat="1" ht="31.2" x14ac:dyDescent="0.3">
      <c r="A72" s="16" t="s">
        <v>515</v>
      </c>
      <c r="B72" s="16" t="s">
        <v>1</v>
      </c>
      <c r="C72" s="17" t="s">
        <v>167</v>
      </c>
      <c r="D72" s="18">
        <f t="shared" ref="D72:AK72" si="115">SUM(D73)</f>
        <v>27065011</v>
      </c>
      <c r="E72" s="18">
        <f t="shared" si="115"/>
        <v>26796700</v>
      </c>
      <c r="F72" s="18">
        <f t="shared" si="115"/>
        <v>26786941</v>
      </c>
      <c r="G72" s="18">
        <f t="shared" si="115"/>
        <v>22614648</v>
      </c>
      <c r="H72" s="18">
        <f t="shared" si="115"/>
        <v>1242172</v>
      </c>
      <c r="I72" s="18">
        <f t="shared" si="115"/>
        <v>1724457</v>
      </c>
      <c r="J72" s="18">
        <f t="shared" si="115"/>
        <v>0</v>
      </c>
      <c r="K72" s="18">
        <f t="shared" si="115"/>
        <v>466617</v>
      </c>
      <c r="L72" s="18">
        <f t="shared" si="115"/>
        <v>0</v>
      </c>
      <c r="M72" s="18">
        <f t="shared" si="115"/>
        <v>0</v>
      </c>
      <c r="N72" s="18">
        <f t="shared" si="115"/>
        <v>719197</v>
      </c>
      <c r="O72" s="18">
        <f t="shared" si="115"/>
        <v>538643</v>
      </c>
      <c r="P72" s="18">
        <f t="shared" si="115"/>
        <v>7776</v>
      </c>
      <c r="Q72" s="18">
        <f t="shared" si="115"/>
        <v>7776</v>
      </c>
      <c r="R72" s="18">
        <f t="shared" si="115"/>
        <v>0</v>
      </c>
      <c r="S72" s="18">
        <f t="shared" si="115"/>
        <v>0</v>
      </c>
      <c r="T72" s="18">
        <f t="shared" si="115"/>
        <v>119330</v>
      </c>
      <c r="U72" s="18">
        <f t="shared" si="115"/>
        <v>336252</v>
      </c>
      <c r="V72" s="18">
        <f t="shared" si="115"/>
        <v>118459</v>
      </c>
      <c r="W72" s="18">
        <f t="shared" si="115"/>
        <v>60363</v>
      </c>
      <c r="X72" s="18">
        <f t="shared" si="115"/>
        <v>100000</v>
      </c>
      <c r="Y72" s="18">
        <f t="shared" si="115"/>
        <v>24145</v>
      </c>
      <c r="Z72" s="18">
        <f t="shared" si="115"/>
        <v>10629</v>
      </c>
      <c r="AA72" s="18">
        <f t="shared" si="115"/>
        <v>34</v>
      </c>
      <c r="AB72" s="18">
        <f t="shared" si="115"/>
        <v>0</v>
      </c>
      <c r="AC72" s="18">
        <f t="shared" si="115"/>
        <v>22622</v>
      </c>
      <c r="AD72" s="18">
        <f t="shared" si="115"/>
        <v>0</v>
      </c>
      <c r="AE72" s="18">
        <f t="shared" si="115"/>
        <v>742306</v>
      </c>
      <c r="AF72" s="18">
        <f t="shared" si="115"/>
        <v>0</v>
      </c>
      <c r="AG72" s="18">
        <f t="shared" si="115"/>
        <v>0</v>
      </c>
      <c r="AH72" s="18">
        <f t="shared" si="115"/>
        <v>1960</v>
      </c>
      <c r="AI72" s="18">
        <f t="shared" si="115"/>
        <v>279744</v>
      </c>
      <c r="AJ72" s="18">
        <f t="shared" si="115"/>
        <v>0</v>
      </c>
      <c r="AK72" s="18">
        <f t="shared" si="115"/>
        <v>0</v>
      </c>
      <c r="AL72" s="18">
        <f t="shared" ref="AL72:CU72" si="116">SUM(AL73)</f>
        <v>0</v>
      </c>
      <c r="AM72" s="18">
        <f t="shared" si="116"/>
        <v>0</v>
      </c>
      <c r="AN72" s="18">
        <f t="shared" si="116"/>
        <v>60153</v>
      </c>
      <c r="AO72" s="18">
        <f t="shared" si="116"/>
        <v>18042</v>
      </c>
      <c r="AP72" s="18">
        <f t="shared" si="116"/>
        <v>0</v>
      </c>
      <c r="AQ72" s="18">
        <f t="shared" si="116"/>
        <v>0</v>
      </c>
      <c r="AR72" s="18">
        <f t="shared" si="116"/>
        <v>260549</v>
      </c>
      <c r="AS72" s="18">
        <f t="shared" si="116"/>
        <v>0</v>
      </c>
      <c r="AT72" s="18"/>
      <c r="AU72" s="18"/>
      <c r="AV72" s="18">
        <f t="shared" si="116"/>
        <v>0</v>
      </c>
      <c r="AW72" s="18">
        <f t="shared" si="116"/>
        <v>0</v>
      </c>
      <c r="AX72" s="18">
        <f t="shared" si="116"/>
        <v>0</v>
      </c>
      <c r="AY72" s="18"/>
      <c r="AZ72" s="18">
        <f t="shared" si="116"/>
        <v>121858</v>
      </c>
      <c r="BA72" s="18">
        <f t="shared" si="116"/>
        <v>9759</v>
      </c>
      <c r="BB72" s="18">
        <f t="shared" si="116"/>
        <v>0</v>
      </c>
      <c r="BC72" s="18">
        <f t="shared" si="116"/>
        <v>0</v>
      </c>
      <c r="BD72" s="18">
        <f t="shared" si="116"/>
        <v>0</v>
      </c>
      <c r="BE72" s="18">
        <f t="shared" si="116"/>
        <v>0</v>
      </c>
      <c r="BF72" s="18">
        <f t="shared" si="116"/>
        <v>0</v>
      </c>
      <c r="BG72" s="18">
        <f t="shared" si="116"/>
        <v>0</v>
      </c>
      <c r="BH72" s="18">
        <f t="shared" si="116"/>
        <v>0</v>
      </c>
      <c r="BI72" s="18">
        <f t="shared" si="116"/>
        <v>0</v>
      </c>
      <c r="BJ72" s="18">
        <f t="shared" si="116"/>
        <v>0</v>
      </c>
      <c r="BK72" s="18">
        <f t="shared" si="116"/>
        <v>0</v>
      </c>
      <c r="BL72" s="18">
        <f t="shared" si="116"/>
        <v>0</v>
      </c>
      <c r="BM72" s="18">
        <f t="shared" si="116"/>
        <v>0</v>
      </c>
      <c r="BN72" s="18">
        <f t="shared" si="116"/>
        <v>9759</v>
      </c>
      <c r="BO72" s="18">
        <f t="shared" si="116"/>
        <v>0</v>
      </c>
      <c r="BP72" s="18">
        <f t="shared" si="116"/>
        <v>0</v>
      </c>
      <c r="BQ72" s="18">
        <f t="shared" si="116"/>
        <v>0</v>
      </c>
      <c r="BR72" s="18">
        <f t="shared" si="116"/>
        <v>0</v>
      </c>
      <c r="BS72" s="18">
        <f t="shared" si="116"/>
        <v>0</v>
      </c>
      <c r="BT72" s="18">
        <f t="shared" si="116"/>
        <v>0</v>
      </c>
      <c r="BU72" s="18">
        <f t="shared" si="116"/>
        <v>0</v>
      </c>
      <c r="BV72" s="18">
        <f t="shared" si="116"/>
        <v>0</v>
      </c>
      <c r="BW72" s="18">
        <f t="shared" si="116"/>
        <v>0</v>
      </c>
      <c r="BX72" s="18">
        <f t="shared" si="116"/>
        <v>9759</v>
      </c>
      <c r="BY72" s="18">
        <f t="shared" si="116"/>
        <v>0</v>
      </c>
      <c r="BZ72" s="18">
        <f t="shared" si="116"/>
        <v>268311</v>
      </c>
      <c r="CA72" s="18">
        <f t="shared" si="116"/>
        <v>268311</v>
      </c>
      <c r="CB72" s="18">
        <f t="shared" si="116"/>
        <v>268311</v>
      </c>
      <c r="CC72" s="18">
        <f t="shared" si="116"/>
        <v>0</v>
      </c>
      <c r="CD72" s="18">
        <f t="shared" si="116"/>
        <v>268311</v>
      </c>
      <c r="CE72" s="18">
        <f t="shared" si="116"/>
        <v>0</v>
      </c>
      <c r="CF72" s="18">
        <f t="shared" si="116"/>
        <v>0</v>
      </c>
      <c r="CG72" s="18">
        <f t="shared" si="116"/>
        <v>0</v>
      </c>
      <c r="CH72" s="18">
        <f t="shared" si="116"/>
        <v>0</v>
      </c>
      <c r="CI72" s="18">
        <f t="shared" si="116"/>
        <v>0</v>
      </c>
      <c r="CJ72" s="18">
        <f t="shared" si="116"/>
        <v>0</v>
      </c>
      <c r="CK72" s="18">
        <f t="shared" si="116"/>
        <v>0</v>
      </c>
      <c r="CL72" s="18">
        <f t="shared" si="116"/>
        <v>0</v>
      </c>
      <c r="CM72" s="18">
        <f t="shared" si="116"/>
        <v>0</v>
      </c>
      <c r="CN72" s="18">
        <f t="shared" si="116"/>
        <v>0</v>
      </c>
      <c r="CO72" s="18"/>
      <c r="CP72" s="18"/>
      <c r="CQ72" s="18">
        <f t="shared" si="116"/>
        <v>0</v>
      </c>
      <c r="CR72" s="18">
        <f t="shared" si="116"/>
        <v>0</v>
      </c>
      <c r="CS72" s="18">
        <f t="shared" si="116"/>
        <v>0</v>
      </c>
      <c r="CT72" s="18">
        <f t="shared" si="116"/>
        <v>0</v>
      </c>
      <c r="CU72" s="46">
        <f t="shared" si="116"/>
        <v>0</v>
      </c>
      <c r="CV72" s="58"/>
      <c r="CW72" s="94"/>
      <c r="CX72" s="94"/>
      <c r="CY72" s="93"/>
      <c r="CZ72" s="58"/>
      <c r="DA72" s="58"/>
      <c r="DB72" s="58"/>
      <c r="DC72" s="58"/>
      <c r="DD72" s="58"/>
      <c r="DE72" s="58"/>
      <c r="DF72" s="58"/>
      <c r="DG72" s="58"/>
      <c r="DH72" s="58"/>
      <c r="DI72" s="58"/>
      <c r="DJ72" s="58"/>
      <c r="DK72" s="58"/>
      <c r="DL72" s="58"/>
      <c r="DM72" s="58"/>
      <c r="DN72" s="58"/>
      <c r="DO72" s="58"/>
      <c r="DP72" s="58"/>
      <c r="DQ72" s="58"/>
    </row>
    <row r="73" spans="1:121" ht="15.6" x14ac:dyDescent="0.3">
      <c r="A73" s="21" t="s">
        <v>1</v>
      </c>
      <c r="B73" s="21" t="s">
        <v>168</v>
      </c>
      <c r="C73" s="22" t="s">
        <v>169</v>
      </c>
      <c r="D73" s="19">
        <f>SUM(E73+BZ73+CR73)</f>
        <v>27065011</v>
      </c>
      <c r="E73" s="19">
        <f>SUM(F73+BA73)</f>
        <v>26796700</v>
      </c>
      <c r="F73" s="19">
        <f>SUM(G73+H73+I73+P73+S73+T73+U73+AE73+AD73)</f>
        <v>26786941</v>
      </c>
      <c r="G73" s="23">
        <v>22614648</v>
      </c>
      <c r="H73" s="23">
        <v>1242172</v>
      </c>
      <c r="I73" s="19">
        <f t="shared" si="109"/>
        <v>1724457</v>
      </c>
      <c r="J73" s="23">
        <v>0</v>
      </c>
      <c r="K73" s="23">
        <v>466617</v>
      </c>
      <c r="L73" s="23">
        <v>0</v>
      </c>
      <c r="M73" s="23">
        <v>0</v>
      </c>
      <c r="N73" s="23">
        <v>719197</v>
      </c>
      <c r="O73" s="23">
        <v>538643</v>
      </c>
      <c r="P73" s="19">
        <f t="shared" si="110"/>
        <v>7776</v>
      </c>
      <c r="Q73" s="23">
        <v>7776</v>
      </c>
      <c r="R73" s="23">
        <v>0</v>
      </c>
      <c r="S73" s="23">
        <v>0</v>
      </c>
      <c r="T73" s="23">
        <v>119330</v>
      </c>
      <c r="U73" s="19">
        <f>SUM(V73:AC73)</f>
        <v>336252</v>
      </c>
      <c r="V73" s="23">
        <v>118459</v>
      </c>
      <c r="W73" s="23">
        <v>60363</v>
      </c>
      <c r="X73" s="23">
        <v>100000</v>
      </c>
      <c r="Y73" s="23">
        <v>24145</v>
      </c>
      <c r="Z73" s="23">
        <v>10629</v>
      </c>
      <c r="AA73" s="23">
        <v>34</v>
      </c>
      <c r="AB73" s="23">
        <v>0</v>
      </c>
      <c r="AC73" s="23">
        <v>22622</v>
      </c>
      <c r="AD73" s="19">
        <v>0</v>
      </c>
      <c r="AE73" s="19">
        <f>SUM(AF73:AZ73)</f>
        <v>742306</v>
      </c>
      <c r="AF73" s="19">
        <v>0</v>
      </c>
      <c r="AG73" s="19">
        <v>0</v>
      </c>
      <c r="AH73" s="23">
        <v>1960</v>
      </c>
      <c r="AI73" s="23">
        <v>279744</v>
      </c>
      <c r="AJ73" s="23">
        <v>0</v>
      </c>
      <c r="AK73" s="23">
        <v>0</v>
      </c>
      <c r="AL73" s="23">
        <v>0</v>
      </c>
      <c r="AM73" s="23">
        <v>0</v>
      </c>
      <c r="AN73" s="23">
        <v>60153</v>
      </c>
      <c r="AO73" s="23">
        <v>18042</v>
      </c>
      <c r="AP73" s="23">
        <v>0</v>
      </c>
      <c r="AQ73" s="23">
        <v>0</v>
      </c>
      <c r="AR73" s="23">
        <v>260549</v>
      </c>
      <c r="AS73" s="23">
        <v>0</v>
      </c>
      <c r="AT73" s="23">
        <v>0</v>
      </c>
      <c r="AU73" s="23">
        <v>0</v>
      </c>
      <c r="AV73" s="23">
        <v>0</v>
      </c>
      <c r="AW73" s="23">
        <v>0</v>
      </c>
      <c r="AX73" s="23">
        <v>0</v>
      </c>
      <c r="AY73" s="23">
        <v>0</v>
      </c>
      <c r="AZ73" s="23">
        <v>121858</v>
      </c>
      <c r="BA73" s="19">
        <f>SUM(BB73+BF73+BI73+BK73+BN73)</f>
        <v>9759</v>
      </c>
      <c r="BB73" s="19">
        <f>SUM(BC73:BE73)</f>
        <v>0</v>
      </c>
      <c r="BC73" s="19">
        <v>0</v>
      </c>
      <c r="BD73" s="19">
        <v>0</v>
      </c>
      <c r="BE73" s="19">
        <v>0</v>
      </c>
      <c r="BF73" s="19">
        <f>SUM(BH73:BH73)</f>
        <v>0</v>
      </c>
      <c r="BG73" s="19">
        <v>0</v>
      </c>
      <c r="BH73" s="19">
        <v>0</v>
      </c>
      <c r="BI73" s="19">
        <v>0</v>
      </c>
      <c r="BJ73" s="19">
        <v>0</v>
      </c>
      <c r="BK73" s="19">
        <f t="shared" si="111"/>
        <v>0</v>
      </c>
      <c r="BL73" s="19">
        <v>0</v>
      </c>
      <c r="BM73" s="19">
        <v>0</v>
      </c>
      <c r="BN73" s="19">
        <f>SUM(BO73:BY73)</f>
        <v>9759</v>
      </c>
      <c r="BO73" s="19">
        <v>0</v>
      </c>
      <c r="BP73" s="19">
        <v>0</v>
      </c>
      <c r="BQ73" s="19">
        <v>0</v>
      </c>
      <c r="BR73" s="19">
        <v>0</v>
      </c>
      <c r="BS73" s="19">
        <v>0</v>
      </c>
      <c r="BT73" s="19">
        <v>0</v>
      </c>
      <c r="BU73" s="19">
        <v>0</v>
      </c>
      <c r="BV73" s="19">
        <v>0</v>
      </c>
      <c r="BW73" s="19">
        <v>0</v>
      </c>
      <c r="BX73" s="19">
        <v>9759</v>
      </c>
      <c r="BY73" s="19">
        <v>0</v>
      </c>
      <c r="BZ73" s="19">
        <f>SUM(CA73+CQ73)</f>
        <v>268311</v>
      </c>
      <c r="CA73" s="19">
        <f>SUM(CB73+CE73+CK73)</f>
        <v>268311</v>
      </c>
      <c r="CB73" s="19">
        <f t="shared" si="112"/>
        <v>268311</v>
      </c>
      <c r="CC73" s="19">
        <v>0</v>
      </c>
      <c r="CD73" s="23">
        <v>268311</v>
      </c>
      <c r="CE73" s="19">
        <f>SUM(CF73:CJ73)</f>
        <v>0</v>
      </c>
      <c r="CF73" s="19">
        <v>0</v>
      </c>
      <c r="CG73" s="19">
        <v>0</v>
      </c>
      <c r="CH73" s="23"/>
      <c r="CI73" s="23"/>
      <c r="CJ73" s="23"/>
      <c r="CK73" s="19">
        <f>SUM(CL73:CP73)</f>
        <v>0</v>
      </c>
      <c r="CL73" s="19"/>
      <c r="CM73" s="19"/>
      <c r="CN73" s="23"/>
      <c r="CO73" s="19"/>
      <c r="CP73" s="19"/>
      <c r="CQ73" s="19">
        <v>0</v>
      </c>
      <c r="CR73" s="19">
        <f t="shared" si="113"/>
        <v>0</v>
      </c>
      <c r="CS73" s="19">
        <f t="shared" si="114"/>
        <v>0</v>
      </c>
      <c r="CT73" s="19">
        <v>0</v>
      </c>
      <c r="CU73" s="20">
        <v>0</v>
      </c>
      <c r="CW73" s="116"/>
      <c r="CX73" s="116"/>
      <c r="CY73" s="95"/>
    </row>
    <row r="74" spans="1:121" s="59" customFormat="1" ht="15.6" x14ac:dyDescent="0.3">
      <c r="A74" s="16" t="s">
        <v>170</v>
      </c>
      <c r="B74" s="16" t="s">
        <v>1</v>
      </c>
      <c r="C74" s="17" t="s">
        <v>171</v>
      </c>
      <c r="D74" s="18">
        <f t="shared" ref="D74:AK76" si="117">SUM(D75)</f>
        <v>9347820</v>
      </c>
      <c r="E74" s="18">
        <f t="shared" si="117"/>
        <v>9174918</v>
      </c>
      <c r="F74" s="18">
        <f t="shared" si="117"/>
        <v>9168400</v>
      </c>
      <c r="G74" s="18">
        <f t="shared" si="117"/>
        <v>6927367</v>
      </c>
      <c r="H74" s="18">
        <f t="shared" si="117"/>
        <v>1570272</v>
      </c>
      <c r="I74" s="18">
        <f t="shared" si="117"/>
        <v>291320</v>
      </c>
      <c r="J74" s="18">
        <f t="shared" si="117"/>
        <v>0</v>
      </c>
      <c r="K74" s="18">
        <f t="shared" si="117"/>
        <v>0</v>
      </c>
      <c r="L74" s="18">
        <f t="shared" si="117"/>
        <v>0</v>
      </c>
      <c r="M74" s="18">
        <f t="shared" si="117"/>
        <v>0</v>
      </c>
      <c r="N74" s="18">
        <f>N75</f>
        <v>242493</v>
      </c>
      <c r="O74" s="18">
        <f>O75</f>
        <v>48827</v>
      </c>
      <c r="P74" s="18">
        <f t="shared" si="117"/>
        <v>0</v>
      </c>
      <c r="Q74" s="18">
        <f t="shared" si="117"/>
        <v>0</v>
      </c>
      <c r="R74" s="18">
        <f t="shared" si="117"/>
        <v>0</v>
      </c>
      <c r="S74" s="18">
        <f t="shared" si="117"/>
        <v>0</v>
      </c>
      <c r="T74" s="18">
        <f t="shared" si="117"/>
        <v>93921</v>
      </c>
      <c r="U74" s="18">
        <f t="shared" si="117"/>
        <v>155123</v>
      </c>
      <c r="V74" s="18">
        <f t="shared" si="117"/>
        <v>0</v>
      </c>
      <c r="W74" s="18">
        <f t="shared" si="117"/>
        <v>100630</v>
      </c>
      <c r="X74" s="18">
        <f t="shared" si="117"/>
        <v>42318</v>
      </c>
      <c r="Y74" s="18">
        <f t="shared" si="117"/>
        <v>7736</v>
      </c>
      <c r="Z74" s="18">
        <f t="shared" si="117"/>
        <v>4439</v>
      </c>
      <c r="AA74" s="18">
        <f t="shared" si="117"/>
        <v>0</v>
      </c>
      <c r="AB74" s="18">
        <f t="shared" si="117"/>
        <v>0</v>
      </c>
      <c r="AC74" s="18">
        <f t="shared" si="117"/>
        <v>0</v>
      </c>
      <c r="AD74" s="18">
        <f t="shared" si="117"/>
        <v>0</v>
      </c>
      <c r="AE74" s="18">
        <f t="shared" si="117"/>
        <v>130397</v>
      </c>
      <c r="AF74" s="18">
        <f t="shared" si="117"/>
        <v>0</v>
      </c>
      <c r="AG74" s="18">
        <f t="shared" si="117"/>
        <v>0</v>
      </c>
      <c r="AH74" s="18">
        <f t="shared" si="117"/>
        <v>8998</v>
      </c>
      <c r="AI74" s="18">
        <f t="shared" si="117"/>
        <v>87657</v>
      </c>
      <c r="AJ74" s="18">
        <f t="shared" si="117"/>
        <v>0</v>
      </c>
      <c r="AK74" s="18">
        <f t="shared" si="117"/>
        <v>0</v>
      </c>
      <c r="AL74" s="18">
        <f t="shared" ref="AL74:CT76" si="118">SUM(AL75)</f>
        <v>0</v>
      </c>
      <c r="AM74" s="18">
        <f t="shared" si="118"/>
        <v>0</v>
      </c>
      <c r="AN74" s="18">
        <f t="shared" si="118"/>
        <v>0</v>
      </c>
      <c r="AO74" s="18">
        <f t="shared" si="118"/>
        <v>15627</v>
      </c>
      <c r="AP74" s="18">
        <f t="shared" si="118"/>
        <v>0</v>
      </c>
      <c r="AQ74" s="18">
        <f t="shared" si="118"/>
        <v>0</v>
      </c>
      <c r="AR74" s="18">
        <f t="shared" si="118"/>
        <v>18115</v>
      </c>
      <c r="AS74" s="18">
        <f t="shared" si="118"/>
        <v>0</v>
      </c>
      <c r="AT74" s="18"/>
      <c r="AU74" s="18"/>
      <c r="AV74" s="18">
        <f t="shared" si="118"/>
        <v>0</v>
      </c>
      <c r="AW74" s="18">
        <f t="shared" si="118"/>
        <v>0</v>
      </c>
      <c r="AX74" s="18">
        <f t="shared" si="118"/>
        <v>0</v>
      </c>
      <c r="AY74" s="18"/>
      <c r="AZ74" s="18">
        <f t="shared" si="118"/>
        <v>0</v>
      </c>
      <c r="BA74" s="18">
        <f t="shared" si="118"/>
        <v>6518</v>
      </c>
      <c r="BB74" s="18">
        <f t="shared" si="118"/>
        <v>0</v>
      </c>
      <c r="BC74" s="18">
        <f t="shared" si="118"/>
        <v>0</v>
      </c>
      <c r="BD74" s="18">
        <f t="shared" si="118"/>
        <v>0</v>
      </c>
      <c r="BE74" s="18">
        <f t="shared" si="118"/>
        <v>0</v>
      </c>
      <c r="BF74" s="18">
        <f t="shared" si="118"/>
        <v>0</v>
      </c>
      <c r="BG74" s="18">
        <f t="shared" si="118"/>
        <v>0</v>
      </c>
      <c r="BH74" s="18">
        <f t="shared" si="118"/>
        <v>0</v>
      </c>
      <c r="BI74" s="18">
        <f t="shared" si="118"/>
        <v>0</v>
      </c>
      <c r="BJ74" s="18">
        <f t="shared" si="118"/>
        <v>0</v>
      </c>
      <c r="BK74" s="18">
        <f t="shared" si="118"/>
        <v>0</v>
      </c>
      <c r="BL74" s="18">
        <f t="shared" si="118"/>
        <v>0</v>
      </c>
      <c r="BM74" s="18">
        <f t="shared" si="118"/>
        <v>0</v>
      </c>
      <c r="BN74" s="18">
        <f t="shared" si="118"/>
        <v>6518</v>
      </c>
      <c r="BO74" s="18">
        <f t="shared" si="118"/>
        <v>0</v>
      </c>
      <c r="BP74" s="18">
        <f t="shared" si="118"/>
        <v>0</v>
      </c>
      <c r="BQ74" s="18">
        <f t="shared" si="118"/>
        <v>0</v>
      </c>
      <c r="BR74" s="18">
        <f t="shared" si="118"/>
        <v>0</v>
      </c>
      <c r="BS74" s="18">
        <f t="shared" si="118"/>
        <v>0</v>
      </c>
      <c r="BT74" s="18">
        <f t="shared" si="118"/>
        <v>0</v>
      </c>
      <c r="BU74" s="18">
        <f t="shared" si="118"/>
        <v>0</v>
      </c>
      <c r="BV74" s="18">
        <f t="shared" si="118"/>
        <v>0</v>
      </c>
      <c r="BW74" s="18">
        <f t="shared" si="118"/>
        <v>0</v>
      </c>
      <c r="BX74" s="18">
        <f t="shared" si="118"/>
        <v>6518</v>
      </c>
      <c r="BY74" s="18">
        <f t="shared" si="118"/>
        <v>0</v>
      </c>
      <c r="BZ74" s="18">
        <f t="shared" si="118"/>
        <v>172902</v>
      </c>
      <c r="CA74" s="18">
        <f t="shared" si="118"/>
        <v>172902</v>
      </c>
      <c r="CB74" s="18">
        <f t="shared" si="118"/>
        <v>172902</v>
      </c>
      <c r="CC74" s="18">
        <f t="shared" si="118"/>
        <v>0</v>
      </c>
      <c r="CD74" s="18">
        <f t="shared" si="118"/>
        <v>172902</v>
      </c>
      <c r="CE74" s="18">
        <f t="shared" si="118"/>
        <v>0</v>
      </c>
      <c r="CF74" s="18">
        <f t="shared" si="118"/>
        <v>0</v>
      </c>
      <c r="CG74" s="18">
        <f t="shared" si="118"/>
        <v>0</v>
      </c>
      <c r="CH74" s="18">
        <f t="shared" si="118"/>
        <v>0</v>
      </c>
      <c r="CI74" s="18">
        <f t="shared" si="118"/>
        <v>0</v>
      </c>
      <c r="CJ74" s="18">
        <f t="shared" si="118"/>
        <v>0</v>
      </c>
      <c r="CK74" s="18">
        <f t="shared" si="118"/>
        <v>0</v>
      </c>
      <c r="CL74" s="18">
        <f t="shared" si="118"/>
        <v>0</v>
      </c>
      <c r="CM74" s="18">
        <f t="shared" si="118"/>
        <v>0</v>
      </c>
      <c r="CN74" s="18">
        <f t="shared" si="118"/>
        <v>0</v>
      </c>
      <c r="CO74" s="18"/>
      <c r="CP74" s="18"/>
      <c r="CQ74" s="18">
        <f t="shared" si="118"/>
        <v>0</v>
      </c>
      <c r="CR74" s="18">
        <f t="shared" si="118"/>
        <v>0</v>
      </c>
      <c r="CS74" s="18">
        <f t="shared" si="118"/>
        <v>0</v>
      </c>
      <c r="CT74" s="18">
        <f t="shared" si="118"/>
        <v>0</v>
      </c>
      <c r="CU74" s="46">
        <f t="shared" ref="CU74:CU76" si="119">SUM(CU75)</f>
        <v>0</v>
      </c>
      <c r="CV74" s="58"/>
      <c r="CW74" s="94"/>
      <c r="CX74" s="94"/>
      <c r="CY74" s="93"/>
      <c r="CZ74" s="58"/>
      <c r="DA74" s="58"/>
      <c r="DB74" s="58"/>
      <c r="DC74" s="58"/>
      <c r="DD74" s="58"/>
      <c r="DE74" s="58"/>
      <c r="DF74" s="58"/>
      <c r="DG74" s="58"/>
      <c r="DH74" s="58"/>
      <c r="DI74" s="58"/>
      <c r="DJ74" s="58"/>
      <c r="DK74" s="58"/>
      <c r="DL74" s="58"/>
      <c r="DM74" s="58"/>
      <c r="DN74" s="58"/>
      <c r="DO74" s="58"/>
      <c r="DP74" s="58"/>
      <c r="DQ74" s="58"/>
    </row>
    <row r="75" spans="1:121" ht="15.6" x14ac:dyDescent="0.3">
      <c r="A75" s="21" t="s">
        <v>1</v>
      </c>
      <c r="B75" s="21" t="s">
        <v>172</v>
      </c>
      <c r="C75" s="22" t="s">
        <v>173</v>
      </c>
      <c r="D75" s="19">
        <f>SUM(E75+BZ75+CR75)</f>
        <v>9347820</v>
      </c>
      <c r="E75" s="19">
        <f>SUM(F75+BA75)</f>
        <v>9174918</v>
      </c>
      <c r="F75" s="19">
        <f>SUM(G75+H75+I75+P75+S75+T75+U75+AE75+AD75)</f>
        <v>9168400</v>
      </c>
      <c r="G75" s="23">
        <v>6927367</v>
      </c>
      <c r="H75" s="23">
        <v>1570272</v>
      </c>
      <c r="I75" s="19">
        <f t="shared" si="109"/>
        <v>291320</v>
      </c>
      <c r="J75" s="19">
        <v>0</v>
      </c>
      <c r="K75" s="19"/>
      <c r="L75" s="19"/>
      <c r="M75" s="19"/>
      <c r="N75" s="23">
        <v>242493</v>
      </c>
      <c r="O75" s="23">
        <v>48827</v>
      </c>
      <c r="P75" s="19">
        <f t="shared" si="110"/>
        <v>0</v>
      </c>
      <c r="Q75" s="19">
        <v>0</v>
      </c>
      <c r="R75" s="19">
        <v>0</v>
      </c>
      <c r="S75" s="19">
        <v>0</v>
      </c>
      <c r="T75" s="23">
        <v>93921</v>
      </c>
      <c r="U75" s="19">
        <f>SUM(V75:AC75)</f>
        <v>155123</v>
      </c>
      <c r="V75" s="23">
        <v>0</v>
      </c>
      <c r="W75" s="23">
        <v>100630</v>
      </c>
      <c r="X75" s="23">
        <v>42318</v>
      </c>
      <c r="Y75" s="23">
        <v>7736</v>
      </c>
      <c r="Z75" s="23">
        <v>4439</v>
      </c>
      <c r="AA75" s="23">
        <v>0</v>
      </c>
      <c r="AB75" s="23">
        <v>0</v>
      </c>
      <c r="AC75" s="23">
        <v>0</v>
      </c>
      <c r="AD75" s="19">
        <v>0</v>
      </c>
      <c r="AE75" s="19">
        <f>SUM(AF75:AZ75)</f>
        <v>130397</v>
      </c>
      <c r="AF75" s="19">
        <v>0</v>
      </c>
      <c r="AG75" s="19">
        <v>0</v>
      </c>
      <c r="AH75" s="23">
        <v>8998</v>
      </c>
      <c r="AI75" s="23">
        <v>87657</v>
      </c>
      <c r="AJ75" s="23">
        <v>0</v>
      </c>
      <c r="AK75" s="23">
        <v>0</v>
      </c>
      <c r="AL75" s="23">
        <v>0</v>
      </c>
      <c r="AM75" s="23">
        <v>0</v>
      </c>
      <c r="AN75" s="23">
        <v>0</v>
      </c>
      <c r="AO75" s="23">
        <v>15627</v>
      </c>
      <c r="AP75" s="23">
        <v>0</v>
      </c>
      <c r="AQ75" s="23">
        <v>0</v>
      </c>
      <c r="AR75" s="23">
        <v>18115</v>
      </c>
      <c r="AS75" s="23">
        <v>0</v>
      </c>
      <c r="AT75" s="23">
        <v>0</v>
      </c>
      <c r="AU75" s="23">
        <v>0</v>
      </c>
      <c r="AV75" s="23">
        <v>0</v>
      </c>
      <c r="AW75" s="23">
        <v>0</v>
      </c>
      <c r="AX75" s="23">
        <v>0</v>
      </c>
      <c r="AY75" s="23">
        <v>0</v>
      </c>
      <c r="AZ75" s="23">
        <v>0</v>
      </c>
      <c r="BA75" s="19">
        <f>SUM(BB75+BF75+BI75+BK75+BN75)</f>
        <v>6518</v>
      </c>
      <c r="BB75" s="19">
        <f>SUM(BC75:BE75)</f>
        <v>0</v>
      </c>
      <c r="BC75" s="19">
        <v>0</v>
      </c>
      <c r="BD75" s="19">
        <v>0</v>
      </c>
      <c r="BE75" s="19">
        <v>0</v>
      </c>
      <c r="BF75" s="19">
        <f>SUM(BH75:BH75)</f>
        <v>0</v>
      </c>
      <c r="BG75" s="19">
        <v>0</v>
      </c>
      <c r="BH75" s="19">
        <v>0</v>
      </c>
      <c r="BI75" s="19">
        <v>0</v>
      </c>
      <c r="BJ75" s="19">
        <v>0</v>
      </c>
      <c r="BK75" s="19">
        <f t="shared" si="111"/>
        <v>0</v>
      </c>
      <c r="BL75" s="19">
        <v>0</v>
      </c>
      <c r="BM75" s="19">
        <v>0</v>
      </c>
      <c r="BN75" s="19">
        <f>SUM(BO75:BY75)</f>
        <v>6518</v>
      </c>
      <c r="BO75" s="19">
        <v>0</v>
      </c>
      <c r="BP75" s="19">
        <v>0</v>
      </c>
      <c r="BQ75" s="19">
        <v>0</v>
      </c>
      <c r="BR75" s="19">
        <v>0</v>
      </c>
      <c r="BS75" s="19">
        <v>0</v>
      </c>
      <c r="BT75" s="19">
        <v>0</v>
      </c>
      <c r="BU75" s="19">
        <v>0</v>
      </c>
      <c r="BV75" s="19">
        <v>0</v>
      </c>
      <c r="BW75" s="19">
        <v>0</v>
      </c>
      <c r="BX75" s="19">
        <v>6518</v>
      </c>
      <c r="BY75" s="19">
        <v>0</v>
      </c>
      <c r="BZ75" s="19">
        <f>SUM(CA75+CQ75)</f>
        <v>172902</v>
      </c>
      <c r="CA75" s="19">
        <f>SUM(CB75+CE75+CK75)</f>
        <v>172902</v>
      </c>
      <c r="CB75" s="19">
        <f t="shared" si="112"/>
        <v>172902</v>
      </c>
      <c r="CC75" s="19">
        <v>0</v>
      </c>
      <c r="CD75" s="23">
        <v>172902</v>
      </c>
      <c r="CE75" s="19">
        <f>SUM(CF75:CJ75)</f>
        <v>0</v>
      </c>
      <c r="CF75" s="19">
        <v>0</v>
      </c>
      <c r="CG75" s="19">
        <v>0</v>
      </c>
      <c r="CH75" s="19">
        <v>0</v>
      </c>
      <c r="CI75" s="19">
        <v>0</v>
      </c>
      <c r="CJ75" s="19">
        <v>0</v>
      </c>
      <c r="CK75" s="19">
        <f>SUM(CL75:CP75)</f>
        <v>0</v>
      </c>
      <c r="CL75" s="19">
        <v>0</v>
      </c>
      <c r="CM75" s="19">
        <v>0</v>
      </c>
      <c r="CN75" s="19">
        <v>0</v>
      </c>
      <c r="CO75" s="19"/>
      <c r="CP75" s="19"/>
      <c r="CQ75" s="19">
        <v>0</v>
      </c>
      <c r="CR75" s="19">
        <f t="shared" si="113"/>
        <v>0</v>
      </c>
      <c r="CS75" s="19">
        <f t="shared" si="114"/>
        <v>0</v>
      </c>
      <c r="CT75" s="19">
        <v>0</v>
      </c>
      <c r="CU75" s="20">
        <v>0</v>
      </c>
      <c r="CW75" s="116"/>
      <c r="CX75" s="116"/>
      <c r="CY75" s="95"/>
    </row>
    <row r="76" spans="1:121" s="59" customFormat="1" ht="15.6" x14ac:dyDescent="0.3">
      <c r="A76" s="16" t="s">
        <v>174</v>
      </c>
      <c r="B76" s="16" t="s">
        <v>1</v>
      </c>
      <c r="C76" s="30" t="s">
        <v>359</v>
      </c>
      <c r="D76" s="18">
        <f t="shared" si="117"/>
        <v>66910834</v>
      </c>
      <c r="E76" s="18">
        <f t="shared" si="117"/>
        <v>66179759</v>
      </c>
      <c r="F76" s="18">
        <f t="shared" si="117"/>
        <v>64927943</v>
      </c>
      <c r="G76" s="18">
        <f t="shared" si="117"/>
        <v>35749463</v>
      </c>
      <c r="H76" s="18">
        <f t="shared" si="117"/>
        <v>339850</v>
      </c>
      <c r="I76" s="18">
        <f t="shared" si="117"/>
        <v>5953173</v>
      </c>
      <c r="J76" s="18">
        <f t="shared" si="117"/>
        <v>128138</v>
      </c>
      <c r="K76" s="18">
        <f t="shared" si="117"/>
        <v>1813000</v>
      </c>
      <c r="L76" s="18">
        <f t="shared" si="117"/>
        <v>0</v>
      </c>
      <c r="M76" s="18">
        <f t="shared" si="117"/>
        <v>25000</v>
      </c>
      <c r="N76" s="18">
        <f t="shared" si="117"/>
        <v>3100060</v>
      </c>
      <c r="O76" s="18">
        <f t="shared" si="117"/>
        <v>886975</v>
      </c>
      <c r="P76" s="18">
        <f t="shared" si="117"/>
        <v>43390</v>
      </c>
      <c r="Q76" s="18">
        <f t="shared" si="117"/>
        <v>43390</v>
      </c>
      <c r="R76" s="18">
        <f t="shared" si="117"/>
        <v>0</v>
      </c>
      <c r="S76" s="18">
        <f t="shared" si="117"/>
        <v>20000</v>
      </c>
      <c r="T76" s="18">
        <f t="shared" si="117"/>
        <v>415834</v>
      </c>
      <c r="U76" s="18">
        <f t="shared" si="117"/>
        <v>1082889</v>
      </c>
      <c r="V76" s="18">
        <f t="shared" si="117"/>
        <v>159903</v>
      </c>
      <c r="W76" s="18">
        <f t="shared" si="117"/>
        <v>3000</v>
      </c>
      <c r="X76" s="18">
        <f t="shared" si="117"/>
        <v>708440</v>
      </c>
      <c r="Y76" s="18">
        <f t="shared" si="117"/>
        <v>51885</v>
      </c>
      <c r="Z76" s="18">
        <f t="shared" si="117"/>
        <v>88900</v>
      </c>
      <c r="AA76" s="18">
        <f t="shared" si="117"/>
        <v>18000</v>
      </c>
      <c r="AB76" s="18">
        <f t="shared" si="117"/>
        <v>0</v>
      </c>
      <c r="AC76" s="18">
        <f t="shared" si="117"/>
        <v>52761</v>
      </c>
      <c r="AD76" s="18">
        <f t="shared" si="117"/>
        <v>0</v>
      </c>
      <c r="AE76" s="18">
        <f t="shared" si="117"/>
        <v>21323344</v>
      </c>
      <c r="AF76" s="18">
        <f t="shared" si="117"/>
        <v>0</v>
      </c>
      <c r="AG76" s="18">
        <f t="shared" si="117"/>
        <v>0</v>
      </c>
      <c r="AH76" s="18">
        <f t="shared" si="117"/>
        <v>47631</v>
      </c>
      <c r="AI76" s="18">
        <f t="shared" si="117"/>
        <v>81892</v>
      </c>
      <c r="AJ76" s="18">
        <f t="shared" si="117"/>
        <v>0</v>
      </c>
      <c r="AK76" s="18">
        <f t="shared" si="117"/>
        <v>1897</v>
      </c>
      <c r="AL76" s="18">
        <f t="shared" si="118"/>
        <v>0</v>
      </c>
      <c r="AM76" s="18">
        <f t="shared" si="118"/>
        <v>6380</v>
      </c>
      <c r="AN76" s="18">
        <f t="shared" si="118"/>
        <v>9000</v>
      </c>
      <c r="AO76" s="18">
        <f t="shared" si="118"/>
        <v>13386</v>
      </c>
      <c r="AP76" s="18">
        <f t="shared" si="118"/>
        <v>0</v>
      </c>
      <c r="AQ76" s="18">
        <f t="shared" si="118"/>
        <v>0</v>
      </c>
      <c r="AR76" s="18">
        <f t="shared" si="118"/>
        <v>0</v>
      </c>
      <c r="AS76" s="18">
        <f t="shared" si="118"/>
        <v>100000</v>
      </c>
      <c r="AT76" s="18"/>
      <c r="AU76" s="18"/>
      <c r="AV76" s="18">
        <f t="shared" si="118"/>
        <v>0</v>
      </c>
      <c r="AW76" s="18">
        <f t="shared" si="118"/>
        <v>19287313</v>
      </c>
      <c r="AX76" s="18">
        <f t="shared" si="118"/>
        <v>349120</v>
      </c>
      <c r="AY76" s="18">
        <f t="shared" si="118"/>
        <v>1057100</v>
      </c>
      <c r="AZ76" s="18">
        <f t="shared" si="118"/>
        <v>369625</v>
      </c>
      <c r="BA76" s="18">
        <f t="shared" si="118"/>
        <v>1251816</v>
      </c>
      <c r="BB76" s="18">
        <f t="shared" si="118"/>
        <v>0</v>
      </c>
      <c r="BC76" s="18">
        <f t="shared" si="118"/>
        <v>0</v>
      </c>
      <c r="BD76" s="18">
        <f t="shared" si="118"/>
        <v>0</v>
      </c>
      <c r="BE76" s="18">
        <f t="shared" si="118"/>
        <v>0</v>
      </c>
      <c r="BF76" s="18">
        <f t="shared" si="118"/>
        <v>0</v>
      </c>
      <c r="BG76" s="18">
        <f t="shared" si="118"/>
        <v>0</v>
      </c>
      <c r="BH76" s="18">
        <f t="shared" si="118"/>
        <v>0</v>
      </c>
      <c r="BI76" s="18">
        <f t="shared" si="118"/>
        <v>0</v>
      </c>
      <c r="BJ76" s="18">
        <f t="shared" si="118"/>
        <v>0</v>
      </c>
      <c r="BK76" s="18">
        <f t="shared" si="118"/>
        <v>252816</v>
      </c>
      <c r="BL76" s="18">
        <f t="shared" si="118"/>
        <v>252816</v>
      </c>
      <c r="BM76" s="18">
        <f t="shared" si="118"/>
        <v>0</v>
      </c>
      <c r="BN76" s="18">
        <f t="shared" si="118"/>
        <v>999000</v>
      </c>
      <c r="BO76" s="18">
        <f t="shared" si="118"/>
        <v>0</v>
      </c>
      <c r="BP76" s="18">
        <f t="shared" si="118"/>
        <v>0</v>
      </c>
      <c r="BQ76" s="18">
        <f t="shared" si="118"/>
        <v>0</v>
      </c>
      <c r="BR76" s="18">
        <f t="shared" si="118"/>
        <v>0</v>
      </c>
      <c r="BS76" s="18">
        <f t="shared" si="118"/>
        <v>0</v>
      </c>
      <c r="BT76" s="18">
        <f t="shared" si="118"/>
        <v>0</v>
      </c>
      <c r="BU76" s="18">
        <f t="shared" si="118"/>
        <v>0</v>
      </c>
      <c r="BV76" s="18">
        <f t="shared" si="118"/>
        <v>0</v>
      </c>
      <c r="BW76" s="18">
        <f t="shared" si="118"/>
        <v>0</v>
      </c>
      <c r="BX76" s="18">
        <f t="shared" si="118"/>
        <v>999000</v>
      </c>
      <c r="BY76" s="18">
        <f t="shared" si="118"/>
        <v>0</v>
      </c>
      <c r="BZ76" s="18">
        <f t="shared" si="118"/>
        <v>731075</v>
      </c>
      <c r="CA76" s="18">
        <f t="shared" si="118"/>
        <v>731075</v>
      </c>
      <c r="CB76" s="18">
        <f t="shared" si="118"/>
        <v>731075</v>
      </c>
      <c r="CC76" s="18">
        <f t="shared" si="118"/>
        <v>0</v>
      </c>
      <c r="CD76" s="18">
        <f t="shared" si="118"/>
        <v>731075</v>
      </c>
      <c r="CE76" s="18">
        <f t="shared" si="118"/>
        <v>0</v>
      </c>
      <c r="CF76" s="18">
        <f t="shared" si="118"/>
        <v>0</v>
      </c>
      <c r="CG76" s="18">
        <f t="shared" si="118"/>
        <v>0</v>
      </c>
      <c r="CH76" s="18">
        <f t="shared" si="118"/>
        <v>0</v>
      </c>
      <c r="CI76" s="18">
        <f t="shared" si="118"/>
        <v>0</v>
      </c>
      <c r="CJ76" s="18">
        <f t="shared" si="118"/>
        <v>0</v>
      </c>
      <c r="CK76" s="18">
        <f t="shared" si="118"/>
        <v>0</v>
      </c>
      <c r="CL76" s="18">
        <f t="shared" si="118"/>
        <v>0</v>
      </c>
      <c r="CM76" s="18">
        <f t="shared" si="118"/>
        <v>0</v>
      </c>
      <c r="CN76" s="18">
        <f t="shared" si="118"/>
        <v>0</v>
      </c>
      <c r="CO76" s="18"/>
      <c r="CP76" s="18"/>
      <c r="CQ76" s="18">
        <f t="shared" si="118"/>
        <v>0</v>
      </c>
      <c r="CR76" s="18">
        <f t="shared" si="118"/>
        <v>0</v>
      </c>
      <c r="CS76" s="18">
        <f t="shared" si="118"/>
        <v>0</v>
      </c>
      <c r="CT76" s="18">
        <f t="shared" si="118"/>
        <v>0</v>
      </c>
      <c r="CU76" s="46">
        <f t="shared" si="119"/>
        <v>0</v>
      </c>
      <c r="CV76" s="58"/>
      <c r="CW76" s="94"/>
      <c r="CX76" s="94"/>
      <c r="CY76" s="93"/>
      <c r="CZ76" s="58"/>
      <c r="DA76" s="58"/>
      <c r="DB76" s="58"/>
      <c r="DC76" s="58"/>
      <c r="DD76" s="58"/>
      <c r="DE76" s="58"/>
      <c r="DF76" s="58"/>
      <c r="DG76" s="58"/>
      <c r="DH76" s="58"/>
      <c r="DI76" s="58"/>
      <c r="DJ76" s="58"/>
      <c r="DK76" s="58"/>
      <c r="DL76" s="58"/>
      <c r="DM76" s="58"/>
      <c r="DN76" s="58"/>
      <c r="DO76" s="58"/>
      <c r="DP76" s="58"/>
      <c r="DQ76" s="58"/>
    </row>
    <row r="77" spans="1:121" ht="15.6" x14ac:dyDescent="0.3">
      <c r="A77" s="21" t="s">
        <v>1</v>
      </c>
      <c r="B77" s="21" t="s">
        <v>175</v>
      </c>
      <c r="C77" s="31" t="s">
        <v>176</v>
      </c>
      <c r="D77" s="19">
        <f>SUM(E77+BZ77+CR77)</f>
        <v>66910834</v>
      </c>
      <c r="E77" s="19">
        <f>SUM(F77+BA77)</f>
        <v>66179759</v>
      </c>
      <c r="F77" s="19">
        <f>SUM(G77+H77+I77+P77+S77+T77+U77+AE77+AD77)</f>
        <v>64927943</v>
      </c>
      <c r="G77" s="23">
        <v>35749463</v>
      </c>
      <c r="H77" s="23">
        <v>339850</v>
      </c>
      <c r="I77" s="19">
        <f t="shared" ref="I77" si="120">SUM(J77:O77)</f>
        <v>5953173</v>
      </c>
      <c r="J77" s="23">
        <v>128138</v>
      </c>
      <c r="K77" s="23">
        <v>1813000</v>
      </c>
      <c r="L77" s="23">
        <v>0</v>
      </c>
      <c r="M77" s="23">
        <v>25000</v>
      </c>
      <c r="N77" s="23">
        <v>3100060</v>
      </c>
      <c r="O77" s="23">
        <v>886975</v>
      </c>
      <c r="P77" s="19">
        <f t="shared" ref="P77" si="121">SUM(Q77:R77)</f>
        <v>43390</v>
      </c>
      <c r="Q77" s="23">
        <v>43390</v>
      </c>
      <c r="R77" s="23">
        <v>0</v>
      </c>
      <c r="S77" s="23">
        <v>20000</v>
      </c>
      <c r="T77" s="23">
        <v>415834</v>
      </c>
      <c r="U77" s="19">
        <f>SUM(V77:AC77)</f>
        <v>1082889</v>
      </c>
      <c r="V77" s="23">
        <v>159903</v>
      </c>
      <c r="W77" s="23">
        <v>3000</v>
      </c>
      <c r="X77" s="23">
        <v>708440</v>
      </c>
      <c r="Y77" s="23">
        <v>51885</v>
      </c>
      <c r="Z77" s="23">
        <v>88900</v>
      </c>
      <c r="AA77" s="23">
        <v>18000</v>
      </c>
      <c r="AB77" s="23">
        <v>0</v>
      </c>
      <c r="AC77" s="23">
        <v>52761</v>
      </c>
      <c r="AD77" s="19">
        <v>0</v>
      </c>
      <c r="AE77" s="19">
        <f>SUM(AF77:AZ77)</f>
        <v>21323344</v>
      </c>
      <c r="AF77" s="19">
        <v>0</v>
      </c>
      <c r="AG77" s="19">
        <v>0</v>
      </c>
      <c r="AH77" s="23">
        <v>47631</v>
      </c>
      <c r="AI77" s="23">
        <v>81892</v>
      </c>
      <c r="AJ77" s="23">
        <v>0</v>
      </c>
      <c r="AK77" s="23">
        <v>1897</v>
      </c>
      <c r="AL77" s="23">
        <v>0</v>
      </c>
      <c r="AM77" s="23">
        <v>6380</v>
      </c>
      <c r="AN77" s="23">
        <v>9000</v>
      </c>
      <c r="AO77" s="23">
        <v>13386</v>
      </c>
      <c r="AP77" s="23">
        <v>0</v>
      </c>
      <c r="AQ77" s="23">
        <v>0</v>
      </c>
      <c r="AR77" s="23">
        <v>0</v>
      </c>
      <c r="AS77" s="23">
        <v>100000</v>
      </c>
      <c r="AT77" s="23">
        <v>0</v>
      </c>
      <c r="AU77" s="23">
        <v>0</v>
      </c>
      <c r="AV77" s="23">
        <v>0</v>
      </c>
      <c r="AW77" s="23">
        <v>19287313</v>
      </c>
      <c r="AX77" s="23">
        <v>349120</v>
      </c>
      <c r="AY77" s="23">
        <v>1057100</v>
      </c>
      <c r="AZ77" s="23">
        <v>369625</v>
      </c>
      <c r="BA77" s="19">
        <f>SUM(BB77+BF77+BI77+BK77+BN77)</f>
        <v>1251816</v>
      </c>
      <c r="BB77" s="19">
        <f>SUM(BC77:BE77)</f>
        <v>0</v>
      </c>
      <c r="BC77" s="19">
        <v>0</v>
      </c>
      <c r="BD77" s="19">
        <v>0</v>
      </c>
      <c r="BE77" s="19">
        <v>0</v>
      </c>
      <c r="BF77" s="19">
        <f>SUM(BH77:BH77)</f>
        <v>0</v>
      </c>
      <c r="BG77" s="19">
        <v>0</v>
      </c>
      <c r="BH77" s="19">
        <v>0</v>
      </c>
      <c r="BI77" s="19">
        <v>0</v>
      </c>
      <c r="BJ77" s="23"/>
      <c r="BK77" s="19">
        <f t="shared" ref="BK77" si="122">SUM(BL77)</f>
        <v>252816</v>
      </c>
      <c r="BL77" s="23">
        <v>252816</v>
      </c>
      <c r="BM77" s="19">
        <v>0</v>
      </c>
      <c r="BN77" s="19">
        <f>SUM(BO77:BY77)</f>
        <v>999000</v>
      </c>
      <c r="BO77" s="19">
        <v>0</v>
      </c>
      <c r="BP77" s="19">
        <v>0</v>
      </c>
      <c r="BQ77" s="19">
        <v>0</v>
      </c>
      <c r="BR77" s="19">
        <v>0</v>
      </c>
      <c r="BS77" s="19">
        <v>0</v>
      </c>
      <c r="BT77" s="19">
        <v>0</v>
      </c>
      <c r="BU77" s="19">
        <v>0</v>
      </c>
      <c r="BV77" s="19">
        <v>0</v>
      </c>
      <c r="BW77" s="19">
        <v>0</v>
      </c>
      <c r="BX77" s="23">
        <v>999000</v>
      </c>
      <c r="BY77" s="19">
        <v>0</v>
      </c>
      <c r="BZ77" s="19">
        <f>SUM(CA77+CQ77)</f>
        <v>731075</v>
      </c>
      <c r="CA77" s="19">
        <f>SUM(CB77+CE77+CK77)</f>
        <v>731075</v>
      </c>
      <c r="CB77" s="19">
        <f t="shared" ref="CB77" si="123">SUM(CC77:CD77)</f>
        <v>731075</v>
      </c>
      <c r="CC77" s="19">
        <v>0</v>
      </c>
      <c r="CD77" s="23">
        <v>731075</v>
      </c>
      <c r="CE77" s="19">
        <f>SUM(CF77:CJ77)</f>
        <v>0</v>
      </c>
      <c r="CF77" s="19">
        <v>0</v>
      </c>
      <c r="CG77" s="19">
        <v>0</v>
      </c>
      <c r="CH77" s="23"/>
      <c r="CI77" s="23"/>
      <c r="CJ77" s="23"/>
      <c r="CK77" s="19">
        <f>SUM(CL77:CP77)</f>
        <v>0</v>
      </c>
      <c r="CL77" s="24"/>
      <c r="CM77" s="24"/>
      <c r="CN77" s="23"/>
      <c r="CO77" s="19"/>
      <c r="CP77" s="19"/>
      <c r="CQ77" s="19">
        <v>0</v>
      </c>
      <c r="CR77" s="19">
        <f t="shared" ref="CR77" si="124">SUM(CS77)</f>
        <v>0</v>
      </c>
      <c r="CS77" s="19">
        <f t="shared" ref="CS77" si="125">SUM(CT77:CU77)</f>
        <v>0</v>
      </c>
      <c r="CT77" s="19">
        <v>0</v>
      </c>
      <c r="CU77" s="20">
        <v>0</v>
      </c>
      <c r="CW77" s="116"/>
      <c r="CX77" s="116"/>
      <c r="CY77" s="95"/>
    </row>
    <row r="78" spans="1:121" s="59" customFormat="1" ht="15.6" x14ac:dyDescent="0.3">
      <c r="A78" s="16" t="s">
        <v>177</v>
      </c>
      <c r="B78" s="16" t="s">
        <v>1</v>
      </c>
      <c r="C78" s="17" t="s">
        <v>547</v>
      </c>
      <c r="D78" s="18">
        <f t="shared" ref="D78:AK78" si="126">SUM(D79)</f>
        <v>41521276</v>
      </c>
      <c r="E78" s="18">
        <f t="shared" si="126"/>
        <v>40657143</v>
      </c>
      <c r="F78" s="18">
        <f t="shared" si="126"/>
        <v>40650815</v>
      </c>
      <c r="G78" s="18">
        <f t="shared" si="126"/>
        <v>34164376</v>
      </c>
      <c r="H78" s="18">
        <f t="shared" si="126"/>
        <v>684000</v>
      </c>
      <c r="I78" s="18">
        <f t="shared" si="126"/>
        <v>3923093</v>
      </c>
      <c r="J78" s="18">
        <f>J79</f>
        <v>34761</v>
      </c>
      <c r="K78" s="18">
        <f t="shared" ref="K78:O78" si="127">K79</f>
        <v>331235</v>
      </c>
      <c r="L78" s="18">
        <f t="shared" si="127"/>
        <v>41865</v>
      </c>
      <c r="M78" s="18">
        <f t="shared" si="127"/>
        <v>0</v>
      </c>
      <c r="N78" s="18">
        <f t="shared" si="127"/>
        <v>3190631</v>
      </c>
      <c r="O78" s="18">
        <f t="shared" si="127"/>
        <v>324601</v>
      </c>
      <c r="P78" s="18">
        <f t="shared" si="126"/>
        <v>128404</v>
      </c>
      <c r="Q78" s="18">
        <f t="shared" si="126"/>
        <v>3314</v>
      </c>
      <c r="R78" s="18">
        <f t="shared" si="126"/>
        <v>125090</v>
      </c>
      <c r="S78" s="18">
        <f t="shared" si="126"/>
        <v>0</v>
      </c>
      <c r="T78" s="18">
        <f t="shared" si="126"/>
        <v>49376</v>
      </c>
      <c r="U78" s="18">
        <f t="shared" si="126"/>
        <v>266892</v>
      </c>
      <c r="V78" s="18">
        <f t="shared" si="126"/>
        <v>99145</v>
      </c>
      <c r="W78" s="18">
        <f t="shared" si="126"/>
        <v>0</v>
      </c>
      <c r="X78" s="18">
        <f t="shared" si="126"/>
        <v>117600</v>
      </c>
      <c r="Y78" s="18">
        <f t="shared" si="126"/>
        <v>23263</v>
      </c>
      <c r="Z78" s="18">
        <f t="shared" si="126"/>
        <v>9493</v>
      </c>
      <c r="AA78" s="18">
        <f t="shared" si="126"/>
        <v>0</v>
      </c>
      <c r="AB78" s="18">
        <f t="shared" si="126"/>
        <v>0</v>
      </c>
      <c r="AC78" s="18">
        <f t="shared" si="126"/>
        <v>17391</v>
      </c>
      <c r="AD78" s="18">
        <f t="shared" si="126"/>
        <v>0</v>
      </c>
      <c r="AE78" s="18">
        <f t="shared" si="126"/>
        <v>1434674</v>
      </c>
      <c r="AF78" s="18">
        <f t="shared" si="126"/>
        <v>0</v>
      </c>
      <c r="AG78" s="18">
        <f t="shared" si="126"/>
        <v>0</v>
      </c>
      <c r="AH78" s="18">
        <f t="shared" si="126"/>
        <v>0</v>
      </c>
      <c r="AI78" s="18">
        <f t="shared" si="126"/>
        <v>0</v>
      </c>
      <c r="AJ78" s="18">
        <f t="shared" si="126"/>
        <v>0</v>
      </c>
      <c r="AK78" s="18">
        <f t="shared" si="126"/>
        <v>0</v>
      </c>
      <c r="AL78" s="18">
        <f t="shared" ref="AL78:CU78" si="128">SUM(AL79)</f>
        <v>5020</v>
      </c>
      <c r="AM78" s="18">
        <f t="shared" si="128"/>
        <v>0</v>
      </c>
      <c r="AN78" s="18">
        <f t="shared" si="128"/>
        <v>23076</v>
      </c>
      <c r="AO78" s="18">
        <f t="shared" si="128"/>
        <v>52380</v>
      </c>
      <c r="AP78" s="18">
        <f t="shared" si="128"/>
        <v>0</v>
      </c>
      <c r="AQ78" s="18">
        <f t="shared" si="128"/>
        <v>22500</v>
      </c>
      <c r="AR78" s="18">
        <f t="shared" si="128"/>
        <v>6344</v>
      </c>
      <c r="AS78" s="18">
        <f t="shared" si="128"/>
        <v>19200</v>
      </c>
      <c r="AT78" s="18"/>
      <c r="AU78" s="18"/>
      <c r="AV78" s="18">
        <f t="shared" si="128"/>
        <v>0</v>
      </c>
      <c r="AW78" s="18">
        <f t="shared" si="128"/>
        <v>1052116</v>
      </c>
      <c r="AX78" s="18">
        <f t="shared" si="128"/>
        <v>45000</v>
      </c>
      <c r="AY78" s="18"/>
      <c r="AZ78" s="18">
        <f t="shared" si="128"/>
        <v>209038</v>
      </c>
      <c r="BA78" s="18">
        <f t="shared" si="128"/>
        <v>6328</v>
      </c>
      <c r="BB78" s="18">
        <f t="shared" si="128"/>
        <v>0</v>
      </c>
      <c r="BC78" s="18">
        <f t="shared" si="128"/>
        <v>0</v>
      </c>
      <c r="BD78" s="18">
        <f t="shared" si="128"/>
        <v>0</v>
      </c>
      <c r="BE78" s="18">
        <f t="shared" si="128"/>
        <v>0</v>
      </c>
      <c r="BF78" s="18">
        <f t="shared" si="128"/>
        <v>0</v>
      </c>
      <c r="BG78" s="18">
        <f t="shared" si="128"/>
        <v>0</v>
      </c>
      <c r="BH78" s="18">
        <f t="shared" si="128"/>
        <v>0</v>
      </c>
      <c r="BI78" s="18">
        <f t="shared" si="128"/>
        <v>0</v>
      </c>
      <c r="BJ78" s="18">
        <f t="shared" si="128"/>
        <v>0</v>
      </c>
      <c r="BK78" s="18">
        <f t="shared" si="128"/>
        <v>6328</v>
      </c>
      <c r="BL78" s="18">
        <f t="shared" si="128"/>
        <v>6328</v>
      </c>
      <c r="BM78" s="18">
        <f t="shared" si="128"/>
        <v>0</v>
      </c>
      <c r="BN78" s="18">
        <f t="shared" si="128"/>
        <v>0</v>
      </c>
      <c r="BO78" s="18">
        <f t="shared" si="128"/>
        <v>0</v>
      </c>
      <c r="BP78" s="18">
        <f t="shared" si="128"/>
        <v>0</v>
      </c>
      <c r="BQ78" s="18">
        <f t="shared" si="128"/>
        <v>0</v>
      </c>
      <c r="BR78" s="18">
        <f t="shared" si="128"/>
        <v>0</v>
      </c>
      <c r="BS78" s="18">
        <f t="shared" si="128"/>
        <v>0</v>
      </c>
      <c r="BT78" s="18">
        <f t="shared" si="128"/>
        <v>0</v>
      </c>
      <c r="BU78" s="18">
        <f t="shared" si="128"/>
        <v>0</v>
      </c>
      <c r="BV78" s="18">
        <f t="shared" si="128"/>
        <v>0</v>
      </c>
      <c r="BW78" s="18">
        <f t="shared" si="128"/>
        <v>0</v>
      </c>
      <c r="BX78" s="18">
        <f t="shared" si="128"/>
        <v>0</v>
      </c>
      <c r="BY78" s="18">
        <f t="shared" si="128"/>
        <v>0</v>
      </c>
      <c r="BZ78" s="18">
        <f t="shared" si="128"/>
        <v>864133</v>
      </c>
      <c r="CA78" s="18">
        <f t="shared" si="128"/>
        <v>864133</v>
      </c>
      <c r="CB78" s="18">
        <f t="shared" si="128"/>
        <v>864133</v>
      </c>
      <c r="CC78" s="18">
        <f t="shared" si="128"/>
        <v>0</v>
      </c>
      <c r="CD78" s="18">
        <f t="shared" si="128"/>
        <v>864133</v>
      </c>
      <c r="CE78" s="18">
        <f t="shared" si="128"/>
        <v>0</v>
      </c>
      <c r="CF78" s="18">
        <f t="shared" si="128"/>
        <v>0</v>
      </c>
      <c r="CG78" s="18">
        <f t="shared" si="128"/>
        <v>0</v>
      </c>
      <c r="CH78" s="18">
        <f t="shared" si="128"/>
        <v>0</v>
      </c>
      <c r="CI78" s="18">
        <f t="shared" si="128"/>
        <v>0</v>
      </c>
      <c r="CJ78" s="18">
        <f t="shared" si="128"/>
        <v>0</v>
      </c>
      <c r="CK78" s="18">
        <f t="shared" si="128"/>
        <v>0</v>
      </c>
      <c r="CL78" s="18">
        <f t="shared" si="128"/>
        <v>0</v>
      </c>
      <c r="CM78" s="18">
        <f t="shared" si="128"/>
        <v>0</v>
      </c>
      <c r="CN78" s="18">
        <f t="shared" si="128"/>
        <v>0</v>
      </c>
      <c r="CO78" s="18"/>
      <c r="CP78" s="18"/>
      <c r="CQ78" s="18">
        <f t="shared" si="128"/>
        <v>0</v>
      </c>
      <c r="CR78" s="18">
        <f t="shared" si="128"/>
        <v>0</v>
      </c>
      <c r="CS78" s="18">
        <f t="shared" si="128"/>
        <v>0</v>
      </c>
      <c r="CT78" s="18">
        <f t="shared" si="128"/>
        <v>0</v>
      </c>
      <c r="CU78" s="46">
        <f t="shared" si="128"/>
        <v>0</v>
      </c>
      <c r="CV78" s="58"/>
      <c r="CW78" s="94"/>
      <c r="CX78" s="94"/>
      <c r="CY78" s="93"/>
      <c r="CZ78" s="58"/>
      <c r="DA78" s="58"/>
      <c r="DB78" s="58"/>
      <c r="DC78" s="58"/>
      <c r="DD78" s="58"/>
      <c r="DE78" s="58"/>
      <c r="DF78" s="58"/>
      <c r="DG78" s="58"/>
      <c r="DH78" s="58"/>
      <c r="DI78" s="58"/>
      <c r="DJ78" s="58"/>
      <c r="DK78" s="58"/>
      <c r="DL78" s="58"/>
      <c r="DM78" s="58"/>
      <c r="DN78" s="58"/>
      <c r="DO78" s="58"/>
      <c r="DP78" s="58"/>
      <c r="DQ78" s="58"/>
    </row>
    <row r="79" spans="1:121" ht="15.6" x14ac:dyDescent="0.3">
      <c r="A79" s="21" t="s">
        <v>1</v>
      </c>
      <c r="B79" s="21" t="s">
        <v>178</v>
      </c>
      <c r="C79" s="22" t="s">
        <v>630</v>
      </c>
      <c r="D79" s="19">
        <f>SUM(E79+BZ79+CR79)</f>
        <v>41521276</v>
      </c>
      <c r="E79" s="19">
        <f>SUM(F79+BA79)</f>
        <v>40657143</v>
      </c>
      <c r="F79" s="19">
        <f>SUM(G79+H79+I79+P79+S79+T79+U79+AE79+AD79)</f>
        <v>40650815</v>
      </c>
      <c r="G79" s="23">
        <v>34164376</v>
      </c>
      <c r="H79" s="23">
        <v>684000</v>
      </c>
      <c r="I79" s="19">
        <f t="shared" si="109"/>
        <v>3923093</v>
      </c>
      <c r="J79" s="23">
        <v>34761</v>
      </c>
      <c r="K79" s="23">
        <v>331235</v>
      </c>
      <c r="L79" s="23">
        <v>41865</v>
      </c>
      <c r="M79" s="23">
        <v>0</v>
      </c>
      <c r="N79" s="23">
        <v>3190631</v>
      </c>
      <c r="O79" s="23">
        <v>324601</v>
      </c>
      <c r="P79" s="19">
        <f t="shared" si="110"/>
        <v>128404</v>
      </c>
      <c r="Q79" s="23">
        <v>3314</v>
      </c>
      <c r="R79" s="23">
        <v>125090</v>
      </c>
      <c r="S79" s="23">
        <v>0</v>
      </c>
      <c r="T79" s="23">
        <v>49376</v>
      </c>
      <c r="U79" s="19">
        <f>SUM(V79:AC79)</f>
        <v>266892</v>
      </c>
      <c r="V79" s="23">
        <v>99145</v>
      </c>
      <c r="W79" s="23">
        <v>0</v>
      </c>
      <c r="X79" s="23">
        <v>117600</v>
      </c>
      <c r="Y79" s="23">
        <v>23263</v>
      </c>
      <c r="Z79" s="23">
        <v>9493</v>
      </c>
      <c r="AA79" s="23">
        <v>0</v>
      </c>
      <c r="AB79" s="23">
        <v>0</v>
      </c>
      <c r="AC79" s="23">
        <v>17391</v>
      </c>
      <c r="AD79" s="19">
        <v>0</v>
      </c>
      <c r="AE79" s="19">
        <f>SUM(AF79:AZ79)</f>
        <v>1434674</v>
      </c>
      <c r="AF79" s="19">
        <v>0</v>
      </c>
      <c r="AG79" s="19">
        <v>0</v>
      </c>
      <c r="AH79" s="19">
        <v>0</v>
      </c>
      <c r="AI79" s="19">
        <v>0</v>
      </c>
      <c r="AJ79" s="23">
        <v>0</v>
      </c>
      <c r="AK79" s="23">
        <v>0</v>
      </c>
      <c r="AL79" s="23">
        <v>5020</v>
      </c>
      <c r="AM79" s="23">
        <v>0</v>
      </c>
      <c r="AN79" s="23">
        <v>23076</v>
      </c>
      <c r="AO79" s="23">
        <v>52380</v>
      </c>
      <c r="AP79" s="23">
        <v>0</v>
      </c>
      <c r="AQ79" s="23">
        <v>22500</v>
      </c>
      <c r="AR79" s="23">
        <v>6344</v>
      </c>
      <c r="AS79" s="23">
        <v>19200</v>
      </c>
      <c r="AT79" s="23">
        <v>0</v>
      </c>
      <c r="AU79" s="23">
        <v>0</v>
      </c>
      <c r="AV79" s="23">
        <v>0</v>
      </c>
      <c r="AW79" s="23">
        <v>1052116</v>
      </c>
      <c r="AX79" s="23">
        <v>45000</v>
      </c>
      <c r="AY79" s="23">
        <v>0</v>
      </c>
      <c r="AZ79" s="23">
        <v>209038</v>
      </c>
      <c r="BA79" s="19">
        <f>SUM(BB79+BF79+BI79+BK79+BN79)</f>
        <v>6328</v>
      </c>
      <c r="BB79" s="19">
        <f>SUM(BC79:BE79)</f>
        <v>0</v>
      </c>
      <c r="BC79" s="19">
        <v>0</v>
      </c>
      <c r="BD79" s="19">
        <v>0</v>
      </c>
      <c r="BE79" s="19">
        <v>0</v>
      </c>
      <c r="BF79" s="19">
        <f>SUM(BH79:BH79)</f>
        <v>0</v>
      </c>
      <c r="BG79" s="19">
        <v>0</v>
      </c>
      <c r="BH79" s="19">
        <v>0</v>
      </c>
      <c r="BI79" s="19">
        <v>0</v>
      </c>
      <c r="BJ79" s="19"/>
      <c r="BK79" s="19">
        <f t="shared" si="111"/>
        <v>6328</v>
      </c>
      <c r="BL79" s="19">
        <v>6328</v>
      </c>
      <c r="BM79" s="19"/>
      <c r="BN79" s="19">
        <f>SUM(BO79:BY79)</f>
        <v>0</v>
      </c>
      <c r="BO79" s="19">
        <v>0</v>
      </c>
      <c r="BP79" s="19">
        <v>0</v>
      </c>
      <c r="BQ79" s="19">
        <v>0</v>
      </c>
      <c r="BR79" s="19">
        <v>0</v>
      </c>
      <c r="BS79" s="19">
        <v>0</v>
      </c>
      <c r="BT79" s="19">
        <v>0</v>
      </c>
      <c r="BU79" s="19">
        <v>0</v>
      </c>
      <c r="BV79" s="19">
        <v>0</v>
      </c>
      <c r="BW79" s="19">
        <v>0</v>
      </c>
      <c r="BX79" s="19">
        <v>0</v>
      </c>
      <c r="BY79" s="19"/>
      <c r="BZ79" s="19">
        <f>SUM(CA79+CQ79)</f>
        <v>864133</v>
      </c>
      <c r="CA79" s="19">
        <f>SUM(CB79+CE79+CK79)</f>
        <v>864133</v>
      </c>
      <c r="CB79" s="19">
        <f t="shared" si="112"/>
        <v>864133</v>
      </c>
      <c r="CC79" s="19">
        <v>0</v>
      </c>
      <c r="CD79" s="23">
        <v>864133</v>
      </c>
      <c r="CE79" s="19">
        <f>SUM(CF79:CJ79)</f>
        <v>0</v>
      </c>
      <c r="CF79" s="19">
        <v>0</v>
      </c>
      <c r="CG79" s="19">
        <v>0</v>
      </c>
      <c r="CH79" s="19"/>
      <c r="CI79" s="19">
        <v>0</v>
      </c>
      <c r="CJ79" s="19">
        <v>0</v>
      </c>
      <c r="CK79" s="19">
        <f>SUM(CL79:CP79)</f>
        <v>0</v>
      </c>
      <c r="CL79" s="19"/>
      <c r="CM79" s="19"/>
      <c r="CN79" s="19"/>
      <c r="CO79" s="19"/>
      <c r="CP79" s="19"/>
      <c r="CQ79" s="19">
        <v>0</v>
      </c>
      <c r="CR79" s="19">
        <f t="shared" si="113"/>
        <v>0</v>
      </c>
      <c r="CS79" s="19">
        <f t="shared" si="114"/>
        <v>0</v>
      </c>
      <c r="CT79" s="19">
        <v>0</v>
      </c>
      <c r="CU79" s="20">
        <v>0</v>
      </c>
      <c r="CW79" s="116"/>
      <c r="CX79" s="116"/>
      <c r="CY79" s="95"/>
    </row>
    <row r="80" spans="1:121" s="59" customFormat="1" ht="31.2" x14ac:dyDescent="0.3">
      <c r="A80" s="25" t="s">
        <v>180</v>
      </c>
      <c r="B80" s="25" t="s">
        <v>1</v>
      </c>
      <c r="C80" s="26" t="s">
        <v>181</v>
      </c>
      <c r="D80" s="27">
        <f>SUM(D81+D84)</f>
        <v>16315421</v>
      </c>
      <c r="E80" s="27">
        <f t="shared" ref="E80:BT80" si="129">SUM(E81+E84)</f>
        <v>16312698</v>
      </c>
      <c r="F80" s="27">
        <f t="shared" si="129"/>
        <v>16312698</v>
      </c>
      <c r="G80" s="27">
        <f t="shared" si="129"/>
        <v>2038065</v>
      </c>
      <c r="H80" s="27">
        <f t="shared" si="129"/>
        <v>465743</v>
      </c>
      <c r="I80" s="27">
        <f t="shared" si="129"/>
        <v>65409</v>
      </c>
      <c r="J80" s="27">
        <f t="shared" si="129"/>
        <v>0</v>
      </c>
      <c r="K80" s="27">
        <f t="shared" si="129"/>
        <v>0</v>
      </c>
      <c r="L80" s="27">
        <f t="shared" si="129"/>
        <v>0</v>
      </c>
      <c r="M80" s="27">
        <f t="shared" si="129"/>
        <v>0</v>
      </c>
      <c r="N80" s="27">
        <f t="shared" si="129"/>
        <v>65409</v>
      </c>
      <c r="O80" s="27">
        <f t="shared" si="129"/>
        <v>0</v>
      </c>
      <c r="P80" s="27">
        <f t="shared" si="129"/>
        <v>0</v>
      </c>
      <c r="Q80" s="27">
        <f t="shared" si="129"/>
        <v>0</v>
      </c>
      <c r="R80" s="27">
        <f t="shared" si="129"/>
        <v>0</v>
      </c>
      <c r="S80" s="27">
        <f t="shared" si="129"/>
        <v>0</v>
      </c>
      <c r="T80" s="27">
        <f t="shared" si="129"/>
        <v>28331</v>
      </c>
      <c r="U80" s="27">
        <f t="shared" si="129"/>
        <v>57043</v>
      </c>
      <c r="V80" s="27">
        <f t="shared" si="129"/>
        <v>0</v>
      </c>
      <c r="W80" s="27">
        <f t="shared" si="129"/>
        <v>30404</v>
      </c>
      <c r="X80" s="27">
        <f t="shared" si="129"/>
        <v>3914</v>
      </c>
      <c r="Y80" s="27">
        <f t="shared" si="129"/>
        <v>22725</v>
      </c>
      <c r="Z80" s="27">
        <f t="shared" si="129"/>
        <v>0</v>
      </c>
      <c r="AA80" s="27">
        <f t="shared" si="129"/>
        <v>0</v>
      </c>
      <c r="AB80" s="27">
        <f t="shared" si="129"/>
        <v>0</v>
      </c>
      <c r="AC80" s="27">
        <f t="shared" si="129"/>
        <v>0</v>
      </c>
      <c r="AD80" s="27">
        <f t="shared" si="129"/>
        <v>0</v>
      </c>
      <c r="AE80" s="27">
        <f t="shared" si="129"/>
        <v>13658107</v>
      </c>
      <c r="AF80" s="27">
        <f t="shared" si="129"/>
        <v>0</v>
      </c>
      <c r="AG80" s="27">
        <f t="shared" si="129"/>
        <v>13595053</v>
      </c>
      <c r="AH80" s="27">
        <f t="shared" si="129"/>
        <v>0</v>
      </c>
      <c r="AI80" s="27">
        <f t="shared" si="129"/>
        <v>0</v>
      </c>
      <c r="AJ80" s="27">
        <f t="shared" si="129"/>
        <v>0</v>
      </c>
      <c r="AK80" s="27">
        <f t="shared" si="129"/>
        <v>2522</v>
      </c>
      <c r="AL80" s="27">
        <f t="shared" si="129"/>
        <v>0</v>
      </c>
      <c r="AM80" s="27">
        <f t="shared" si="129"/>
        <v>0</v>
      </c>
      <c r="AN80" s="27">
        <f t="shared" si="129"/>
        <v>0</v>
      </c>
      <c r="AO80" s="27">
        <f t="shared" si="129"/>
        <v>0</v>
      </c>
      <c r="AP80" s="27">
        <f t="shared" si="129"/>
        <v>0</v>
      </c>
      <c r="AQ80" s="27">
        <f t="shared" si="129"/>
        <v>0</v>
      </c>
      <c r="AR80" s="27">
        <f t="shared" si="129"/>
        <v>0</v>
      </c>
      <c r="AS80" s="27">
        <f t="shared" si="129"/>
        <v>0</v>
      </c>
      <c r="AT80" s="27"/>
      <c r="AU80" s="27"/>
      <c r="AV80" s="27">
        <f t="shared" si="129"/>
        <v>0</v>
      </c>
      <c r="AW80" s="27">
        <f t="shared" si="129"/>
        <v>0</v>
      </c>
      <c r="AX80" s="27">
        <f t="shared" si="129"/>
        <v>54900</v>
      </c>
      <c r="AY80" s="27"/>
      <c r="AZ80" s="27">
        <f t="shared" si="129"/>
        <v>5632</v>
      </c>
      <c r="BA80" s="27">
        <f t="shared" si="129"/>
        <v>0</v>
      </c>
      <c r="BB80" s="27">
        <f t="shared" si="129"/>
        <v>0</v>
      </c>
      <c r="BC80" s="27">
        <f t="shared" si="129"/>
        <v>0</v>
      </c>
      <c r="BD80" s="27">
        <f t="shared" si="129"/>
        <v>0</v>
      </c>
      <c r="BE80" s="27">
        <f t="shared" si="129"/>
        <v>0</v>
      </c>
      <c r="BF80" s="27">
        <f t="shared" si="129"/>
        <v>0</v>
      </c>
      <c r="BG80" s="27">
        <f t="shared" si="129"/>
        <v>0</v>
      </c>
      <c r="BH80" s="27">
        <f t="shared" si="129"/>
        <v>0</v>
      </c>
      <c r="BI80" s="27">
        <f t="shared" si="129"/>
        <v>0</v>
      </c>
      <c r="BJ80" s="27">
        <f t="shared" ref="BJ80" si="130">SUM(BJ81+BJ84)</f>
        <v>0</v>
      </c>
      <c r="BK80" s="27">
        <f t="shared" si="129"/>
        <v>0</v>
      </c>
      <c r="BL80" s="27">
        <f t="shared" si="129"/>
        <v>0</v>
      </c>
      <c r="BM80" s="27">
        <f t="shared" ref="BM80" si="131">SUM(BM81+BM84)</f>
        <v>0</v>
      </c>
      <c r="BN80" s="27">
        <f t="shared" si="129"/>
        <v>0</v>
      </c>
      <c r="BO80" s="27">
        <f t="shared" si="129"/>
        <v>0</v>
      </c>
      <c r="BP80" s="27">
        <f t="shared" si="129"/>
        <v>0</v>
      </c>
      <c r="BQ80" s="27">
        <f t="shared" si="129"/>
        <v>0</v>
      </c>
      <c r="BR80" s="27">
        <f t="shared" si="129"/>
        <v>0</v>
      </c>
      <c r="BS80" s="27">
        <f t="shared" si="129"/>
        <v>0</v>
      </c>
      <c r="BT80" s="27">
        <f t="shared" si="129"/>
        <v>0</v>
      </c>
      <c r="BU80" s="27">
        <f t="shared" ref="BU80:CU80" si="132">SUM(BU81+BU84)</f>
        <v>0</v>
      </c>
      <c r="BV80" s="27">
        <f t="shared" si="132"/>
        <v>0</v>
      </c>
      <c r="BW80" s="27">
        <f t="shared" si="132"/>
        <v>0</v>
      </c>
      <c r="BX80" s="27">
        <f t="shared" si="132"/>
        <v>0</v>
      </c>
      <c r="BY80" s="27">
        <f t="shared" si="132"/>
        <v>0</v>
      </c>
      <c r="BZ80" s="27">
        <f t="shared" si="132"/>
        <v>2723</v>
      </c>
      <c r="CA80" s="27">
        <f t="shared" si="132"/>
        <v>2723</v>
      </c>
      <c r="CB80" s="27">
        <f t="shared" si="132"/>
        <v>2723</v>
      </c>
      <c r="CC80" s="27">
        <f t="shared" si="132"/>
        <v>0</v>
      </c>
      <c r="CD80" s="27">
        <f t="shared" si="132"/>
        <v>2723</v>
      </c>
      <c r="CE80" s="27">
        <f t="shared" si="132"/>
        <v>0</v>
      </c>
      <c r="CF80" s="27">
        <f t="shared" si="132"/>
        <v>0</v>
      </c>
      <c r="CG80" s="27">
        <f t="shared" ref="CG80:CH80" si="133">SUM(CG81+CG84)</f>
        <v>0</v>
      </c>
      <c r="CH80" s="27">
        <f t="shared" si="133"/>
        <v>0</v>
      </c>
      <c r="CI80" s="27">
        <f t="shared" si="132"/>
        <v>0</v>
      </c>
      <c r="CJ80" s="27">
        <f t="shared" ref="CJ80" si="134">SUM(CJ81+CJ84)</f>
        <v>0</v>
      </c>
      <c r="CK80" s="27">
        <f t="shared" si="132"/>
        <v>0</v>
      </c>
      <c r="CL80" s="27">
        <f t="shared" si="132"/>
        <v>0</v>
      </c>
      <c r="CM80" s="27">
        <f t="shared" ref="CM80" si="135">SUM(CM81+CM84)</f>
        <v>0</v>
      </c>
      <c r="CN80" s="27">
        <f t="shared" si="132"/>
        <v>0</v>
      </c>
      <c r="CO80" s="27"/>
      <c r="CP80" s="27"/>
      <c r="CQ80" s="27">
        <f t="shared" si="132"/>
        <v>0</v>
      </c>
      <c r="CR80" s="27">
        <f t="shared" si="132"/>
        <v>0</v>
      </c>
      <c r="CS80" s="27">
        <f t="shared" si="132"/>
        <v>0</v>
      </c>
      <c r="CT80" s="27">
        <f t="shared" si="132"/>
        <v>0</v>
      </c>
      <c r="CU80" s="61">
        <f t="shared" si="132"/>
        <v>0</v>
      </c>
      <c r="CV80" s="58"/>
      <c r="CW80" s="92"/>
      <c r="CX80" s="92"/>
      <c r="CY80" s="93"/>
      <c r="CZ80" s="58"/>
      <c r="DA80" s="58"/>
      <c r="DB80" s="58"/>
      <c r="DC80" s="58"/>
      <c r="DD80" s="58"/>
      <c r="DE80" s="58"/>
      <c r="DF80" s="58"/>
      <c r="DG80" s="58"/>
      <c r="DH80" s="58"/>
      <c r="DI80" s="58"/>
      <c r="DJ80" s="58"/>
      <c r="DK80" s="58"/>
      <c r="DL80" s="58"/>
      <c r="DM80" s="58"/>
      <c r="DN80" s="58"/>
      <c r="DO80" s="58"/>
      <c r="DP80" s="58"/>
      <c r="DQ80" s="58"/>
    </row>
    <row r="81" spans="1:121" s="59" customFormat="1" ht="15.6" x14ac:dyDescent="0.3">
      <c r="A81" s="16" t="s">
        <v>182</v>
      </c>
      <c r="B81" s="16" t="s">
        <v>1</v>
      </c>
      <c r="C81" s="17" t="s">
        <v>183</v>
      </c>
      <c r="D81" s="18">
        <f t="shared" ref="D81:AK81" si="136">SUM(D82:D83)</f>
        <v>2355326</v>
      </c>
      <c r="E81" s="18">
        <f t="shared" si="136"/>
        <v>2352603</v>
      </c>
      <c r="F81" s="18">
        <f t="shared" si="136"/>
        <v>2352603</v>
      </c>
      <c r="G81" s="18">
        <f t="shared" si="136"/>
        <v>1741644</v>
      </c>
      <c r="H81" s="18">
        <f t="shared" si="136"/>
        <v>397122</v>
      </c>
      <c r="I81" s="18">
        <f t="shared" si="136"/>
        <v>65409</v>
      </c>
      <c r="J81" s="18">
        <f t="shared" si="136"/>
        <v>0</v>
      </c>
      <c r="K81" s="18">
        <f t="shared" si="136"/>
        <v>0</v>
      </c>
      <c r="L81" s="18">
        <f t="shared" si="136"/>
        <v>0</v>
      </c>
      <c r="M81" s="18">
        <f t="shared" si="136"/>
        <v>0</v>
      </c>
      <c r="N81" s="18">
        <f t="shared" si="136"/>
        <v>65409</v>
      </c>
      <c r="O81" s="18">
        <f t="shared" si="136"/>
        <v>0</v>
      </c>
      <c r="P81" s="18">
        <f t="shared" si="136"/>
        <v>0</v>
      </c>
      <c r="Q81" s="18">
        <f t="shared" si="136"/>
        <v>0</v>
      </c>
      <c r="R81" s="18">
        <f t="shared" si="136"/>
        <v>0</v>
      </c>
      <c r="S81" s="18">
        <f t="shared" si="136"/>
        <v>0</v>
      </c>
      <c r="T81" s="18">
        <f t="shared" si="136"/>
        <v>28331</v>
      </c>
      <c r="U81" s="18">
        <f t="shared" si="136"/>
        <v>57043</v>
      </c>
      <c r="V81" s="18">
        <f t="shared" si="136"/>
        <v>0</v>
      </c>
      <c r="W81" s="18">
        <f t="shared" si="136"/>
        <v>30404</v>
      </c>
      <c r="X81" s="18">
        <f t="shared" si="136"/>
        <v>3914</v>
      </c>
      <c r="Y81" s="18">
        <f t="shared" si="136"/>
        <v>22725</v>
      </c>
      <c r="Z81" s="18">
        <f t="shared" si="136"/>
        <v>0</v>
      </c>
      <c r="AA81" s="18">
        <f t="shared" si="136"/>
        <v>0</v>
      </c>
      <c r="AB81" s="18">
        <f t="shared" si="136"/>
        <v>0</v>
      </c>
      <c r="AC81" s="18">
        <f t="shared" ref="AC81:AD81" si="137">SUM(AC82:AC83)</f>
        <v>0</v>
      </c>
      <c r="AD81" s="18">
        <f t="shared" si="137"/>
        <v>0</v>
      </c>
      <c r="AE81" s="18">
        <f t="shared" si="136"/>
        <v>63054</v>
      </c>
      <c r="AF81" s="18">
        <f t="shared" si="136"/>
        <v>0</v>
      </c>
      <c r="AG81" s="18">
        <f t="shared" ref="AG81" si="138">SUM(AG82:AG83)</f>
        <v>0</v>
      </c>
      <c r="AH81" s="18">
        <f t="shared" si="136"/>
        <v>0</v>
      </c>
      <c r="AI81" s="18">
        <f t="shared" si="136"/>
        <v>0</v>
      </c>
      <c r="AJ81" s="18">
        <f t="shared" si="136"/>
        <v>0</v>
      </c>
      <c r="AK81" s="18">
        <f t="shared" si="136"/>
        <v>2522</v>
      </c>
      <c r="AL81" s="18">
        <f t="shared" ref="AL81:CU81" si="139">SUM(AL82:AL83)</f>
        <v>0</v>
      </c>
      <c r="AM81" s="18">
        <f t="shared" si="139"/>
        <v>0</v>
      </c>
      <c r="AN81" s="18">
        <f t="shared" si="139"/>
        <v>0</v>
      </c>
      <c r="AO81" s="18">
        <f t="shared" si="139"/>
        <v>0</v>
      </c>
      <c r="AP81" s="18">
        <f t="shared" si="139"/>
        <v>0</v>
      </c>
      <c r="AQ81" s="18">
        <f t="shared" si="139"/>
        <v>0</v>
      </c>
      <c r="AR81" s="18">
        <f t="shared" si="139"/>
        <v>0</v>
      </c>
      <c r="AS81" s="18">
        <f t="shared" si="139"/>
        <v>0</v>
      </c>
      <c r="AT81" s="18"/>
      <c r="AU81" s="18"/>
      <c r="AV81" s="18">
        <f t="shared" si="139"/>
        <v>0</v>
      </c>
      <c r="AW81" s="18">
        <f t="shared" si="139"/>
        <v>0</v>
      </c>
      <c r="AX81" s="18">
        <f t="shared" si="139"/>
        <v>54900</v>
      </c>
      <c r="AY81" s="18"/>
      <c r="AZ81" s="18">
        <f t="shared" si="139"/>
        <v>5632</v>
      </c>
      <c r="BA81" s="18">
        <f t="shared" si="139"/>
        <v>0</v>
      </c>
      <c r="BB81" s="18">
        <f t="shared" si="139"/>
        <v>0</v>
      </c>
      <c r="BC81" s="18">
        <f t="shared" si="139"/>
        <v>0</v>
      </c>
      <c r="BD81" s="18">
        <f t="shared" si="139"/>
        <v>0</v>
      </c>
      <c r="BE81" s="18">
        <f t="shared" si="139"/>
        <v>0</v>
      </c>
      <c r="BF81" s="18">
        <f t="shared" si="139"/>
        <v>0</v>
      </c>
      <c r="BG81" s="18">
        <f t="shared" si="139"/>
        <v>0</v>
      </c>
      <c r="BH81" s="18">
        <f t="shared" si="139"/>
        <v>0</v>
      </c>
      <c r="BI81" s="18">
        <f t="shared" si="139"/>
        <v>0</v>
      </c>
      <c r="BJ81" s="18">
        <f t="shared" ref="BJ81" si="140">SUM(BJ82:BJ83)</f>
        <v>0</v>
      </c>
      <c r="BK81" s="18">
        <f t="shared" si="139"/>
        <v>0</v>
      </c>
      <c r="BL81" s="18">
        <f t="shared" si="139"/>
        <v>0</v>
      </c>
      <c r="BM81" s="18">
        <f t="shared" ref="BM81" si="141">SUM(BM82:BM83)</f>
        <v>0</v>
      </c>
      <c r="BN81" s="18">
        <f t="shared" si="139"/>
        <v>0</v>
      </c>
      <c r="BO81" s="18">
        <f t="shared" si="139"/>
        <v>0</v>
      </c>
      <c r="BP81" s="18">
        <f t="shared" si="139"/>
        <v>0</v>
      </c>
      <c r="BQ81" s="18">
        <f t="shared" si="139"/>
        <v>0</v>
      </c>
      <c r="BR81" s="18">
        <f t="shared" si="139"/>
        <v>0</v>
      </c>
      <c r="BS81" s="18">
        <f t="shared" si="139"/>
        <v>0</v>
      </c>
      <c r="BT81" s="18">
        <f t="shared" si="139"/>
        <v>0</v>
      </c>
      <c r="BU81" s="18">
        <f t="shared" si="139"/>
        <v>0</v>
      </c>
      <c r="BV81" s="18">
        <f t="shared" si="139"/>
        <v>0</v>
      </c>
      <c r="BW81" s="18">
        <f t="shared" si="139"/>
        <v>0</v>
      </c>
      <c r="BX81" s="18">
        <f t="shared" si="139"/>
        <v>0</v>
      </c>
      <c r="BY81" s="18">
        <f t="shared" si="139"/>
        <v>0</v>
      </c>
      <c r="BZ81" s="18">
        <f t="shared" si="139"/>
        <v>2723</v>
      </c>
      <c r="CA81" s="18">
        <f t="shared" si="139"/>
        <v>2723</v>
      </c>
      <c r="CB81" s="18">
        <f t="shared" si="139"/>
        <v>2723</v>
      </c>
      <c r="CC81" s="18">
        <f t="shared" si="139"/>
        <v>0</v>
      </c>
      <c r="CD81" s="18">
        <f t="shared" si="139"/>
        <v>2723</v>
      </c>
      <c r="CE81" s="18">
        <f t="shared" si="139"/>
        <v>0</v>
      </c>
      <c r="CF81" s="18">
        <f t="shared" si="139"/>
        <v>0</v>
      </c>
      <c r="CG81" s="18">
        <f t="shared" ref="CG81:CH81" si="142">SUM(CG82:CG83)</f>
        <v>0</v>
      </c>
      <c r="CH81" s="18">
        <f t="shared" si="142"/>
        <v>0</v>
      </c>
      <c r="CI81" s="18">
        <f t="shared" si="139"/>
        <v>0</v>
      </c>
      <c r="CJ81" s="18">
        <f t="shared" ref="CJ81" si="143">SUM(CJ82:CJ83)</f>
        <v>0</v>
      </c>
      <c r="CK81" s="18">
        <f t="shared" si="139"/>
        <v>0</v>
      </c>
      <c r="CL81" s="18">
        <f t="shared" si="139"/>
        <v>0</v>
      </c>
      <c r="CM81" s="18">
        <f t="shared" ref="CM81" si="144">SUM(CM82:CM83)</f>
        <v>0</v>
      </c>
      <c r="CN81" s="18">
        <f t="shared" si="139"/>
        <v>0</v>
      </c>
      <c r="CO81" s="18"/>
      <c r="CP81" s="18"/>
      <c r="CQ81" s="18">
        <f t="shared" si="139"/>
        <v>0</v>
      </c>
      <c r="CR81" s="18">
        <f t="shared" si="139"/>
        <v>0</v>
      </c>
      <c r="CS81" s="18">
        <f t="shared" si="139"/>
        <v>0</v>
      </c>
      <c r="CT81" s="18">
        <f t="shared" si="139"/>
        <v>0</v>
      </c>
      <c r="CU81" s="46">
        <f t="shared" si="139"/>
        <v>0</v>
      </c>
      <c r="CV81" s="58"/>
      <c r="CW81" s="94"/>
      <c r="CX81" s="94"/>
      <c r="CY81" s="93"/>
      <c r="CZ81" s="58"/>
      <c r="DA81" s="58"/>
      <c r="DB81" s="58"/>
      <c r="DC81" s="58"/>
      <c r="DD81" s="58"/>
      <c r="DE81" s="58"/>
      <c r="DF81" s="58"/>
      <c r="DG81" s="58"/>
      <c r="DH81" s="58"/>
      <c r="DI81" s="58"/>
      <c r="DJ81" s="58"/>
      <c r="DK81" s="58"/>
      <c r="DL81" s="58"/>
      <c r="DM81" s="58"/>
      <c r="DN81" s="58"/>
      <c r="DO81" s="58"/>
      <c r="DP81" s="58"/>
      <c r="DQ81" s="58"/>
    </row>
    <row r="82" spans="1:121" ht="15.6" x14ac:dyDescent="0.3">
      <c r="A82" s="21" t="s">
        <v>1</v>
      </c>
      <c r="B82" s="21" t="s">
        <v>91</v>
      </c>
      <c r="C82" s="22" t="s">
        <v>184</v>
      </c>
      <c r="D82" s="19">
        <f>SUM(E82+BZ82+CR82)</f>
        <v>1484026</v>
      </c>
      <c r="E82" s="19">
        <f>SUM(F82+BA82)</f>
        <v>1484026</v>
      </c>
      <c r="F82" s="19">
        <f>SUM(G82+H82+I82+P82+S82+T82+U82+AE82+AD82)</f>
        <v>1484026</v>
      </c>
      <c r="G82" s="23">
        <v>1149414</v>
      </c>
      <c r="H82" s="23">
        <v>261232</v>
      </c>
      <c r="I82" s="19">
        <f t="shared" si="109"/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19">
        <f t="shared" si="110"/>
        <v>0</v>
      </c>
      <c r="Q82" s="19">
        <v>0</v>
      </c>
      <c r="R82" s="19">
        <v>0</v>
      </c>
      <c r="S82" s="19">
        <v>0</v>
      </c>
      <c r="T82" s="23">
        <v>11982</v>
      </c>
      <c r="U82" s="19">
        <f t="shared" ref="U82:U83" si="145">SUM(V82:AC82)</f>
        <v>55766</v>
      </c>
      <c r="V82" s="24"/>
      <c r="W82" s="23">
        <v>30404</v>
      </c>
      <c r="X82" s="23">
        <v>2637</v>
      </c>
      <c r="Y82" s="23">
        <v>22725</v>
      </c>
      <c r="Z82" s="23">
        <v>0</v>
      </c>
      <c r="AA82" s="24"/>
      <c r="AB82" s="24"/>
      <c r="AC82" s="24"/>
      <c r="AD82" s="19">
        <v>0</v>
      </c>
      <c r="AE82" s="19">
        <f>SUM(AF82:AZ82)</f>
        <v>5632</v>
      </c>
      <c r="AF82" s="24">
        <v>0</v>
      </c>
      <c r="AG82" s="24">
        <v>0</v>
      </c>
      <c r="AH82" s="24">
        <v>0</v>
      </c>
      <c r="AI82" s="24">
        <v>0</v>
      </c>
      <c r="AJ82" s="24">
        <v>0</v>
      </c>
      <c r="AK82" s="24">
        <v>0</v>
      </c>
      <c r="AL82" s="24">
        <v>0</v>
      </c>
      <c r="AM82" s="24">
        <v>0</v>
      </c>
      <c r="AN82" s="24">
        <v>0</v>
      </c>
      <c r="AO82" s="24">
        <v>0</v>
      </c>
      <c r="AP82" s="24">
        <v>0</v>
      </c>
      <c r="AQ82" s="24">
        <v>0</v>
      </c>
      <c r="AR82" s="24">
        <v>0</v>
      </c>
      <c r="AS82" s="19">
        <v>0</v>
      </c>
      <c r="AT82" s="19">
        <v>0</v>
      </c>
      <c r="AU82" s="19">
        <v>0</v>
      </c>
      <c r="AV82" s="19">
        <v>0</v>
      </c>
      <c r="AW82" s="19">
        <v>0</v>
      </c>
      <c r="AX82" s="23">
        <v>0</v>
      </c>
      <c r="AY82" s="23">
        <v>0</v>
      </c>
      <c r="AZ82" s="23">
        <v>5632</v>
      </c>
      <c r="BA82" s="19">
        <f>SUM(BB82+BF82+BI82+BK82+BN82)</f>
        <v>0</v>
      </c>
      <c r="BB82" s="19">
        <f>SUM(BC82:BE82)</f>
        <v>0</v>
      </c>
      <c r="BC82" s="19">
        <v>0</v>
      </c>
      <c r="BD82" s="19">
        <v>0</v>
      </c>
      <c r="BE82" s="19">
        <v>0</v>
      </c>
      <c r="BF82" s="19">
        <f>SUM(BH82:BH82)</f>
        <v>0</v>
      </c>
      <c r="BG82" s="19">
        <v>0</v>
      </c>
      <c r="BH82" s="19">
        <v>0</v>
      </c>
      <c r="BI82" s="19">
        <v>0</v>
      </c>
      <c r="BJ82" s="19">
        <v>0</v>
      </c>
      <c r="BK82" s="19">
        <f t="shared" si="111"/>
        <v>0</v>
      </c>
      <c r="BL82" s="19">
        <v>0</v>
      </c>
      <c r="BM82" s="19">
        <v>0</v>
      </c>
      <c r="BN82" s="19">
        <f>SUM(BO82:BY82)</f>
        <v>0</v>
      </c>
      <c r="BO82" s="19">
        <v>0</v>
      </c>
      <c r="BP82" s="19">
        <v>0</v>
      </c>
      <c r="BQ82" s="23"/>
      <c r="BR82" s="19">
        <v>0</v>
      </c>
      <c r="BS82" s="19">
        <v>0</v>
      </c>
      <c r="BT82" s="19">
        <v>0</v>
      </c>
      <c r="BU82" s="19">
        <v>0</v>
      </c>
      <c r="BV82" s="19">
        <v>0</v>
      </c>
      <c r="BW82" s="19">
        <v>0</v>
      </c>
      <c r="BX82" s="19">
        <v>0</v>
      </c>
      <c r="BY82" s="19">
        <v>0</v>
      </c>
      <c r="BZ82" s="19">
        <f>SUM(CA82+CQ82)</f>
        <v>0</v>
      </c>
      <c r="CA82" s="19">
        <f>SUM(CB82+CE82+CK82)</f>
        <v>0</v>
      </c>
      <c r="CB82" s="19">
        <f t="shared" si="112"/>
        <v>0</v>
      </c>
      <c r="CC82" s="19">
        <v>0</v>
      </c>
      <c r="CD82" s="19">
        <v>0</v>
      </c>
      <c r="CE82" s="19">
        <f>SUM(CF82:CJ82)</f>
        <v>0</v>
      </c>
      <c r="CF82" s="19">
        <v>0</v>
      </c>
      <c r="CG82" s="19">
        <v>0</v>
      </c>
      <c r="CH82" s="19">
        <v>0</v>
      </c>
      <c r="CI82" s="19">
        <v>0</v>
      </c>
      <c r="CJ82" s="19">
        <v>0</v>
      </c>
      <c r="CK82" s="19">
        <f>SUM(CL82:CP82)</f>
        <v>0</v>
      </c>
      <c r="CL82" s="19">
        <v>0</v>
      </c>
      <c r="CM82" s="19">
        <v>0</v>
      </c>
      <c r="CN82" s="19">
        <v>0</v>
      </c>
      <c r="CO82" s="19"/>
      <c r="CP82" s="19"/>
      <c r="CQ82" s="19">
        <v>0</v>
      </c>
      <c r="CR82" s="19">
        <f t="shared" si="113"/>
        <v>0</v>
      </c>
      <c r="CS82" s="19">
        <f t="shared" si="114"/>
        <v>0</v>
      </c>
      <c r="CT82" s="19">
        <v>0</v>
      </c>
      <c r="CU82" s="20">
        <v>0</v>
      </c>
      <c r="CW82" s="116"/>
      <c r="CX82" s="116"/>
      <c r="CY82" s="95"/>
    </row>
    <row r="83" spans="1:121" ht="31.2" x14ac:dyDescent="0.3">
      <c r="A83" s="21" t="s">
        <v>1</v>
      </c>
      <c r="B83" s="21" t="s">
        <v>99</v>
      </c>
      <c r="C83" s="22" t="s">
        <v>185</v>
      </c>
      <c r="D83" s="19">
        <f>SUM(E83+BZ83+CR83)</f>
        <v>871300</v>
      </c>
      <c r="E83" s="19">
        <f>SUM(F83+BA83)</f>
        <v>868577</v>
      </c>
      <c r="F83" s="19">
        <f>SUM(G83+H83+I83+P83+S83+T83+U83+AE83+AD83)</f>
        <v>868577</v>
      </c>
      <c r="G83" s="23">
        <v>592230</v>
      </c>
      <c r="H83" s="23">
        <v>135890</v>
      </c>
      <c r="I83" s="19">
        <f t="shared" si="109"/>
        <v>65409</v>
      </c>
      <c r="J83" s="23">
        <v>0</v>
      </c>
      <c r="K83" s="23">
        <v>0</v>
      </c>
      <c r="L83" s="23">
        <v>0</v>
      </c>
      <c r="M83" s="23">
        <v>0</v>
      </c>
      <c r="N83" s="23">
        <v>65409</v>
      </c>
      <c r="O83" s="23"/>
      <c r="P83" s="19">
        <f t="shared" si="110"/>
        <v>0</v>
      </c>
      <c r="Q83" s="19">
        <v>0</v>
      </c>
      <c r="R83" s="19">
        <v>0</v>
      </c>
      <c r="S83" s="19">
        <v>0</v>
      </c>
      <c r="T83" s="23">
        <v>16349</v>
      </c>
      <c r="U83" s="19">
        <f t="shared" si="145"/>
        <v>1277</v>
      </c>
      <c r="V83" s="24"/>
      <c r="W83" s="23">
        <v>0</v>
      </c>
      <c r="X83" s="23">
        <v>1277</v>
      </c>
      <c r="Y83" s="23">
        <v>0</v>
      </c>
      <c r="Z83" s="23">
        <v>0</v>
      </c>
      <c r="AA83" s="24"/>
      <c r="AB83" s="24"/>
      <c r="AC83" s="24"/>
      <c r="AD83" s="19">
        <v>0</v>
      </c>
      <c r="AE83" s="19">
        <f>SUM(AF83:AZ83)</f>
        <v>57422</v>
      </c>
      <c r="AF83" s="23">
        <v>0</v>
      </c>
      <c r="AG83" s="24">
        <v>0</v>
      </c>
      <c r="AH83" s="24">
        <v>0</v>
      </c>
      <c r="AI83" s="24">
        <v>0</v>
      </c>
      <c r="AJ83" s="24">
        <v>0</v>
      </c>
      <c r="AK83" s="24">
        <v>2522</v>
      </c>
      <c r="AL83" s="24">
        <v>0</v>
      </c>
      <c r="AM83" s="24">
        <v>0</v>
      </c>
      <c r="AN83" s="24">
        <v>0</v>
      </c>
      <c r="AO83" s="24">
        <v>0</v>
      </c>
      <c r="AP83" s="24">
        <v>0</v>
      </c>
      <c r="AQ83" s="24">
        <v>0</v>
      </c>
      <c r="AR83" s="24">
        <v>0</v>
      </c>
      <c r="AS83" s="19">
        <v>0</v>
      </c>
      <c r="AT83" s="19">
        <v>0</v>
      </c>
      <c r="AU83" s="19">
        <v>0</v>
      </c>
      <c r="AV83" s="19">
        <v>0</v>
      </c>
      <c r="AW83" s="19">
        <v>0</v>
      </c>
      <c r="AX83" s="23">
        <v>54900</v>
      </c>
      <c r="AY83" s="23">
        <v>0</v>
      </c>
      <c r="AZ83" s="23">
        <v>0</v>
      </c>
      <c r="BA83" s="19">
        <f>SUM(BB83+BF83+BI83+BK83+BN83)</f>
        <v>0</v>
      </c>
      <c r="BB83" s="19">
        <f>SUM(BC83:BE83)</f>
        <v>0</v>
      </c>
      <c r="BC83" s="19">
        <v>0</v>
      </c>
      <c r="BD83" s="19">
        <v>0</v>
      </c>
      <c r="BE83" s="19">
        <v>0</v>
      </c>
      <c r="BF83" s="19">
        <f>SUM(BH83:BH83)</f>
        <v>0</v>
      </c>
      <c r="BG83" s="19">
        <v>0</v>
      </c>
      <c r="BH83" s="19">
        <v>0</v>
      </c>
      <c r="BI83" s="19">
        <v>0</v>
      </c>
      <c r="BJ83" s="19">
        <v>0</v>
      </c>
      <c r="BK83" s="19">
        <f t="shared" si="111"/>
        <v>0</v>
      </c>
      <c r="BL83" s="19">
        <v>0</v>
      </c>
      <c r="BM83" s="19">
        <v>0</v>
      </c>
      <c r="BN83" s="19">
        <f>SUM(BO83:BY83)</f>
        <v>0</v>
      </c>
      <c r="BO83" s="19">
        <v>0</v>
      </c>
      <c r="BP83" s="19">
        <v>0</v>
      </c>
      <c r="BQ83" s="19">
        <v>0</v>
      </c>
      <c r="BR83" s="19">
        <v>0</v>
      </c>
      <c r="BS83" s="19">
        <v>0</v>
      </c>
      <c r="BT83" s="19">
        <v>0</v>
      </c>
      <c r="BU83" s="19">
        <v>0</v>
      </c>
      <c r="BV83" s="19">
        <v>0</v>
      </c>
      <c r="BW83" s="19">
        <v>0</v>
      </c>
      <c r="BX83" s="19">
        <v>0</v>
      </c>
      <c r="BY83" s="19">
        <v>0</v>
      </c>
      <c r="BZ83" s="19">
        <f>SUM(CA83+CQ83)</f>
        <v>2723</v>
      </c>
      <c r="CA83" s="19">
        <f>SUM(CB83+CE83+CK83)</f>
        <v>2723</v>
      </c>
      <c r="CB83" s="19">
        <f t="shared" si="112"/>
        <v>2723</v>
      </c>
      <c r="CC83" s="19">
        <v>0</v>
      </c>
      <c r="CD83" s="23">
        <v>2723</v>
      </c>
      <c r="CE83" s="19">
        <f>SUM(CF83:CJ83)</f>
        <v>0</v>
      </c>
      <c r="CF83" s="19">
        <v>0</v>
      </c>
      <c r="CG83" s="19">
        <v>0</v>
      </c>
      <c r="CH83" s="19">
        <v>0</v>
      </c>
      <c r="CI83" s="19">
        <v>0</v>
      </c>
      <c r="CJ83" s="19">
        <v>0</v>
      </c>
      <c r="CK83" s="19">
        <f>SUM(CL83:CP83)</f>
        <v>0</v>
      </c>
      <c r="CL83" s="19">
        <v>0</v>
      </c>
      <c r="CM83" s="19">
        <v>0</v>
      </c>
      <c r="CN83" s="19">
        <v>0</v>
      </c>
      <c r="CO83" s="19"/>
      <c r="CP83" s="19"/>
      <c r="CQ83" s="19">
        <v>0</v>
      </c>
      <c r="CR83" s="19">
        <f t="shared" si="113"/>
        <v>0</v>
      </c>
      <c r="CS83" s="19">
        <f t="shared" si="114"/>
        <v>0</v>
      </c>
      <c r="CT83" s="19">
        <v>0</v>
      </c>
      <c r="CU83" s="20">
        <v>0</v>
      </c>
      <c r="CW83" s="116"/>
      <c r="CX83" s="116"/>
      <c r="CY83" s="95"/>
    </row>
    <row r="84" spans="1:121" s="59" customFormat="1" ht="31.2" x14ac:dyDescent="0.3">
      <c r="A84" s="16" t="s">
        <v>186</v>
      </c>
      <c r="B84" s="16" t="s">
        <v>1</v>
      </c>
      <c r="C84" s="17" t="s">
        <v>548</v>
      </c>
      <c r="D84" s="18">
        <f t="shared" ref="D84:AI84" si="146">SUM(D85:D91)</f>
        <v>13960095</v>
      </c>
      <c r="E84" s="18">
        <f t="shared" si="146"/>
        <v>13960095</v>
      </c>
      <c r="F84" s="18">
        <f t="shared" si="146"/>
        <v>13960095</v>
      </c>
      <c r="G84" s="18">
        <f t="shared" si="146"/>
        <v>296421</v>
      </c>
      <c r="H84" s="18">
        <f t="shared" si="146"/>
        <v>68621</v>
      </c>
      <c r="I84" s="18">
        <f t="shared" si="146"/>
        <v>0</v>
      </c>
      <c r="J84" s="18">
        <f t="shared" si="146"/>
        <v>0</v>
      </c>
      <c r="K84" s="18">
        <f t="shared" si="146"/>
        <v>0</v>
      </c>
      <c r="L84" s="18">
        <f t="shared" si="146"/>
        <v>0</v>
      </c>
      <c r="M84" s="18">
        <f t="shared" si="146"/>
        <v>0</v>
      </c>
      <c r="N84" s="18">
        <f t="shared" si="146"/>
        <v>0</v>
      </c>
      <c r="O84" s="18">
        <f t="shared" si="146"/>
        <v>0</v>
      </c>
      <c r="P84" s="18">
        <f t="shared" si="146"/>
        <v>0</v>
      </c>
      <c r="Q84" s="18">
        <f t="shared" si="146"/>
        <v>0</v>
      </c>
      <c r="R84" s="18">
        <f t="shared" si="146"/>
        <v>0</v>
      </c>
      <c r="S84" s="18">
        <f t="shared" si="146"/>
        <v>0</v>
      </c>
      <c r="T84" s="18">
        <f t="shared" si="146"/>
        <v>0</v>
      </c>
      <c r="U84" s="18">
        <f t="shared" si="146"/>
        <v>0</v>
      </c>
      <c r="V84" s="18">
        <f t="shared" si="146"/>
        <v>0</v>
      </c>
      <c r="W84" s="18">
        <f t="shared" si="146"/>
        <v>0</v>
      </c>
      <c r="X84" s="18">
        <f t="shared" si="146"/>
        <v>0</v>
      </c>
      <c r="Y84" s="18">
        <f t="shared" si="146"/>
        <v>0</v>
      </c>
      <c r="Z84" s="18">
        <f t="shared" si="146"/>
        <v>0</v>
      </c>
      <c r="AA84" s="18">
        <f t="shared" si="146"/>
        <v>0</v>
      </c>
      <c r="AB84" s="18">
        <f t="shared" si="146"/>
        <v>0</v>
      </c>
      <c r="AC84" s="18">
        <f t="shared" si="146"/>
        <v>0</v>
      </c>
      <c r="AD84" s="18">
        <f t="shared" si="146"/>
        <v>0</v>
      </c>
      <c r="AE84" s="18">
        <f t="shared" si="146"/>
        <v>13595053</v>
      </c>
      <c r="AF84" s="18">
        <f t="shared" si="146"/>
        <v>0</v>
      </c>
      <c r="AG84" s="18">
        <f t="shared" si="146"/>
        <v>13595053</v>
      </c>
      <c r="AH84" s="18">
        <f t="shared" si="146"/>
        <v>0</v>
      </c>
      <c r="AI84" s="18">
        <f t="shared" si="146"/>
        <v>0</v>
      </c>
      <c r="AJ84" s="18">
        <f t="shared" ref="AJ84:BO84" si="147">SUM(AJ85:AJ91)</f>
        <v>0</v>
      </c>
      <c r="AK84" s="18">
        <f t="shared" si="147"/>
        <v>0</v>
      </c>
      <c r="AL84" s="18">
        <f t="shared" si="147"/>
        <v>0</v>
      </c>
      <c r="AM84" s="18">
        <f t="shared" si="147"/>
        <v>0</v>
      </c>
      <c r="AN84" s="18">
        <f t="shared" si="147"/>
        <v>0</v>
      </c>
      <c r="AO84" s="18">
        <f t="shared" si="147"/>
        <v>0</v>
      </c>
      <c r="AP84" s="18">
        <f t="shared" si="147"/>
        <v>0</v>
      </c>
      <c r="AQ84" s="18">
        <f t="shared" si="147"/>
        <v>0</v>
      </c>
      <c r="AR84" s="18">
        <f t="shared" si="147"/>
        <v>0</v>
      </c>
      <c r="AS84" s="18">
        <f t="shared" si="147"/>
        <v>0</v>
      </c>
      <c r="AT84" s="18">
        <f t="shared" si="147"/>
        <v>0</v>
      </c>
      <c r="AU84" s="18">
        <f t="shared" si="147"/>
        <v>0</v>
      </c>
      <c r="AV84" s="18">
        <f t="shared" si="147"/>
        <v>0</v>
      </c>
      <c r="AW84" s="18">
        <f t="shared" si="147"/>
        <v>0</v>
      </c>
      <c r="AX84" s="18">
        <f t="shared" si="147"/>
        <v>0</v>
      </c>
      <c r="AY84" s="18">
        <f t="shared" si="147"/>
        <v>0</v>
      </c>
      <c r="AZ84" s="18">
        <f t="shared" si="147"/>
        <v>0</v>
      </c>
      <c r="BA84" s="18">
        <f t="shared" si="147"/>
        <v>0</v>
      </c>
      <c r="BB84" s="18">
        <f t="shared" si="147"/>
        <v>0</v>
      </c>
      <c r="BC84" s="18">
        <f t="shared" si="147"/>
        <v>0</v>
      </c>
      <c r="BD84" s="18">
        <f t="shared" si="147"/>
        <v>0</v>
      </c>
      <c r="BE84" s="18">
        <f t="shared" si="147"/>
        <v>0</v>
      </c>
      <c r="BF84" s="18">
        <f t="shared" si="147"/>
        <v>0</v>
      </c>
      <c r="BG84" s="18">
        <f t="shared" si="147"/>
        <v>0</v>
      </c>
      <c r="BH84" s="18">
        <f t="shared" si="147"/>
        <v>0</v>
      </c>
      <c r="BI84" s="18">
        <f t="shared" si="147"/>
        <v>0</v>
      </c>
      <c r="BJ84" s="18">
        <f t="shared" si="147"/>
        <v>0</v>
      </c>
      <c r="BK84" s="18">
        <f t="shared" si="147"/>
        <v>0</v>
      </c>
      <c r="BL84" s="18">
        <f t="shared" si="147"/>
        <v>0</v>
      </c>
      <c r="BM84" s="18">
        <f t="shared" si="147"/>
        <v>0</v>
      </c>
      <c r="BN84" s="18">
        <f t="shared" si="147"/>
        <v>0</v>
      </c>
      <c r="BO84" s="18">
        <f t="shared" si="147"/>
        <v>0</v>
      </c>
      <c r="BP84" s="18">
        <f t="shared" ref="BP84:CU84" si="148">SUM(BP85:BP91)</f>
        <v>0</v>
      </c>
      <c r="BQ84" s="18">
        <f t="shared" si="148"/>
        <v>0</v>
      </c>
      <c r="BR84" s="18">
        <f t="shared" si="148"/>
        <v>0</v>
      </c>
      <c r="BS84" s="18">
        <f t="shared" si="148"/>
        <v>0</v>
      </c>
      <c r="BT84" s="18">
        <f t="shared" si="148"/>
        <v>0</v>
      </c>
      <c r="BU84" s="18">
        <f t="shared" si="148"/>
        <v>0</v>
      </c>
      <c r="BV84" s="18">
        <f t="shared" si="148"/>
        <v>0</v>
      </c>
      <c r="BW84" s="18">
        <f t="shared" si="148"/>
        <v>0</v>
      </c>
      <c r="BX84" s="18">
        <f t="shared" si="148"/>
        <v>0</v>
      </c>
      <c r="BY84" s="18">
        <f t="shared" si="148"/>
        <v>0</v>
      </c>
      <c r="BZ84" s="18">
        <f t="shared" si="148"/>
        <v>0</v>
      </c>
      <c r="CA84" s="18">
        <f t="shared" si="148"/>
        <v>0</v>
      </c>
      <c r="CB84" s="18">
        <f t="shared" si="148"/>
        <v>0</v>
      </c>
      <c r="CC84" s="18">
        <f t="shared" si="148"/>
        <v>0</v>
      </c>
      <c r="CD84" s="18">
        <f t="shared" si="148"/>
        <v>0</v>
      </c>
      <c r="CE84" s="18">
        <f t="shared" si="148"/>
        <v>0</v>
      </c>
      <c r="CF84" s="18">
        <f t="shared" si="148"/>
        <v>0</v>
      </c>
      <c r="CG84" s="18">
        <f t="shared" si="148"/>
        <v>0</v>
      </c>
      <c r="CH84" s="18">
        <f t="shared" si="148"/>
        <v>0</v>
      </c>
      <c r="CI84" s="18">
        <f t="shared" si="148"/>
        <v>0</v>
      </c>
      <c r="CJ84" s="18">
        <f t="shared" si="148"/>
        <v>0</v>
      </c>
      <c r="CK84" s="18">
        <f t="shared" si="148"/>
        <v>0</v>
      </c>
      <c r="CL84" s="18">
        <f t="shared" si="148"/>
        <v>0</v>
      </c>
      <c r="CM84" s="18">
        <f t="shared" si="148"/>
        <v>0</v>
      </c>
      <c r="CN84" s="18">
        <f t="shared" si="148"/>
        <v>0</v>
      </c>
      <c r="CO84" s="18">
        <f t="shared" si="148"/>
        <v>0</v>
      </c>
      <c r="CP84" s="18">
        <f t="shared" si="148"/>
        <v>0</v>
      </c>
      <c r="CQ84" s="18">
        <f t="shared" si="148"/>
        <v>0</v>
      </c>
      <c r="CR84" s="18">
        <f t="shared" si="148"/>
        <v>0</v>
      </c>
      <c r="CS84" s="18">
        <f t="shared" si="148"/>
        <v>0</v>
      </c>
      <c r="CT84" s="18">
        <f t="shared" si="148"/>
        <v>0</v>
      </c>
      <c r="CU84" s="46">
        <f t="shared" si="148"/>
        <v>0</v>
      </c>
      <c r="CV84" s="58"/>
      <c r="CW84" s="94"/>
      <c r="CX84" s="94"/>
      <c r="CY84" s="93"/>
      <c r="CZ84" s="58"/>
      <c r="DA84" s="58"/>
      <c r="DB84" s="58"/>
      <c r="DC84" s="58"/>
      <c r="DD84" s="58"/>
      <c r="DE84" s="58"/>
      <c r="DF84" s="58"/>
      <c r="DG84" s="58"/>
      <c r="DH84" s="58"/>
      <c r="DI84" s="58"/>
      <c r="DJ84" s="58"/>
      <c r="DK84" s="58"/>
      <c r="DL84" s="58"/>
      <c r="DM84" s="58"/>
      <c r="DN84" s="58"/>
      <c r="DO84" s="58"/>
      <c r="DP84" s="58"/>
      <c r="DQ84" s="58"/>
    </row>
    <row r="85" spans="1:121" ht="15.6" x14ac:dyDescent="0.3">
      <c r="A85" s="21" t="s">
        <v>1</v>
      </c>
      <c r="B85" s="21" t="s">
        <v>83</v>
      </c>
      <c r="C85" s="22" t="s">
        <v>360</v>
      </c>
      <c r="D85" s="19">
        <f t="shared" ref="D85:D91" si="149">SUM(E85+BZ85+CR85)</f>
        <v>502252</v>
      </c>
      <c r="E85" s="19">
        <f t="shared" ref="E85:E91" si="150">SUM(F85+BA85)</f>
        <v>502252</v>
      </c>
      <c r="F85" s="19">
        <f t="shared" ref="F85:F91" si="151">SUM(G85+H85+I85+P85+S85+T85+U85+AE85+AD85)</f>
        <v>502252</v>
      </c>
      <c r="G85" s="19">
        <v>0</v>
      </c>
      <c r="H85" s="19">
        <v>0</v>
      </c>
      <c r="I85" s="19">
        <f>SUM(J85:O85)</f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f>SUM(Q85:R85)</f>
        <v>0</v>
      </c>
      <c r="Q85" s="19">
        <v>0</v>
      </c>
      <c r="R85" s="19">
        <v>0</v>
      </c>
      <c r="S85" s="19">
        <v>0</v>
      </c>
      <c r="T85" s="19">
        <v>0</v>
      </c>
      <c r="U85" s="19">
        <f t="shared" ref="U85:U91" si="152">SUM(V85:AC85)</f>
        <v>0</v>
      </c>
      <c r="V85" s="19">
        <v>0</v>
      </c>
      <c r="W85" s="19">
        <v>0</v>
      </c>
      <c r="X85" s="19">
        <v>0</v>
      </c>
      <c r="Y85" s="19">
        <v>0</v>
      </c>
      <c r="Z85" s="19">
        <v>0</v>
      </c>
      <c r="AA85" s="19">
        <v>0</v>
      </c>
      <c r="AB85" s="19">
        <v>0</v>
      </c>
      <c r="AC85" s="19">
        <v>0</v>
      </c>
      <c r="AD85" s="19">
        <v>0</v>
      </c>
      <c r="AE85" s="19">
        <f t="shared" ref="AE85:AE91" si="153">SUM(AF85:AZ85)</f>
        <v>502252</v>
      </c>
      <c r="AF85" s="24">
        <v>0</v>
      </c>
      <c r="AG85" s="23">
        <v>502252</v>
      </c>
      <c r="AH85" s="19">
        <v>0</v>
      </c>
      <c r="AI85" s="19">
        <v>0</v>
      </c>
      <c r="AJ85" s="19">
        <v>0</v>
      </c>
      <c r="AK85" s="19">
        <v>0</v>
      </c>
      <c r="AL85" s="19">
        <v>0</v>
      </c>
      <c r="AM85" s="19">
        <v>0</v>
      </c>
      <c r="AN85" s="19">
        <v>0</v>
      </c>
      <c r="AO85" s="19">
        <v>0</v>
      </c>
      <c r="AP85" s="19">
        <v>0</v>
      </c>
      <c r="AQ85" s="19">
        <v>0</v>
      </c>
      <c r="AR85" s="19">
        <v>0</v>
      </c>
      <c r="AS85" s="19">
        <v>0</v>
      </c>
      <c r="AT85" s="19">
        <v>0</v>
      </c>
      <c r="AU85" s="19">
        <v>0</v>
      </c>
      <c r="AV85" s="19">
        <v>0</v>
      </c>
      <c r="AW85" s="19">
        <v>0</v>
      </c>
      <c r="AX85" s="19">
        <v>0</v>
      </c>
      <c r="AY85" s="19">
        <v>0</v>
      </c>
      <c r="AZ85" s="19">
        <v>0</v>
      </c>
      <c r="BA85" s="19">
        <f t="shared" ref="BA85:BA91" si="154">SUM(BB85+BF85+BI85+BK85+BN85)</f>
        <v>0</v>
      </c>
      <c r="BB85" s="19">
        <f t="shared" ref="BB85:BB91" si="155">SUM(BC85:BE85)</f>
        <v>0</v>
      </c>
      <c r="BC85" s="19">
        <v>0</v>
      </c>
      <c r="BD85" s="19">
        <v>0</v>
      </c>
      <c r="BE85" s="19">
        <v>0</v>
      </c>
      <c r="BF85" s="19">
        <f t="shared" ref="BF85:BF91" si="156">SUM(BH85:BH85)</f>
        <v>0</v>
      </c>
      <c r="BG85" s="19">
        <v>0</v>
      </c>
      <c r="BH85" s="19">
        <v>0</v>
      </c>
      <c r="BI85" s="19">
        <v>0</v>
      </c>
      <c r="BJ85" s="19">
        <v>0</v>
      </c>
      <c r="BK85" s="19">
        <f>SUM(BL85)</f>
        <v>0</v>
      </c>
      <c r="BL85" s="19">
        <v>0</v>
      </c>
      <c r="BM85" s="19">
        <v>0</v>
      </c>
      <c r="BN85" s="19">
        <f t="shared" ref="BN85:BN91" si="157">SUM(BO85:BY85)</f>
        <v>0</v>
      </c>
      <c r="BO85" s="19">
        <v>0</v>
      </c>
      <c r="BP85" s="19">
        <v>0</v>
      </c>
      <c r="BQ85" s="19">
        <v>0</v>
      </c>
      <c r="BR85" s="19">
        <v>0</v>
      </c>
      <c r="BS85" s="19">
        <v>0</v>
      </c>
      <c r="BT85" s="19">
        <v>0</v>
      </c>
      <c r="BU85" s="19">
        <v>0</v>
      </c>
      <c r="BV85" s="19">
        <v>0</v>
      </c>
      <c r="BW85" s="19">
        <v>0</v>
      </c>
      <c r="BX85" s="19">
        <v>0</v>
      </c>
      <c r="BY85" s="19">
        <v>0</v>
      </c>
      <c r="BZ85" s="19">
        <f t="shared" ref="BZ85:BZ91" si="158">SUM(CA85+CQ85)</f>
        <v>0</v>
      </c>
      <c r="CA85" s="19">
        <f t="shared" ref="CA85:CA91" si="159">SUM(CB85+CE85+CK85)</f>
        <v>0</v>
      </c>
      <c r="CB85" s="19">
        <f>SUM(CC85:CD85)</f>
        <v>0</v>
      </c>
      <c r="CC85" s="19">
        <v>0</v>
      </c>
      <c r="CD85" s="19">
        <v>0</v>
      </c>
      <c r="CE85" s="19">
        <f t="shared" ref="CE85:CE91" si="160">SUM(CF85:CJ85)</f>
        <v>0</v>
      </c>
      <c r="CF85" s="19">
        <v>0</v>
      </c>
      <c r="CG85" s="19">
        <v>0</v>
      </c>
      <c r="CH85" s="19">
        <v>0</v>
      </c>
      <c r="CI85" s="19">
        <v>0</v>
      </c>
      <c r="CJ85" s="19">
        <v>0</v>
      </c>
      <c r="CK85" s="19">
        <f t="shared" ref="CK85:CK91" si="161">SUM(CL85:CP85)</f>
        <v>0</v>
      </c>
      <c r="CL85" s="19">
        <v>0</v>
      </c>
      <c r="CM85" s="19">
        <v>0</v>
      </c>
      <c r="CN85" s="19">
        <v>0</v>
      </c>
      <c r="CO85" s="19"/>
      <c r="CP85" s="19"/>
      <c r="CQ85" s="19">
        <v>0</v>
      </c>
      <c r="CR85" s="19">
        <f>SUM(CS85)</f>
        <v>0</v>
      </c>
      <c r="CS85" s="19">
        <f>SUM(CT85:CU85)</f>
        <v>0</v>
      </c>
      <c r="CT85" s="19">
        <v>0</v>
      </c>
      <c r="CU85" s="20">
        <v>0</v>
      </c>
      <c r="CW85" s="116"/>
      <c r="CX85" s="116"/>
      <c r="CY85" s="95"/>
    </row>
    <row r="86" spans="1:121" ht="15.6" x14ac:dyDescent="0.3">
      <c r="A86" s="21" t="s">
        <v>1</v>
      </c>
      <c r="B86" s="21" t="s">
        <v>85</v>
      </c>
      <c r="C86" s="22" t="s">
        <v>187</v>
      </c>
      <c r="D86" s="19">
        <f t="shared" si="149"/>
        <v>3641043</v>
      </c>
      <c r="E86" s="19">
        <f t="shared" si="150"/>
        <v>3641043</v>
      </c>
      <c r="F86" s="19">
        <f t="shared" si="151"/>
        <v>3641043</v>
      </c>
      <c r="G86" s="19">
        <v>0</v>
      </c>
      <c r="H86" s="19">
        <v>0</v>
      </c>
      <c r="I86" s="19">
        <f>SUM(J86:O86)</f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f>SUM(Q86:R86)</f>
        <v>0</v>
      </c>
      <c r="Q86" s="19">
        <v>0</v>
      </c>
      <c r="R86" s="19">
        <v>0</v>
      </c>
      <c r="S86" s="19">
        <v>0</v>
      </c>
      <c r="T86" s="19">
        <v>0</v>
      </c>
      <c r="U86" s="19">
        <f t="shared" si="152"/>
        <v>0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9">
        <v>0</v>
      </c>
      <c r="AB86" s="19">
        <v>0</v>
      </c>
      <c r="AC86" s="19">
        <v>0</v>
      </c>
      <c r="AD86" s="19">
        <v>0</v>
      </c>
      <c r="AE86" s="19">
        <f t="shared" si="153"/>
        <v>3641043</v>
      </c>
      <c r="AF86" s="24">
        <v>0</v>
      </c>
      <c r="AG86" s="23">
        <v>3641043</v>
      </c>
      <c r="AH86" s="19">
        <v>0</v>
      </c>
      <c r="AI86" s="19"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</v>
      </c>
      <c r="AQ86" s="19">
        <v>0</v>
      </c>
      <c r="AR86" s="19">
        <v>0</v>
      </c>
      <c r="AS86" s="19">
        <v>0</v>
      </c>
      <c r="AT86" s="19">
        <v>0</v>
      </c>
      <c r="AU86" s="19">
        <v>0</v>
      </c>
      <c r="AV86" s="19">
        <v>0</v>
      </c>
      <c r="AW86" s="19">
        <v>0</v>
      </c>
      <c r="AX86" s="19">
        <v>0</v>
      </c>
      <c r="AY86" s="19">
        <v>0</v>
      </c>
      <c r="AZ86" s="19">
        <v>0</v>
      </c>
      <c r="BA86" s="19">
        <f t="shared" si="154"/>
        <v>0</v>
      </c>
      <c r="BB86" s="19">
        <f t="shared" si="155"/>
        <v>0</v>
      </c>
      <c r="BC86" s="19">
        <v>0</v>
      </c>
      <c r="BD86" s="19">
        <v>0</v>
      </c>
      <c r="BE86" s="19">
        <v>0</v>
      </c>
      <c r="BF86" s="19">
        <f t="shared" si="156"/>
        <v>0</v>
      </c>
      <c r="BG86" s="19">
        <v>0</v>
      </c>
      <c r="BH86" s="19">
        <v>0</v>
      </c>
      <c r="BI86" s="19">
        <v>0</v>
      </c>
      <c r="BJ86" s="19">
        <v>0</v>
      </c>
      <c r="BK86" s="19">
        <f>SUM(BL86)</f>
        <v>0</v>
      </c>
      <c r="BL86" s="19">
        <v>0</v>
      </c>
      <c r="BM86" s="19">
        <v>0</v>
      </c>
      <c r="BN86" s="19">
        <f t="shared" si="157"/>
        <v>0</v>
      </c>
      <c r="BO86" s="19">
        <v>0</v>
      </c>
      <c r="BP86" s="19">
        <v>0</v>
      </c>
      <c r="BQ86" s="19">
        <v>0</v>
      </c>
      <c r="BR86" s="19">
        <v>0</v>
      </c>
      <c r="BS86" s="19">
        <v>0</v>
      </c>
      <c r="BT86" s="19">
        <v>0</v>
      </c>
      <c r="BU86" s="19">
        <v>0</v>
      </c>
      <c r="BV86" s="19">
        <v>0</v>
      </c>
      <c r="BW86" s="19">
        <v>0</v>
      </c>
      <c r="BX86" s="19">
        <v>0</v>
      </c>
      <c r="BY86" s="19">
        <v>0</v>
      </c>
      <c r="BZ86" s="19">
        <f t="shared" si="158"/>
        <v>0</v>
      </c>
      <c r="CA86" s="19">
        <f t="shared" si="159"/>
        <v>0</v>
      </c>
      <c r="CB86" s="19">
        <f>SUM(CC86:CD86)</f>
        <v>0</v>
      </c>
      <c r="CC86" s="19">
        <v>0</v>
      </c>
      <c r="CD86" s="19">
        <v>0</v>
      </c>
      <c r="CE86" s="19">
        <f t="shared" si="160"/>
        <v>0</v>
      </c>
      <c r="CF86" s="19">
        <v>0</v>
      </c>
      <c r="CG86" s="19">
        <v>0</v>
      </c>
      <c r="CH86" s="19">
        <v>0</v>
      </c>
      <c r="CI86" s="19">
        <v>0</v>
      </c>
      <c r="CJ86" s="19">
        <v>0</v>
      </c>
      <c r="CK86" s="19">
        <f t="shared" si="161"/>
        <v>0</v>
      </c>
      <c r="CL86" s="19">
        <v>0</v>
      </c>
      <c r="CM86" s="19">
        <v>0</v>
      </c>
      <c r="CN86" s="19">
        <v>0</v>
      </c>
      <c r="CO86" s="19"/>
      <c r="CP86" s="19"/>
      <c r="CQ86" s="19">
        <v>0</v>
      </c>
      <c r="CR86" s="19">
        <f>SUM(CS86)</f>
        <v>0</v>
      </c>
      <c r="CS86" s="19">
        <f>SUM(CT86:CU86)</f>
        <v>0</v>
      </c>
      <c r="CT86" s="19">
        <v>0</v>
      </c>
      <c r="CU86" s="20">
        <v>0</v>
      </c>
      <c r="CW86" s="116"/>
      <c r="CX86" s="116"/>
      <c r="CY86" s="95"/>
    </row>
    <row r="87" spans="1:121" ht="31.2" x14ac:dyDescent="0.3">
      <c r="A87" s="21" t="s">
        <v>1</v>
      </c>
      <c r="B87" s="21" t="s">
        <v>152</v>
      </c>
      <c r="C87" s="22" t="s">
        <v>534</v>
      </c>
      <c r="D87" s="19">
        <f t="shared" si="149"/>
        <v>221652</v>
      </c>
      <c r="E87" s="19">
        <f t="shared" si="150"/>
        <v>221652</v>
      </c>
      <c r="F87" s="19">
        <f t="shared" si="151"/>
        <v>221652</v>
      </c>
      <c r="G87" s="19">
        <v>0</v>
      </c>
      <c r="H87" s="19">
        <v>0</v>
      </c>
      <c r="I87" s="19">
        <f t="shared" si="109"/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f t="shared" si="110"/>
        <v>0</v>
      </c>
      <c r="Q87" s="19">
        <v>0</v>
      </c>
      <c r="R87" s="19">
        <v>0</v>
      </c>
      <c r="S87" s="19">
        <v>0</v>
      </c>
      <c r="T87" s="19">
        <v>0</v>
      </c>
      <c r="U87" s="19">
        <f t="shared" si="152"/>
        <v>0</v>
      </c>
      <c r="V87" s="19">
        <v>0</v>
      </c>
      <c r="W87" s="19">
        <v>0</v>
      </c>
      <c r="X87" s="19">
        <v>0</v>
      </c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s="19">
        <v>0</v>
      </c>
      <c r="AE87" s="19">
        <f t="shared" si="153"/>
        <v>221652</v>
      </c>
      <c r="AF87" s="24">
        <v>0</v>
      </c>
      <c r="AG87" s="23">
        <v>221652</v>
      </c>
      <c r="AH87" s="19">
        <v>0</v>
      </c>
      <c r="AI87" s="19">
        <v>0</v>
      </c>
      <c r="AJ87" s="19">
        <v>0</v>
      </c>
      <c r="AK87" s="19">
        <v>0</v>
      </c>
      <c r="AL87" s="19">
        <v>0</v>
      </c>
      <c r="AM87" s="19">
        <v>0</v>
      </c>
      <c r="AN87" s="19">
        <v>0</v>
      </c>
      <c r="AO87" s="19">
        <v>0</v>
      </c>
      <c r="AP87" s="19">
        <v>0</v>
      </c>
      <c r="AQ87" s="19">
        <v>0</v>
      </c>
      <c r="AR87" s="19">
        <v>0</v>
      </c>
      <c r="AS87" s="19">
        <v>0</v>
      </c>
      <c r="AT87" s="19">
        <v>0</v>
      </c>
      <c r="AU87" s="19">
        <v>0</v>
      </c>
      <c r="AV87" s="19">
        <v>0</v>
      </c>
      <c r="AW87" s="19">
        <v>0</v>
      </c>
      <c r="AX87" s="19">
        <v>0</v>
      </c>
      <c r="AY87" s="19">
        <v>0</v>
      </c>
      <c r="AZ87" s="19">
        <v>0</v>
      </c>
      <c r="BA87" s="19">
        <f t="shared" si="154"/>
        <v>0</v>
      </c>
      <c r="BB87" s="19">
        <f t="shared" si="155"/>
        <v>0</v>
      </c>
      <c r="BC87" s="19">
        <v>0</v>
      </c>
      <c r="BD87" s="19">
        <v>0</v>
      </c>
      <c r="BE87" s="19">
        <v>0</v>
      </c>
      <c r="BF87" s="19">
        <f t="shared" si="156"/>
        <v>0</v>
      </c>
      <c r="BG87" s="19">
        <v>0</v>
      </c>
      <c r="BH87" s="19">
        <v>0</v>
      </c>
      <c r="BI87" s="19">
        <v>0</v>
      </c>
      <c r="BJ87" s="19">
        <v>0</v>
      </c>
      <c r="BK87" s="19">
        <f t="shared" si="111"/>
        <v>0</v>
      </c>
      <c r="BL87" s="19">
        <v>0</v>
      </c>
      <c r="BM87" s="19">
        <v>0</v>
      </c>
      <c r="BN87" s="19">
        <f t="shared" si="157"/>
        <v>0</v>
      </c>
      <c r="BO87" s="19">
        <v>0</v>
      </c>
      <c r="BP87" s="19">
        <v>0</v>
      </c>
      <c r="BQ87" s="19">
        <v>0</v>
      </c>
      <c r="BR87" s="19">
        <v>0</v>
      </c>
      <c r="BS87" s="19">
        <v>0</v>
      </c>
      <c r="BT87" s="19">
        <v>0</v>
      </c>
      <c r="BU87" s="19">
        <v>0</v>
      </c>
      <c r="BV87" s="19">
        <v>0</v>
      </c>
      <c r="BW87" s="19">
        <v>0</v>
      </c>
      <c r="BX87" s="19">
        <v>0</v>
      </c>
      <c r="BY87" s="19">
        <v>0</v>
      </c>
      <c r="BZ87" s="19">
        <f t="shared" si="158"/>
        <v>0</v>
      </c>
      <c r="CA87" s="19">
        <f t="shared" si="159"/>
        <v>0</v>
      </c>
      <c r="CB87" s="19">
        <f t="shared" si="112"/>
        <v>0</v>
      </c>
      <c r="CC87" s="19">
        <v>0</v>
      </c>
      <c r="CD87" s="19">
        <v>0</v>
      </c>
      <c r="CE87" s="19">
        <f t="shared" si="160"/>
        <v>0</v>
      </c>
      <c r="CF87" s="19">
        <v>0</v>
      </c>
      <c r="CG87" s="19">
        <v>0</v>
      </c>
      <c r="CH87" s="19">
        <v>0</v>
      </c>
      <c r="CI87" s="19">
        <v>0</v>
      </c>
      <c r="CJ87" s="19">
        <v>0</v>
      </c>
      <c r="CK87" s="19">
        <f t="shared" si="161"/>
        <v>0</v>
      </c>
      <c r="CL87" s="19">
        <v>0</v>
      </c>
      <c r="CM87" s="19">
        <v>0</v>
      </c>
      <c r="CN87" s="19">
        <v>0</v>
      </c>
      <c r="CO87" s="19"/>
      <c r="CP87" s="19"/>
      <c r="CQ87" s="19">
        <v>0</v>
      </c>
      <c r="CR87" s="19">
        <f t="shared" si="113"/>
        <v>0</v>
      </c>
      <c r="CS87" s="19">
        <f t="shared" si="114"/>
        <v>0</v>
      </c>
      <c r="CT87" s="19">
        <v>0</v>
      </c>
      <c r="CU87" s="20">
        <v>0</v>
      </c>
      <c r="CW87" s="116"/>
      <c r="CX87" s="116"/>
      <c r="CY87" s="95"/>
    </row>
    <row r="88" spans="1:121" ht="31.2" x14ac:dyDescent="0.3">
      <c r="A88" s="36"/>
      <c r="B88" s="42" t="s">
        <v>89</v>
      </c>
      <c r="C88" s="43" t="s">
        <v>629</v>
      </c>
      <c r="D88" s="39">
        <f t="shared" si="149"/>
        <v>1507820</v>
      </c>
      <c r="E88" s="39">
        <f t="shared" si="150"/>
        <v>1507820</v>
      </c>
      <c r="F88" s="39">
        <f t="shared" ref="F88" si="162">SUM(G88+H88+I88+P88+S88+T88+U88+AE88+AD88)</f>
        <v>1507820</v>
      </c>
      <c r="G88" s="35">
        <v>0</v>
      </c>
      <c r="H88" s="35">
        <v>0</v>
      </c>
      <c r="I88" s="39">
        <f t="shared" ref="I88" si="163">SUM(J88:O88)</f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9">
        <f t="shared" ref="P88" si="164">SUM(Q88:R88)</f>
        <v>0</v>
      </c>
      <c r="Q88" s="39">
        <v>0</v>
      </c>
      <c r="R88" s="39">
        <v>0</v>
      </c>
      <c r="S88" s="39">
        <v>0</v>
      </c>
      <c r="T88" s="39">
        <v>0</v>
      </c>
      <c r="U88" s="39">
        <f t="shared" ref="U88" si="165">SUM(V88:AC88)</f>
        <v>0</v>
      </c>
      <c r="V88" s="39">
        <v>0</v>
      </c>
      <c r="W88" s="39">
        <v>0</v>
      </c>
      <c r="X88" s="39">
        <v>0</v>
      </c>
      <c r="Y88" s="39">
        <v>0</v>
      </c>
      <c r="Z88" s="39">
        <v>0</v>
      </c>
      <c r="AA88" s="39">
        <v>0</v>
      </c>
      <c r="AB88" s="39">
        <v>0</v>
      </c>
      <c r="AC88" s="39">
        <v>0</v>
      </c>
      <c r="AD88" s="39">
        <v>0</v>
      </c>
      <c r="AE88" s="39">
        <f t="shared" si="153"/>
        <v>1507820</v>
      </c>
      <c r="AF88" s="40">
        <v>0</v>
      </c>
      <c r="AG88" s="35">
        <v>1507820</v>
      </c>
      <c r="AH88" s="39">
        <v>0</v>
      </c>
      <c r="AI88" s="39">
        <v>0</v>
      </c>
      <c r="AJ88" s="39">
        <v>0</v>
      </c>
      <c r="AK88" s="39">
        <v>0</v>
      </c>
      <c r="AL88" s="39">
        <v>0</v>
      </c>
      <c r="AM88" s="39">
        <v>0</v>
      </c>
      <c r="AN88" s="39">
        <v>0</v>
      </c>
      <c r="AO88" s="39">
        <v>0</v>
      </c>
      <c r="AP88" s="39">
        <v>0</v>
      </c>
      <c r="AQ88" s="39">
        <v>0</v>
      </c>
      <c r="AR88" s="39">
        <v>0</v>
      </c>
      <c r="AS88" s="39">
        <v>0</v>
      </c>
      <c r="AT88" s="39">
        <v>0</v>
      </c>
      <c r="AU88" s="39">
        <v>0</v>
      </c>
      <c r="AV88" s="39">
        <v>0</v>
      </c>
      <c r="AW88" s="39">
        <v>0</v>
      </c>
      <c r="AX88" s="39">
        <v>0</v>
      </c>
      <c r="AY88" s="39">
        <v>0</v>
      </c>
      <c r="AZ88" s="39">
        <v>0</v>
      </c>
      <c r="BA88" s="39">
        <f t="shared" si="154"/>
        <v>0</v>
      </c>
      <c r="BB88" s="39">
        <f t="shared" ref="BB88" si="166">SUM(BC88:BE88)</f>
        <v>0</v>
      </c>
      <c r="BC88" s="39">
        <v>0</v>
      </c>
      <c r="BD88" s="39">
        <v>0</v>
      </c>
      <c r="BE88" s="39">
        <v>0</v>
      </c>
      <c r="BF88" s="39">
        <f t="shared" si="156"/>
        <v>0</v>
      </c>
      <c r="BG88" s="39">
        <v>0</v>
      </c>
      <c r="BH88" s="39">
        <v>0</v>
      </c>
      <c r="BI88" s="39">
        <v>0</v>
      </c>
      <c r="BJ88" s="39">
        <v>0</v>
      </c>
      <c r="BK88" s="39">
        <f t="shared" ref="BK88" si="167">SUM(BL88)</f>
        <v>0</v>
      </c>
      <c r="BL88" s="39">
        <v>0</v>
      </c>
      <c r="BM88" s="39">
        <v>0</v>
      </c>
      <c r="BN88" s="39">
        <f t="shared" si="157"/>
        <v>0</v>
      </c>
      <c r="BO88" s="39">
        <v>0</v>
      </c>
      <c r="BP88" s="39">
        <v>0</v>
      </c>
      <c r="BQ88" s="39">
        <v>0</v>
      </c>
      <c r="BR88" s="39">
        <v>0</v>
      </c>
      <c r="BS88" s="39">
        <v>0</v>
      </c>
      <c r="BT88" s="39">
        <v>0</v>
      </c>
      <c r="BU88" s="39">
        <v>0</v>
      </c>
      <c r="BV88" s="39">
        <v>0</v>
      </c>
      <c r="BW88" s="39">
        <v>0</v>
      </c>
      <c r="BX88" s="39">
        <v>0</v>
      </c>
      <c r="BY88" s="39">
        <v>0</v>
      </c>
      <c r="BZ88" s="39">
        <f t="shared" si="158"/>
        <v>0</v>
      </c>
      <c r="CA88" s="39">
        <f t="shared" si="159"/>
        <v>0</v>
      </c>
      <c r="CB88" s="39">
        <f t="shared" ref="CB88" si="168">SUM(CC88:CD88)</f>
        <v>0</v>
      </c>
      <c r="CC88" s="39">
        <v>0</v>
      </c>
      <c r="CD88" s="39">
        <v>0</v>
      </c>
      <c r="CE88" s="19">
        <f t="shared" si="160"/>
        <v>0</v>
      </c>
      <c r="CF88" s="39">
        <v>0</v>
      </c>
      <c r="CG88" s="39">
        <v>0</v>
      </c>
      <c r="CH88" s="39">
        <v>0</v>
      </c>
      <c r="CI88" s="39">
        <v>0</v>
      </c>
      <c r="CJ88" s="39">
        <v>0</v>
      </c>
      <c r="CK88" s="39">
        <f t="shared" si="161"/>
        <v>0</v>
      </c>
      <c r="CL88" s="39">
        <v>0</v>
      </c>
      <c r="CM88" s="39">
        <v>0</v>
      </c>
      <c r="CN88" s="39">
        <v>0</v>
      </c>
      <c r="CO88" s="39"/>
      <c r="CP88" s="39"/>
      <c r="CQ88" s="39">
        <v>0</v>
      </c>
      <c r="CR88" s="39">
        <f t="shared" ref="CR88" si="169">SUM(CS88)</f>
        <v>0</v>
      </c>
      <c r="CS88" s="39">
        <f t="shared" ref="CS88" si="170">SUM(CT88:CU88)</f>
        <v>0</v>
      </c>
      <c r="CT88" s="39">
        <v>0</v>
      </c>
      <c r="CU88" s="41">
        <v>0</v>
      </c>
      <c r="CW88" s="117"/>
      <c r="CX88" s="117"/>
      <c r="CY88" s="95"/>
    </row>
    <row r="89" spans="1:121" ht="31.2" x14ac:dyDescent="0.3">
      <c r="A89" s="36" t="s">
        <v>1</v>
      </c>
      <c r="B89" s="42" t="s">
        <v>91</v>
      </c>
      <c r="C89" s="43" t="s">
        <v>486</v>
      </c>
      <c r="D89" s="39">
        <f t="shared" si="149"/>
        <v>7494550</v>
      </c>
      <c r="E89" s="39">
        <f t="shared" si="150"/>
        <v>7494550</v>
      </c>
      <c r="F89" s="39">
        <f t="shared" si="151"/>
        <v>7494550</v>
      </c>
      <c r="G89" s="35">
        <v>0</v>
      </c>
      <c r="H89" s="35">
        <v>0</v>
      </c>
      <c r="I89" s="39">
        <f t="shared" si="109"/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9">
        <f t="shared" si="110"/>
        <v>0</v>
      </c>
      <c r="Q89" s="39">
        <v>0</v>
      </c>
      <c r="R89" s="39">
        <v>0</v>
      </c>
      <c r="S89" s="39">
        <v>0</v>
      </c>
      <c r="T89" s="39">
        <v>0</v>
      </c>
      <c r="U89" s="39">
        <f t="shared" si="152"/>
        <v>0</v>
      </c>
      <c r="V89" s="39">
        <v>0</v>
      </c>
      <c r="W89" s="39">
        <v>0</v>
      </c>
      <c r="X89" s="39">
        <v>0</v>
      </c>
      <c r="Y89" s="39">
        <v>0</v>
      </c>
      <c r="Z89" s="39">
        <v>0</v>
      </c>
      <c r="AA89" s="39">
        <v>0</v>
      </c>
      <c r="AB89" s="39">
        <v>0</v>
      </c>
      <c r="AC89" s="39">
        <v>0</v>
      </c>
      <c r="AD89" s="39">
        <v>0</v>
      </c>
      <c r="AE89" s="39">
        <f t="shared" si="153"/>
        <v>7494550</v>
      </c>
      <c r="AF89" s="40">
        <v>0</v>
      </c>
      <c r="AG89" s="35">
        <v>7494550</v>
      </c>
      <c r="AH89" s="39">
        <v>0</v>
      </c>
      <c r="AI89" s="39">
        <v>0</v>
      </c>
      <c r="AJ89" s="39">
        <v>0</v>
      </c>
      <c r="AK89" s="39">
        <v>0</v>
      </c>
      <c r="AL89" s="39">
        <v>0</v>
      </c>
      <c r="AM89" s="39">
        <v>0</v>
      </c>
      <c r="AN89" s="39">
        <v>0</v>
      </c>
      <c r="AO89" s="39">
        <v>0</v>
      </c>
      <c r="AP89" s="39">
        <v>0</v>
      </c>
      <c r="AQ89" s="39">
        <v>0</v>
      </c>
      <c r="AR89" s="39">
        <v>0</v>
      </c>
      <c r="AS89" s="39">
        <v>0</v>
      </c>
      <c r="AT89" s="39">
        <v>0</v>
      </c>
      <c r="AU89" s="39">
        <v>0</v>
      </c>
      <c r="AV89" s="39">
        <v>0</v>
      </c>
      <c r="AW89" s="39">
        <v>0</v>
      </c>
      <c r="AX89" s="39">
        <v>0</v>
      </c>
      <c r="AY89" s="39">
        <v>0</v>
      </c>
      <c r="AZ89" s="39">
        <v>0</v>
      </c>
      <c r="BA89" s="39">
        <f t="shared" si="154"/>
        <v>0</v>
      </c>
      <c r="BB89" s="39">
        <f t="shared" si="155"/>
        <v>0</v>
      </c>
      <c r="BC89" s="39">
        <v>0</v>
      </c>
      <c r="BD89" s="39">
        <v>0</v>
      </c>
      <c r="BE89" s="39">
        <v>0</v>
      </c>
      <c r="BF89" s="39">
        <f t="shared" si="156"/>
        <v>0</v>
      </c>
      <c r="BG89" s="39">
        <v>0</v>
      </c>
      <c r="BH89" s="39">
        <v>0</v>
      </c>
      <c r="BI89" s="39">
        <v>0</v>
      </c>
      <c r="BJ89" s="39">
        <v>0</v>
      </c>
      <c r="BK89" s="39">
        <f t="shared" si="111"/>
        <v>0</v>
      </c>
      <c r="BL89" s="39">
        <v>0</v>
      </c>
      <c r="BM89" s="39">
        <v>0</v>
      </c>
      <c r="BN89" s="39">
        <f t="shared" si="157"/>
        <v>0</v>
      </c>
      <c r="BO89" s="39">
        <v>0</v>
      </c>
      <c r="BP89" s="39">
        <v>0</v>
      </c>
      <c r="BQ89" s="39">
        <v>0</v>
      </c>
      <c r="BR89" s="39">
        <v>0</v>
      </c>
      <c r="BS89" s="39">
        <v>0</v>
      </c>
      <c r="BT89" s="39">
        <v>0</v>
      </c>
      <c r="BU89" s="39">
        <v>0</v>
      </c>
      <c r="BV89" s="39">
        <v>0</v>
      </c>
      <c r="BW89" s="39">
        <v>0</v>
      </c>
      <c r="BX89" s="39">
        <v>0</v>
      </c>
      <c r="BY89" s="39">
        <v>0</v>
      </c>
      <c r="BZ89" s="39">
        <f t="shared" si="158"/>
        <v>0</v>
      </c>
      <c r="CA89" s="39">
        <f t="shared" si="159"/>
        <v>0</v>
      </c>
      <c r="CB89" s="39">
        <f t="shared" si="112"/>
        <v>0</v>
      </c>
      <c r="CC89" s="39">
        <v>0</v>
      </c>
      <c r="CD89" s="39">
        <v>0</v>
      </c>
      <c r="CE89" s="19">
        <f t="shared" si="160"/>
        <v>0</v>
      </c>
      <c r="CF89" s="39">
        <v>0</v>
      </c>
      <c r="CG89" s="39">
        <v>0</v>
      </c>
      <c r="CH89" s="39">
        <v>0</v>
      </c>
      <c r="CI89" s="39">
        <v>0</v>
      </c>
      <c r="CJ89" s="39">
        <v>0</v>
      </c>
      <c r="CK89" s="39">
        <f t="shared" si="161"/>
        <v>0</v>
      </c>
      <c r="CL89" s="39">
        <v>0</v>
      </c>
      <c r="CM89" s="39">
        <v>0</v>
      </c>
      <c r="CN89" s="39">
        <v>0</v>
      </c>
      <c r="CO89" s="39"/>
      <c r="CP89" s="39"/>
      <c r="CQ89" s="39">
        <v>0</v>
      </c>
      <c r="CR89" s="39">
        <f t="shared" si="113"/>
        <v>0</v>
      </c>
      <c r="CS89" s="39">
        <f t="shared" si="114"/>
        <v>0</v>
      </c>
      <c r="CT89" s="39">
        <v>0</v>
      </c>
      <c r="CU89" s="41">
        <v>0</v>
      </c>
      <c r="CW89" s="117"/>
      <c r="CX89" s="117"/>
      <c r="CY89" s="95"/>
    </row>
    <row r="90" spans="1:121" ht="31.2" x14ac:dyDescent="0.3">
      <c r="A90" s="36" t="s">
        <v>1</v>
      </c>
      <c r="B90" s="36" t="s">
        <v>188</v>
      </c>
      <c r="C90" s="37" t="s">
        <v>361</v>
      </c>
      <c r="D90" s="39">
        <f t="shared" si="149"/>
        <v>365042</v>
      </c>
      <c r="E90" s="39">
        <f t="shared" si="150"/>
        <v>365042</v>
      </c>
      <c r="F90" s="39">
        <f t="shared" si="151"/>
        <v>365042</v>
      </c>
      <c r="G90" s="35">
        <v>296421</v>
      </c>
      <c r="H90" s="35">
        <v>68621</v>
      </c>
      <c r="I90" s="39">
        <f t="shared" si="109"/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/>
      <c r="P90" s="39">
        <f t="shared" si="110"/>
        <v>0</v>
      </c>
      <c r="Q90" s="39">
        <v>0</v>
      </c>
      <c r="R90" s="39"/>
      <c r="S90" s="39">
        <v>0</v>
      </c>
      <c r="T90" s="39">
        <v>0</v>
      </c>
      <c r="U90" s="39">
        <f t="shared" si="152"/>
        <v>0</v>
      </c>
      <c r="V90" s="39">
        <v>0</v>
      </c>
      <c r="W90" s="39">
        <v>0</v>
      </c>
      <c r="X90" s="39">
        <v>0</v>
      </c>
      <c r="Y90" s="39">
        <v>0</v>
      </c>
      <c r="Z90" s="39">
        <v>0</v>
      </c>
      <c r="AA90" s="39">
        <v>0</v>
      </c>
      <c r="AB90" s="39">
        <v>0</v>
      </c>
      <c r="AC90" s="39">
        <v>0</v>
      </c>
      <c r="AD90" s="39">
        <v>0</v>
      </c>
      <c r="AE90" s="39">
        <f t="shared" si="153"/>
        <v>0</v>
      </c>
      <c r="AF90" s="40">
        <v>0</v>
      </c>
      <c r="AG90" s="35"/>
      <c r="AH90" s="39">
        <v>0</v>
      </c>
      <c r="AI90" s="39">
        <v>0</v>
      </c>
      <c r="AJ90" s="39">
        <v>0</v>
      </c>
      <c r="AK90" s="39">
        <v>0</v>
      </c>
      <c r="AL90" s="39">
        <v>0</v>
      </c>
      <c r="AM90" s="39">
        <v>0</v>
      </c>
      <c r="AN90" s="39">
        <v>0</v>
      </c>
      <c r="AO90" s="39">
        <v>0</v>
      </c>
      <c r="AP90" s="39">
        <v>0</v>
      </c>
      <c r="AQ90" s="39">
        <v>0</v>
      </c>
      <c r="AR90" s="39">
        <v>0</v>
      </c>
      <c r="AS90" s="39">
        <v>0</v>
      </c>
      <c r="AT90" s="39">
        <v>0</v>
      </c>
      <c r="AU90" s="39">
        <v>0</v>
      </c>
      <c r="AV90" s="39">
        <v>0</v>
      </c>
      <c r="AW90" s="39">
        <v>0</v>
      </c>
      <c r="AX90" s="39">
        <v>0</v>
      </c>
      <c r="AY90" s="39">
        <v>0</v>
      </c>
      <c r="AZ90" s="39">
        <v>0</v>
      </c>
      <c r="BA90" s="39">
        <f t="shared" si="154"/>
        <v>0</v>
      </c>
      <c r="BB90" s="39">
        <f t="shared" si="155"/>
        <v>0</v>
      </c>
      <c r="BC90" s="39">
        <v>0</v>
      </c>
      <c r="BD90" s="39">
        <v>0</v>
      </c>
      <c r="BE90" s="39">
        <v>0</v>
      </c>
      <c r="BF90" s="39">
        <f t="shared" si="156"/>
        <v>0</v>
      </c>
      <c r="BG90" s="39">
        <v>0</v>
      </c>
      <c r="BH90" s="39">
        <v>0</v>
      </c>
      <c r="BI90" s="39">
        <v>0</v>
      </c>
      <c r="BJ90" s="39">
        <v>0</v>
      </c>
      <c r="BK90" s="39">
        <f t="shared" si="111"/>
        <v>0</v>
      </c>
      <c r="BL90" s="39">
        <v>0</v>
      </c>
      <c r="BM90" s="39">
        <v>0</v>
      </c>
      <c r="BN90" s="39">
        <f t="shared" si="157"/>
        <v>0</v>
      </c>
      <c r="BO90" s="39">
        <v>0</v>
      </c>
      <c r="BP90" s="39">
        <v>0</v>
      </c>
      <c r="BQ90" s="39">
        <v>0</v>
      </c>
      <c r="BR90" s="39">
        <v>0</v>
      </c>
      <c r="BS90" s="39">
        <v>0</v>
      </c>
      <c r="BT90" s="39">
        <v>0</v>
      </c>
      <c r="BU90" s="39">
        <v>0</v>
      </c>
      <c r="BV90" s="39">
        <v>0</v>
      </c>
      <c r="BW90" s="39">
        <v>0</v>
      </c>
      <c r="BX90" s="39">
        <v>0</v>
      </c>
      <c r="BY90" s="39">
        <v>0</v>
      </c>
      <c r="BZ90" s="39">
        <f t="shared" si="158"/>
        <v>0</v>
      </c>
      <c r="CA90" s="39">
        <f t="shared" si="159"/>
        <v>0</v>
      </c>
      <c r="CB90" s="39">
        <f t="shared" si="112"/>
        <v>0</v>
      </c>
      <c r="CC90" s="39">
        <v>0</v>
      </c>
      <c r="CD90" s="39"/>
      <c r="CE90" s="19">
        <f t="shared" si="160"/>
        <v>0</v>
      </c>
      <c r="CF90" s="39">
        <v>0</v>
      </c>
      <c r="CG90" s="39">
        <v>0</v>
      </c>
      <c r="CH90" s="39">
        <v>0</v>
      </c>
      <c r="CI90" s="39">
        <v>0</v>
      </c>
      <c r="CJ90" s="39">
        <v>0</v>
      </c>
      <c r="CK90" s="39">
        <f t="shared" si="161"/>
        <v>0</v>
      </c>
      <c r="CL90" s="39">
        <v>0</v>
      </c>
      <c r="CM90" s="39">
        <v>0</v>
      </c>
      <c r="CN90" s="39">
        <v>0</v>
      </c>
      <c r="CO90" s="39"/>
      <c r="CP90" s="39"/>
      <c r="CQ90" s="39">
        <v>0</v>
      </c>
      <c r="CR90" s="39">
        <f t="shared" si="113"/>
        <v>0</v>
      </c>
      <c r="CS90" s="39">
        <f t="shared" si="114"/>
        <v>0</v>
      </c>
      <c r="CT90" s="39">
        <v>0</v>
      </c>
      <c r="CU90" s="41">
        <v>0</v>
      </c>
      <c r="CW90" s="117"/>
      <c r="CX90" s="117"/>
      <c r="CY90" s="95"/>
    </row>
    <row r="91" spans="1:121" s="52" customFormat="1" ht="31.2" x14ac:dyDescent="0.3">
      <c r="A91" s="36"/>
      <c r="B91" s="42" t="s">
        <v>103</v>
      </c>
      <c r="C91" s="43" t="s">
        <v>487</v>
      </c>
      <c r="D91" s="39">
        <f t="shared" si="149"/>
        <v>227736</v>
      </c>
      <c r="E91" s="39">
        <f t="shared" si="150"/>
        <v>227736</v>
      </c>
      <c r="F91" s="39">
        <f t="shared" si="151"/>
        <v>227736</v>
      </c>
      <c r="G91" s="35">
        <v>0</v>
      </c>
      <c r="H91" s="35">
        <v>0</v>
      </c>
      <c r="I91" s="39">
        <f t="shared" si="109"/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9">
        <f t="shared" si="110"/>
        <v>0</v>
      </c>
      <c r="Q91" s="39">
        <v>0</v>
      </c>
      <c r="R91" s="39">
        <v>0</v>
      </c>
      <c r="S91" s="39">
        <v>0</v>
      </c>
      <c r="T91" s="39">
        <v>0</v>
      </c>
      <c r="U91" s="39">
        <f t="shared" si="152"/>
        <v>0</v>
      </c>
      <c r="V91" s="39">
        <v>0</v>
      </c>
      <c r="W91" s="39">
        <v>0</v>
      </c>
      <c r="X91" s="39">
        <v>0</v>
      </c>
      <c r="Y91" s="39">
        <v>0</v>
      </c>
      <c r="Z91" s="39">
        <v>0</v>
      </c>
      <c r="AA91" s="39">
        <v>0</v>
      </c>
      <c r="AB91" s="39">
        <v>0</v>
      </c>
      <c r="AC91" s="39">
        <v>0</v>
      </c>
      <c r="AD91" s="39">
        <v>0</v>
      </c>
      <c r="AE91" s="39">
        <f t="shared" si="153"/>
        <v>227736</v>
      </c>
      <c r="AF91" s="40">
        <v>0</v>
      </c>
      <c r="AG91" s="35">
        <v>227736</v>
      </c>
      <c r="AH91" s="39">
        <v>0</v>
      </c>
      <c r="AI91" s="39">
        <v>0</v>
      </c>
      <c r="AJ91" s="39">
        <v>0</v>
      </c>
      <c r="AK91" s="39">
        <v>0</v>
      </c>
      <c r="AL91" s="39">
        <v>0</v>
      </c>
      <c r="AM91" s="39">
        <v>0</v>
      </c>
      <c r="AN91" s="39">
        <v>0</v>
      </c>
      <c r="AO91" s="39">
        <v>0</v>
      </c>
      <c r="AP91" s="39">
        <v>0</v>
      </c>
      <c r="AQ91" s="39">
        <v>0</v>
      </c>
      <c r="AR91" s="39">
        <v>0</v>
      </c>
      <c r="AS91" s="39">
        <v>0</v>
      </c>
      <c r="AT91" s="39">
        <v>0</v>
      </c>
      <c r="AU91" s="39">
        <v>0</v>
      </c>
      <c r="AV91" s="39">
        <v>0</v>
      </c>
      <c r="AW91" s="39">
        <v>0</v>
      </c>
      <c r="AX91" s="39">
        <v>0</v>
      </c>
      <c r="AY91" s="39">
        <v>0</v>
      </c>
      <c r="AZ91" s="39">
        <v>0</v>
      </c>
      <c r="BA91" s="39">
        <f t="shared" si="154"/>
        <v>0</v>
      </c>
      <c r="BB91" s="39">
        <f t="shared" si="155"/>
        <v>0</v>
      </c>
      <c r="BC91" s="39">
        <v>0</v>
      </c>
      <c r="BD91" s="39">
        <v>0</v>
      </c>
      <c r="BE91" s="39">
        <v>0</v>
      </c>
      <c r="BF91" s="39">
        <f t="shared" si="156"/>
        <v>0</v>
      </c>
      <c r="BG91" s="39">
        <v>0</v>
      </c>
      <c r="BH91" s="39">
        <v>0</v>
      </c>
      <c r="BI91" s="39">
        <v>0</v>
      </c>
      <c r="BJ91" s="39">
        <v>0</v>
      </c>
      <c r="BK91" s="39">
        <f t="shared" si="111"/>
        <v>0</v>
      </c>
      <c r="BL91" s="39">
        <v>0</v>
      </c>
      <c r="BM91" s="39">
        <v>0</v>
      </c>
      <c r="BN91" s="39">
        <f t="shared" si="157"/>
        <v>0</v>
      </c>
      <c r="BO91" s="39">
        <v>0</v>
      </c>
      <c r="BP91" s="39">
        <v>0</v>
      </c>
      <c r="BQ91" s="39">
        <v>0</v>
      </c>
      <c r="BR91" s="39">
        <v>0</v>
      </c>
      <c r="BS91" s="39">
        <v>0</v>
      </c>
      <c r="BT91" s="39">
        <v>0</v>
      </c>
      <c r="BU91" s="39">
        <v>0</v>
      </c>
      <c r="BV91" s="39">
        <v>0</v>
      </c>
      <c r="BW91" s="39">
        <v>0</v>
      </c>
      <c r="BX91" s="39">
        <v>0</v>
      </c>
      <c r="BY91" s="39">
        <v>0</v>
      </c>
      <c r="BZ91" s="39">
        <f t="shared" si="158"/>
        <v>0</v>
      </c>
      <c r="CA91" s="39">
        <f t="shared" si="159"/>
        <v>0</v>
      </c>
      <c r="CB91" s="39">
        <f t="shared" si="112"/>
        <v>0</v>
      </c>
      <c r="CC91" s="39">
        <v>0</v>
      </c>
      <c r="CD91" s="39">
        <v>0</v>
      </c>
      <c r="CE91" s="19">
        <f t="shared" si="160"/>
        <v>0</v>
      </c>
      <c r="CF91" s="39">
        <v>0</v>
      </c>
      <c r="CG91" s="39">
        <v>0</v>
      </c>
      <c r="CH91" s="39">
        <v>0</v>
      </c>
      <c r="CI91" s="39">
        <v>0</v>
      </c>
      <c r="CJ91" s="39">
        <v>0</v>
      </c>
      <c r="CK91" s="39">
        <f t="shared" si="161"/>
        <v>0</v>
      </c>
      <c r="CL91" s="39">
        <v>0</v>
      </c>
      <c r="CM91" s="39">
        <v>0</v>
      </c>
      <c r="CN91" s="39">
        <v>0</v>
      </c>
      <c r="CO91" s="39"/>
      <c r="CP91" s="39"/>
      <c r="CQ91" s="39">
        <v>0</v>
      </c>
      <c r="CR91" s="39">
        <f t="shared" si="113"/>
        <v>0</v>
      </c>
      <c r="CS91" s="39">
        <f t="shared" si="114"/>
        <v>0</v>
      </c>
      <c r="CT91" s="39">
        <v>0</v>
      </c>
      <c r="CU91" s="41">
        <v>0</v>
      </c>
      <c r="CW91" s="117"/>
      <c r="CX91" s="117"/>
      <c r="CY91" s="95"/>
    </row>
    <row r="92" spans="1:121" s="58" customFormat="1" ht="31.2" x14ac:dyDescent="0.3">
      <c r="A92" s="25" t="s">
        <v>189</v>
      </c>
      <c r="B92" s="25" t="s">
        <v>1</v>
      </c>
      <c r="C92" s="26" t="s">
        <v>190</v>
      </c>
      <c r="D92" s="27">
        <f>SUM(D93)</f>
        <v>283464734</v>
      </c>
      <c r="E92" s="27">
        <f t="shared" ref="E92:BT93" si="171">SUM(E93)</f>
        <v>283464734</v>
      </c>
      <c r="F92" s="27">
        <f t="shared" si="171"/>
        <v>0</v>
      </c>
      <c r="G92" s="27">
        <f t="shared" si="171"/>
        <v>0</v>
      </c>
      <c r="H92" s="27">
        <f t="shared" si="171"/>
        <v>0</v>
      </c>
      <c r="I92" s="27">
        <f t="shared" si="171"/>
        <v>0</v>
      </c>
      <c r="J92" s="27">
        <f t="shared" si="171"/>
        <v>0</v>
      </c>
      <c r="K92" s="27">
        <f t="shared" si="171"/>
        <v>0</v>
      </c>
      <c r="L92" s="27">
        <f t="shared" si="171"/>
        <v>0</v>
      </c>
      <c r="M92" s="27">
        <f t="shared" si="171"/>
        <v>0</v>
      </c>
      <c r="N92" s="27">
        <f t="shared" si="171"/>
        <v>0</v>
      </c>
      <c r="O92" s="27">
        <f t="shared" si="171"/>
        <v>0</v>
      </c>
      <c r="P92" s="27">
        <f t="shared" si="171"/>
        <v>0</v>
      </c>
      <c r="Q92" s="27">
        <f t="shared" si="171"/>
        <v>0</v>
      </c>
      <c r="R92" s="27">
        <f t="shared" si="171"/>
        <v>0</v>
      </c>
      <c r="S92" s="27">
        <f t="shared" si="171"/>
        <v>0</v>
      </c>
      <c r="T92" s="27">
        <f t="shared" si="171"/>
        <v>0</v>
      </c>
      <c r="U92" s="27">
        <f t="shared" si="171"/>
        <v>0</v>
      </c>
      <c r="V92" s="27">
        <f t="shared" si="171"/>
        <v>0</v>
      </c>
      <c r="W92" s="27">
        <f t="shared" si="171"/>
        <v>0</v>
      </c>
      <c r="X92" s="27">
        <f t="shared" si="171"/>
        <v>0</v>
      </c>
      <c r="Y92" s="27">
        <f t="shared" si="171"/>
        <v>0</v>
      </c>
      <c r="Z92" s="27">
        <f t="shared" si="171"/>
        <v>0</v>
      </c>
      <c r="AA92" s="27">
        <f t="shared" si="171"/>
        <v>0</v>
      </c>
      <c r="AB92" s="27">
        <f t="shared" si="171"/>
        <v>0</v>
      </c>
      <c r="AC92" s="27">
        <f t="shared" si="171"/>
        <v>0</v>
      </c>
      <c r="AD92" s="27">
        <f t="shared" si="171"/>
        <v>0</v>
      </c>
      <c r="AE92" s="27">
        <f t="shared" si="171"/>
        <v>0</v>
      </c>
      <c r="AF92" s="27">
        <f t="shared" si="171"/>
        <v>0</v>
      </c>
      <c r="AG92" s="27">
        <f t="shared" si="171"/>
        <v>0</v>
      </c>
      <c r="AH92" s="27">
        <f t="shared" si="171"/>
        <v>0</v>
      </c>
      <c r="AI92" s="27">
        <f t="shared" si="171"/>
        <v>0</v>
      </c>
      <c r="AJ92" s="27">
        <f t="shared" si="171"/>
        <v>0</v>
      </c>
      <c r="AK92" s="27">
        <f t="shared" si="171"/>
        <v>0</v>
      </c>
      <c r="AL92" s="27">
        <f t="shared" si="171"/>
        <v>0</v>
      </c>
      <c r="AM92" s="27">
        <f t="shared" si="171"/>
        <v>0</v>
      </c>
      <c r="AN92" s="27">
        <f t="shared" si="171"/>
        <v>0</v>
      </c>
      <c r="AO92" s="27">
        <f t="shared" si="171"/>
        <v>0</v>
      </c>
      <c r="AP92" s="27">
        <f t="shared" si="171"/>
        <v>0</v>
      </c>
      <c r="AQ92" s="27">
        <f t="shared" si="171"/>
        <v>0</v>
      </c>
      <c r="AR92" s="27">
        <f t="shared" si="171"/>
        <v>0</v>
      </c>
      <c r="AS92" s="27">
        <f t="shared" si="171"/>
        <v>0</v>
      </c>
      <c r="AT92" s="27"/>
      <c r="AU92" s="27"/>
      <c r="AV92" s="27">
        <f t="shared" si="171"/>
        <v>0</v>
      </c>
      <c r="AW92" s="27">
        <f t="shared" si="171"/>
        <v>0</v>
      </c>
      <c r="AX92" s="27">
        <f t="shared" si="171"/>
        <v>0</v>
      </c>
      <c r="AY92" s="27"/>
      <c r="AZ92" s="27">
        <f t="shared" si="171"/>
        <v>0</v>
      </c>
      <c r="BA92" s="27">
        <f t="shared" si="171"/>
        <v>283464734</v>
      </c>
      <c r="BB92" s="27">
        <f t="shared" si="171"/>
        <v>283464734</v>
      </c>
      <c r="BC92" s="27">
        <f t="shared" si="171"/>
        <v>283464734</v>
      </c>
      <c r="BD92" s="27">
        <f t="shared" si="171"/>
        <v>0</v>
      </c>
      <c r="BE92" s="27">
        <f t="shared" si="171"/>
        <v>0</v>
      </c>
      <c r="BF92" s="27">
        <f t="shared" si="171"/>
        <v>0</v>
      </c>
      <c r="BG92" s="27">
        <f t="shared" si="171"/>
        <v>0</v>
      </c>
      <c r="BH92" s="27">
        <f t="shared" si="171"/>
        <v>0</v>
      </c>
      <c r="BI92" s="27">
        <f t="shared" si="171"/>
        <v>0</v>
      </c>
      <c r="BJ92" s="27">
        <f t="shared" si="171"/>
        <v>0</v>
      </c>
      <c r="BK92" s="27">
        <f t="shared" si="171"/>
        <v>0</v>
      </c>
      <c r="BL92" s="27">
        <f t="shared" si="171"/>
        <v>0</v>
      </c>
      <c r="BM92" s="27">
        <f t="shared" si="171"/>
        <v>0</v>
      </c>
      <c r="BN92" s="27">
        <f t="shared" si="171"/>
        <v>0</v>
      </c>
      <c r="BO92" s="27">
        <f t="shared" si="171"/>
        <v>0</v>
      </c>
      <c r="BP92" s="27">
        <f t="shared" si="171"/>
        <v>0</v>
      </c>
      <c r="BQ92" s="27">
        <f t="shared" si="171"/>
        <v>0</v>
      </c>
      <c r="BR92" s="27">
        <f t="shared" si="171"/>
        <v>0</v>
      </c>
      <c r="BS92" s="27">
        <f t="shared" si="171"/>
        <v>0</v>
      </c>
      <c r="BT92" s="27">
        <f t="shared" si="171"/>
        <v>0</v>
      </c>
      <c r="BU92" s="27">
        <f t="shared" ref="BU92:CU93" si="172">SUM(BU93)</f>
        <v>0</v>
      </c>
      <c r="BV92" s="27">
        <f t="shared" si="172"/>
        <v>0</v>
      </c>
      <c r="BW92" s="27">
        <f t="shared" si="172"/>
        <v>0</v>
      </c>
      <c r="BX92" s="27">
        <f t="shared" si="172"/>
        <v>0</v>
      </c>
      <c r="BY92" s="27">
        <f t="shared" si="172"/>
        <v>0</v>
      </c>
      <c r="BZ92" s="27">
        <f t="shared" si="172"/>
        <v>0</v>
      </c>
      <c r="CA92" s="27">
        <f t="shared" si="172"/>
        <v>0</v>
      </c>
      <c r="CB92" s="27">
        <f t="shared" si="172"/>
        <v>0</v>
      </c>
      <c r="CC92" s="27">
        <f t="shared" si="172"/>
        <v>0</v>
      </c>
      <c r="CD92" s="27">
        <f t="shared" si="172"/>
        <v>0</v>
      </c>
      <c r="CE92" s="27">
        <f t="shared" si="172"/>
        <v>0</v>
      </c>
      <c r="CF92" s="27">
        <f t="shared" si="172"/>
        <v>0</v>
      </c>
      <c r="CG92" s="27">
        <f t="shared" si="172"/>
        <v>0</v>
      </c>
      <c r="CH92" s="27">
        <f t="shared" si="172"/>
        <v>0</v>
      </c>
      <c r="CI92" s="27">
        <f t="shared" si="172"/>
        <v>0</v>
      </c>
      <c r="CJ92" s="27">
        <f t="shared" si="172"/>
        <v>0</v>
      </c>
      <c r="CK92" s="27">
        <f t="shared" si="172"/>
        <v>0</v>
      </c>
      <c r="CL92" s="27">
        <f t="shared" si="172"/>
        <v>0</v>
      </c>
      <c r="CM92" s="27">
        <f t="shared" si="172"/>
        <v>0</v>
      </c>
      <c r="CN92" s="27">
        <f t="shared" si="172"/>
        <v>0</v>
      </c>
      <c r="CO92" s="27"/>
      <c r="CP92" s="27"/>
      <c r="CQ92" s="27">
        <f t="shared" si="172"/>
        <v>0</v>
      </c>
      <c r="CR92" s="27">
        <f t="shared" si="172"/>
        <v>0</v>
      </c>
      <c r="CS92" s="27">
        <f t="shared" si="172"/>
        <v>0</v>
      </c>
      <c r="CT92" s="27">
        <f t="shared" si="172"/>
        <v>0</v>
      </c>
      <c r="CU92" s="61">
        <f t="shared" si="172"/>
        <v>0</v>
      </c>
      <c r="CW92" s="92"/>
      <c r="CX92" s="92"/>
      <c r="CY92" s="93"/>
    </row>
    <row r="93" spans="1:121" s="58" customFormat="1" ht="31.2" x14ac:dyDescent="0.3">
      <c r="A93" s="16" t="s">
        <v>191</v>
      </c>
      <c r="B93" s="16" t="s">
        <v>1</v>
      </c>
      <c r="C93" s="17" t="s">
        <v>549</v>
      </c>
      <c r="D93" s="18">
        <f>SUM(D94)</f>
        <v>283464734</v>
      </c>
      <c r="E93" s="18">
        <f t="shared" si="171"/>
        <v>283464734</v>
      </c>
      <c r="F93" s="18">
        <f t="shared" si="171"/>
        <v>0</v>
      </c>
      <c r="G93" s="18">
        <f t="shared" si="171"/>
        <v>0</v>
      </c>
      <c r="H93" s="18">
        <f t="shared" si="171"/>
        <v>0</v>
      </c>
      <c r="I93" s="18">
        <f t="shared" si="171"/>
        <v>0</v>
      </c>
      <c r="J93" s="18">
        <f t="shared" si="171"/>
        <v>0</v>
      </c>
      <c r="K93" s="18">
        <f t="shared" si="171"/>
        <v>0</v>
      </c>
      <c r="L93" s="18">
        <f t="shared" si="171"/>
        <v>0</v>
      </c>
      <c r="M93" s="18">
        <f t="shared" si="171"/>
        <v>0</v>
      </c>
      <c r="N93" s="18">
        <f t="shared" si="171"/>
        <v>0</v>
      </c>
      <c r="O93" s="18">
        <f t="shared" si="171"/>
        <v>0</v>
      </c>
      <c r="P93" s="18">
        <f t="shared" si="171"/>
        <v>0</v>
      </c>
      <c r="Q93" s="18">
        <f t="shared" si="171"/>
        <v>0</v>
      </c>
      <c r="R93" s="18">
        <f t="shared" si="171"/>
        <v>0</v>
      </c>
      <c r="S93" s="18">
        <f t="shared" si="171"/>
        <v>0</v>
      </c>
      <c r="T93" s="18">
        <f t="shared" si="171"/>
        <v>0</v>
      </c>
      <c r="U93" s="18">
        <f t="shared" si="171"/>
        <v>0</v>
      </c>
      <c r="V93" s="18">
        <f t="shared" si="171"/>
        <v>0</v>
      </c>
      <c r="W93" s="18">
        <f t="shared" si="171"/>
        <v>0</v>
      </c>
      <c r="X93" s="18">
        <f t="shared" si="171"/>
        <v>0</v>
      </c>
      <c r="Y93" s="18">
        <f t="shared" si="171"/>
        <v>0</v>
      </c>
      <c r="Z93" s="18">
        <f t="shared" si="171"/>
        <v>0</v>
      </c>
      <c r="AA93" s="18">
        <f t="shared" si="171"/>
        <v>0</v>
      </c>
      <c r="AB93" s="18">
        <f t="shared" si="171"/>
        <v>0</v>
      </c>
      <c r="AC93" s="18">
        <f t="shared" si="171"/>
        <v>0</v>
      </c>
      <c r="AD93" s="18">
        <f t="shared" si="171"/>
        <v>0</v>
      </c>
      <c r="AE93" s="18">
        <f t="shared" si="171"/>
        <v>0</v>
      </c>
      <c r="AF93" s="18">
        <f t="shared" si="171"/>
        <v>0</v>
      </c>
      <c r="AG93" s="18">
        <f t="shared" si="171"/>
        <v>0</v>
      </c>
      <c r="AH93" s="18">
        <f t="shared" si="171"/>
        <v>0</v>
      </c>
      <c r="AI93" s="18">
        <f t="shared" si="171"/>
        <v>0</v>
      </c>
      <c r="AJ93" s="18">
        <f t="shared" si="171"/>
        <v>0</v>
      </c>
      <c r="AK93" s="18">
        <f t="shared" si="171"/>
        <v>0</v>
      </c>
      <c r="AL93" s="18">
        <f t="shared" si="171"/>
        <v>0</v>
      </c>
      <c r="AM93" s="18">
        <f t="shared" si="171"/>
        <v>0</v>
      </c>
      <c r="AN93" s="18">
        <f t="shared" si="171"/>
        <v>0</v>
      </c>
      <c r="AO93" s="18">
        <f t="shared" si="171"/>
        <v>0</v>
      </c>
      <c r="AP93" s="18">
        <f t="shared" si="171"/>
        <v>0</v>
      </c>
      <c r="AQ93" s="18">
        <f t="shared" si="171"/>
        <v>0</v>
      </c>
      <c r="AR93" s="18">
        <f t="shared" si="171"/>
        <v>0</v>
      </c>
      <c r="AS93" s="18">
        <f t="shared" si="171"/>
        <v>0</v>
      </c>
      <c r="AT93" s="18"/>
      <c r="AU93" s="18"/>
      <c r="AV93" s="18">
        <f t="shared" si="171"/>
        <v>0</v>
      </c>
      <c r="AW93" s="18">
        <f t="shared" si="171"/>
        <v>0</v>
      </c>
      <c r="AX93" s="18">
        <f t="shared" si="171"/>
        <v>0</v>
      </c>
      <c r="AY93" s="18"/>
      <c r="AZ93" s="18">
        <f t="shared" si="171"/>
        <v>0</v>
      </c>
      <c r="BA93" s="18">
        <f t="shared" si="171"/>
        <v>283464734</v>
      </c>
      <c r="BB93" s="18">
        <f t="shared" si="171"/>
        <v>283464734</v>
      </c>
      <c r="BC93" s="18">
        <f t="shared" si="171"/>
        <v>283464734</v>
      </c>
      <c r="BD93" s="18">
        <f t="shared" si="171"/>
        <v>0</v>
      </c>
      <c r="BE93" s="18">
        <f t="shared" si="171"/>
        <v>0</v>
      </c>
      <c r="BF93" s="18">
        <f t="shared" si="171"/>
        <v>0</v>
      </c>
      <c r="BG93" s="18">
        <f t="shared" si="171"/>
        <v>0</v>
      </c>
      <c r="BH93" s="18">
        <f t="shared" si="171"/>
        <v>0</v>
      </c>
      <c r="BI93" s="18">
        <f t="shared" si="171"/>
        <v>0</v>
      </c>
      <c r="BJ93" s="18">
        <f t="shared" si="171"/>
        <v>0</v>
      </c>
      <c r="BK93" s="18">
        <f t="shared" si="171"/>
        <v>0</v>
      </c>
      <c r="BL93" s="18">
        <f t="shared" si="171"/>
        <v>0</v>
      </c>
      <c r="BM93" s="18">
        <f t="shared" si="171"/>
        <v>0</v>
      </c>
      <c r="BN93" s="18">
        <f t="shared" si="171"/>
        <v>0</v>
      </c>
      <c r="BO93" s="18">
        <f t="shared" si="171"/>
        <v>0</v>
      </c>
      <c r="BP93" s="18">
        <f t="shared" si="171"/>
        <v>0</v>
      </c>
      <c r="BQ93" s="18">
        <f t="shared" si="171"/>
        <v>0</v>
      </c>
      <c r="BR93" s="18">
        <f t="shared" si="171"/>
        <v>0</v>
      </c>
      <c r="BS93" s="18">
        <f t="shared" si="171"/>
        <v>0</v>
      </c>
      <c r="BT93" s="18">
        <f t="shared" si="171"/>
        <v>0</v>
      </c>
      <c r="BU93" s="18">
        <f t="shared" si="172"/>
        <v>0</v>
      </c>
      <c r="BV93" s="18">
        <f t="shared" si="172"/>
        <v>0</v>
      </c>
      <c r="BW93" s="18">
        <f t="shared" si="172"/>
        <v>0</v>
      </c>
      <c r="BX93" s="18">
        <f t="shared" si="172"/>
        <v>0</v>
      </c>
      <c r="BY93" s="18">
        <f t="shared" si="172"/>
        <v>0</v>
      </c>
      <c r="BZ93" s="18">
        <f t="shared" si="172"/>
        <v>0</v>
      </c>
      <c r="CA93" s="18">
        <f t="shared" si="172"/>
        <v>0</v>
      </c>
      <c r="CB93" s="18">
        <f t="shared" si="172"/>
        <v>0</v>
      </c>
      <c r="CC93" s="18">
        <f t="shared" si="172"/>
        <v>0</v>
      </c>
      <c r="CD93" s="18">
        <f t="shared" si="172"/>
        <v>0</v>
      </c>
      <c r="CE93" s="18">
        <f t="shared" si="172"/>
        <v>0</v>
      </c>
      <c r="CF93" s="18">
        <f t="shared" si="172"/>
        <v>0</v>
      </c>
      <c r="CG93" s="18">
        <f t="shared" si="172"/>
        <v>0</v>
      </c>
      <c r="CH93" s="18">
        <f t="shared" si="172"/>
        <v>0</v>
      </c>
      <c r="CI93" s="18">
        <f t="shared" si="172"/>
        <v>0</v>
      </c>
      <c r="CJ93" s="18">
        <f t="shared" si="172"/>
        <v>0</v>
      </c>
      <c r="CK93" s="18">
        <f t="shared" si="172"/>
        <v>0</v>
      </c>
      <c r="CL93" s="18">
        <f t="shared" si="172"/>
        <v>0</v>
      </c>
      <c r="CM93" s="18">
        <f t="shared" si="172"/>
        <v>0</v>
      </c>
      <c r="CN93" s="18">
        <f t="shared" si="172"/>
        <v>0</v>
      </c>
      <c r="CO93" s="18"/>
      <c r="CP93" s="18"/>
      <c r="CQ93" s="18">
        <f t="shared" si="172"/>
        <v>0</v>
      </c>
      <c r="CR93" s="18">
        <f t="shared" si="172"/>
        <v>0</v>
      </c>
      <c r="CS93" s="18">
        <f t="shared" si="172"/>
        <v>0</v>
      </c>
      <c r="CT93" s="18">
        <f t="shared" si="172"/>
        <v>0</v>
      </c>
      <c r="CU93" s="46">
        <f t="shared" si="172"/>
        <v>0</v>
      </c>
      <c r="CW93" s="94"/>
      <c r="CX93" s="94"/>
      <c r="CY93" s="93"/>
    </row>
    <row r="94" spans="1:121" s="52" customFormat="1" ht="15.6" x14ac:dyDescent="0.3">
      <c r="A94" s="21" t="s">
        <v>1</v>
      </c>
      <c r="B94" s="21" t="s">
        <v>79</v>
      </c>
      <c r="C94" s="22" t="s">
        <v>192</v>
      </c>
      <c r="D94" s="19">
        <f>SUM(E94+BZ94+CR94)</f>
        <v>283464734</v>
      </c>
      <c r="E94" s="19">
        <f>SUM(F94+BA94)</f>
        <v>283464734</v>
      </c>
      <c r="F94" s="19">
        <f>SUM(G94+H94+I94+P94+S94+T94+U94+AE94+AD94)</f>
        <v>0</v>
      </c>
      <c r="G94" s="19">
        <v>0</v>
      </c>
      <c r="H94" s="19">
        <v>0</v>
      </c>
      <c r="I94" s="19">
        <f t="shared" si="109"/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f t="shared" si="110"/>
        <v>0</v>
      </c>
      <c r="Q94" s="19">
        <v>0</v>
      </c>
      <c r="R94" s="19">
        <v>0</v>
      </c>
      <c r="S94" s="19">
        <v>0</v>
      </c>
      <c r="T94" s="19">
        <v>0</v>
      </c>
      <c r="U94" s="19">
        <f>SUM(V94:AC94)</f>
        <v>0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9">
        <v>0</v>
      </c>
      <c r="AB94" s="19">
        <v>0</v>
      </c>
      <c r="AC94" s="19">
        <v>0</v>
      </c>
      <c r="AD94" s="19">
        <v>0</v>
      </c>
      <c r="AE94" s="19">
        <f>SUM(AF94:AZ94)</f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0</v>
      </c>
      <c r="AK94" s="19">
        <v>0</v>
      </c>
      <c r="AL94" s="19">
        <v>0</v>
      </c>
      <c r="AM94" s="19">
        <v>0</v>
      </c>
      <c r="AN94" s="19">
        <v>0</v>
      </c>
      <c r="AO94" s="19">
        <v>0</v>
      </c>
      <c r="AP94" s="19">
        <v>0</v>
      </c>
      <c r="AQ94" s="19">
        <v>0</v>
      </c>
      <c r="AR94" s="19">
        <v>0</v>
      </c>
      <c r="AS94" s="19">
        <v>0</v>
      </c>
      <c r="AT94" s="19"/>
      <c r="AU94" s="19"/>
      <c r="AV94" s="19">
        <v>0</v>
      </c>
      <c r="AW94" s="19">
        <v>0</v>
      </c>
      <c r="AX94" s="19">
        <v>0</v>
      </c>
      <c r="AY94" s="19"/>
      <c r="AZ94" s="19">
        <v>0</v>
      </c>
      <c r="BA94" s="19">
        <f>SUM(BB94+BF94+BI94+BK94+BN94)</f>
        <v>283464734</v>
      </c>
      <c r="BB94" s="19">
        <f>SUM(BC94:BE94)</f>
        <v>283464734</v>
      </c>
      <c r="BC94" s="19">
        <v>283464734</v>
      </c>
      <c r="BD94" s="19">
        <v>0</v>
      </c>
      <c r="BE94" s="19">
        <v>0</v>
      </c>
      <c r="BF94" s="19">
        <f>SUM(BH94:BH94)</f>
        <v>0</v>
      </c>
      <c r="BG94" s="19">
        <v>0</v>
      </c>
      <c r="BH94" s="19">
        <v>0</v>
      </c>
      <c r="BI94" s="19">
        <v>0</v>
      </c>
      <c r="BJ94" s="19"/>
      <c r="BK94" s="19">
        <f t="shared" si="111"/>
        <v>0</v>
      </c>
      <c r="BL94" s="19">
        <v>0</v>
      </c>
      <c r="BM94" s="19">
        <v>0</v>
      </c>
      <c r="BN94" s="19">
        <f>SUM(BO94:BY94)</f>
        <v>0</v>
      </c>
      <c r="BO94" s="19">
        <v>0</v>
      </c>
      <c r="BP94" s="19">
        <v>0</v>
      </c>
      <c r="BQ94" s="19">
        <v>0</v>
      </c>
      <c r="BR94" s="19">
        <v>0</v>
      </c>
      <c r="BS94" s="19">
        <v>0</v>
      </c>
      <c r="BT94" s="19">
        <v>0</v>
      </c>
      <c r="BU94" s="19">
        <v>0</v>
      </c>
      <c r="BV94" s="19">
        <v>0</v>
      </c>
      <c r="BW94" s="19">
        <v>0</v>
      </c>
      <c r="BX94" s="19">
        <v>0</v>
      </c>
      <c r="BY94" s="19">
        <v>0</v>
      </c>
      <c r="BZ94" s="19">
        <f>SUM(CA94+CQ94)</f>
        <v>0</v>
      </c>
      <c r="CA94" s="19">
        <f>SUM(CB94+CE94+CK94)</f>
        <v>0</v>
      </c>
      <c r="CB94" s="19">
        <f t="shared" si="112"/>
        <v>0</v>
      </c>
      <c r="CC94" s="19">
        <v>0</v>
      </c>
      <c r="CD94" s="19">
        <v>0</v>
      </c>
      <c r="CE94" s="19">
        <f>SUM(CF94:CJ94)</f>
        <v>0</v>
      </c>
      <c r="CF94" s="19">
        <v>0</v>
      </c>
      <c r="CG94" s="19">
        <v>0</v>
      </c>
      <c r="CH94" s="19">
        <v>0</v>
      </c>
      <c r="CI94" s="19">
        <v>0</v>
      </c>
      <c r="CJ94" s="19">
        <v>0</v>
      </c>
      <c r="CK94" s="19">
        <f>SUM(CL94:CP94)</f>
        <v>0</v>
      </c>
      <c r="CL94" s="19">
        <v>0</v>
      </c>
      <c r="CM94" s="19">
        <v>0</v>
      </c>
      <c r="CN94" s="19">
        <v>0</v>
      </c>
      <c r="CO94" s="19"/>
      <c r="CP94" s="19"/>
      <c r="CQ94" s="19">
        <v>0</v>
      </c>
      <c r="CR94" s="19">
        <f t="shared" si="113"/>
        <v>0</v>
      </c>
      <c r="CS94" s="19">
        <f t="shared" si="114"/>
        <v>0</v>
      </c>
      <c r="CT94" s="19">
        <v>0</v>
      </c>
      <c r="CU94" s="20">
        <v>0</v>
      </c>
      <c r="CW94" s="116"/>
      <c r="CX94" s="116"/>
      <c r="CY94" s="95"/>
    </row>
    <row r="95" spans="1:121" s="59" customFormat="1" ht="15.6" x14ac:dyDescent="0.3">
      <c r="A95" s="25" t="s">
        <v>193</v>
      </c>
      <c r="B95" s="25" t="s">
        <v>1</v>
      </c>
      <c r="C95" s="26" t="s">
        <v>194</v>
      </c>
      <c r="D95" s="27">
        <f t="shared" ref="D95:AK95" si="173">SUM(D96)</f>
        <v>4540727</v>
      </c>
      <c r="E95" s="27">
        <f t="shared" si="173"/>
        <v>4540727</v>
      </c>
      <c r="F95" s="27">
        <f t="shared" si="173"/>
        <v>4540727</v>
      </c>
      <c r="G95" s="27">
        <f t="shared" si="173"/>
        <v>3691305</v>
      </c>
      <c r="H95" s="27">
        <f t="shared" si="173"/>
        <v>849422</v>
      </c>
      <c r="I95" s="27">
        <f t="shared" si="173"/>
        <v>0</v>
      </c>
      <c r="J95" s="27">
        <f t="shared" si="173"/>
        <v>0</v>
      </c>
      <c r="K95" s="27">
        <f t="shared" si="173"/>
        <v>0</v>
      </c>
      <c r="L95" s="27">
        <f t="shared" si="173"/>
        <v>0</v>
      </c>
      <c r="M95" s="27">
        <f t="shared" si="173"/>
        <v>0</v>
      </c>
      <c r="N95" s="27">
        <f t="shared" si="173"/>
        <v>0</v>
      </c>
      <c r="O95" s="27">
        <f t="shared" si="173"/>
        <v>0</v>
      </c>
      <c r="P95" s="27">
        <f t="shared" si="173"/>
        <v>0</v>
      </c>
      <c r="Q95" s="27">
        <f t="shared" si="173"/>
        <v>0</v>
      </c>
      <c r="R95" s="27">
        <f t="shared" si="173"/>
        <v>0</v>
      </c>
      <c r="S95" s="27">
        <f t="shared" si="173"/>
        <v>0</v>
      </c>
      <c r="T95" s="27">
        <f t="shared" si="173"/>
        <v>0</v>
      </c>
      <c r="U95" s="27">
        <f t="shared" si="173"/>
        <v>0</v>
      </c>
      <c r="V95" s="27">
        <f t="shared" si="173"/>
        <v>0</v>
      </c>
      <c r="W95" s="27">
        <f t="shared" si="173"/>
        <v>0</v>
      </c>
      <c r="X95" s="27">
        <f t="shared" si="173"/>
        <v>0</v>
      </c>
      <c r="Y95" s="27">
        <f t="shared" si="173"/>
        <v>0</v>
      </c>
      <c r="Z95" s="27">
        <f t="shared" si="173"/>
        <v>0</v>
      </c>
      <c r="AA95" s="27">
        <f t="shared" si="173"/>
        <v>0</v>
      </c>
      <c r="AB95" s="27">
        <f t="shared" si="173"/>
        <v>0</v>
      </c>
      <c r="AC95" s="27">
        <f t="shared" si="173"/>
        <v>0</v>
      </c>
      <c r="AD95" s="27">
        <f t="shared" si="173"/>
        <v>0</v>
      </c>
      <c r="AE95" s="27">
        <f t="shared" si="173"/>
        <v>0</v>
      </c>
      <c r="AF95" s="27">
        <f t="shared" si="173"/>
        <v>0</v>
      </c>
      <c r="AG95" s="27">
        <f t="shared" si="173"/>
        <v>0</v>
      </c>
      <c r="AH95" s="27">
        <f t="shared" si="173"/>
        <v>0</v>
      </c>
      <c r="AI95" s="27">
        <f t="shared" si="173"/>
        <v>0</v>
      </c>
      <c r="AJ95" s="27">
        <f t="shared" si="173"/>
        <v>0</v>
      </c>
      <c r="AK95" s="27">
        <f t="shared" si="173"/>
        <v>0</v>
      </c>
      <c r="AL95" s="27">
        <f t="shared" ref="AL95:CU95" si="174">SUM(AL96)</f>
        <v>0</v>
      </c>
      <c r="AM95" s="27">
        <f t="shared" si="174"/>
        <v>0</v>
      </c>
      <c r="AN95" s="27">
        <f t="shared" si="174"/>
        <v>0</v>
      </c>
      <c r="AO95" s="27">
        <f t="shared" si="174"/>
        <v>0</v>
      </c>
      <c r="AP95" s="27">
        <f t="shared" si="174"/>
        <v>0</v>
      </c>
      <c r="AQ95" s="27">
        <f t="shared" si="174"/>
        <v>0</v>
      </c>
      <c r="AR95" s="27">
        <f t="shared" si="174"/>
        <v>0</v>
      </c>
      <c r="AS95" s="27">
        <f t="shared" si="174"/>
        <v>0</v>
      </c>
      <c r="AT95" s="27"/>
      <c r="AU95" s="27"/>
      <c r="AV95" s="27">
        <f t="shared" si="174"/>
        <v>0</v>
      </c>
      <c r="AW95" s="27">
        <f t="shared" si="174"/>
        <v>0</v>
      </c>
      <c r="AX95" s="27">
        <f t="shared" si="174"/>
        <v>0</v>
      </c>
      <c r="AY95" s="27"/>
      <c r="AZ95" s="27">
        <f t="shared" si="174"/>
        <v>0</v>
      </c>
      <c r="BA95" s="27">
        <f t="shared" si="174"/>
        <v>0</v>
      </c>
      <c r="BB95" s="27">
        <f t="shared" si="174"/>
        <v>0</v>
      </c>
      <c r="BC95" s="27">
        <f t="shared" si="174"/>
        <v>0</v>
      </c>
      <c r="BD95" s="27">
        <f t="shared" si="174"/>
        <v>0</v>
      </c>
      <c r="BE95" s="27">
        <f t="shared" si="174"/>
        <v>0</v>
      </c>
      <c r="BF95" s="27">
        <f t="shared" si="174"/>
        <v>0</v>
      </c>
      <c r="BG95" s="27">
        <f t="shared" si="174"/>
        <v>0</v>
      </c>
      <c r="BH95" s="27">
        <f t="shared" si="174"/>
        <v>0</v>
      </c>
      <c r="BI95" s="27">
        <f t="shared" si="174"/>
        <v>0</v>
      </c>
      <c r="BJ95" s="27">
        <f t="shared" si="174"/>
        <v>0</v>
      </c>
      <c r="BK95" s="27">
        <f t="shared" si="174"/>
        <v>0</v>
      </c>
      <c r="BL95" s="27">
        <f t="shared" si="174"/>
        <v>0</v>
      </c>
      <c r="BM95" s="27">
        <f t="shared" si="174"/>
        <v>0</v>
      </c>
      <c r="BN95" s="27">
        <f t="shared" si="174"/>
        <v>0</v>
      </c>
      <c r="BO95" s="27">
        <f t="shared" si="174"/>
        <v>0</v>
      </c>
      <c r="BP95" s="27">
        <f t="shared" si="174"/>
        <v>0</v>
      </c>
      <c r="BQ95" s="27">
        <f t="shared" si="174"/>
        <v>0</v>
      </c>
      <c r="BR95" s="27">
        <f t="shared" si="174"/>
        <v>0</v>
      </c>
      <c r="BS95" s="27">
        <f t="shared" si="174"/>
        <v>0</v>
      </c>
      <c r="BT95" s="27">
        <f t="shared" si="174"/>
        <v>0</v>
      </c>
      <c r="BU95" s="27">
        <f t="shared" si="174"/>
        <v>0</v>
      </c>
      <c r="BV95" s="27">
        <f t="shared" si="174"/>
        <v>0</v>
      </c>
      <c r="BW95" s="27">
        <f t="shared" si="174"/>
        <v>0</v>
      </c>
      <c r="BX95" s="27">
        <f t="shared" si="174"/>
        <v>0</v>
      </c>
      <c r="BY95" s="27">
        <f t="shared" si="174"/>
        <v>0</v>
      </c>
      <c r="BZ95" s="27">
        <f t="shared" si="174"/>
        <v>0</v>
      </c>
      <c r="CA95" s="27">
        <f t="shared" si="174"/>
        <v>0</v>
      </c>
      <c r="CB95" s="27">
        <f t="shared" si="174"/>
        <v>0</v>
      </c>
      <c r="CC95" s="27">
        <f t="shared" si="174"/>
        <v>0</v>
      </c>
      <c r="CD95" s="27">
        <f t="shared" si="174"/>
        <v>0</v>
      </c>
      <c r="CE95" s="27">
        <f t="shared" si="174"/>
        <v>0</v>
      </c>
      <c r="CF95" s="27">
        <f t="shared" si="174"/>
        <v>0</v>
      </c>
      <c r="CG95" s="27">
        <f t="shared" si="174"/>
        <v>0</v>
      </c>
      <c r="CH95" s="27">
        <f t="shared" si="174"/>
        <v>0</v>
      </c>
      <c r="CI95" s="27">
        <f t="shared" si="174"/>
        <v>0</v>
      </c>
      <c r="CJ95" s="27">
        <f t="shared" si="174"/>
        <v>0</v>
      </c>
      <c r="CK95" s="27">
        <f t="shared" si="174"/>
        <v>0</v>
      </c>
      <c r="CL95" s="27">
        <f t="shared" si="174"/>
        <v>0</v>
      </c>
      <c r="CM95" s="27">
        <f t="shared" si="174"/>
        <v>0</v>
      </c>
      <c r="CN95" s="27">
        <f t="shared" si="174"/>
        <v>0</v>
      </c>
      <c r="CO95" s="27"/>
      <c r="CP95" s="27"/>
      <c r="CQ95" s="27">
        <f t="shared" si="174"/>
        <v>0</v>
      </c>
      <c r="CR95" s="27">
        <f t="shared" si="174"/>
        <v>0</v>
      </c>
      <c r="CS95" s="27">
        <f t="shared" si="174"/>
        <v>0</v>
      </c>
      <c r="CT95" s="27">
        <f t="shared" si="174"/>
        <v>0</v>
      </c>
      <c r="CU95" s="61">
        <f t="shared" si="174"/>
        <v>0</v>
      </c>
      <c r="CV95" s="58"/>
      <c r="CW95" s="92"/>
      <c r="CX95" s="92"/>
      <c r="CY95" s="93"/>
      <c r="CZ95" s="58"/>
      <c r="DA95" s="58"/>
      <c r="DB95" s="58"/>
      <c r="DC95" s="58"/>
      <c r="DD95" s="58"/>
      <c r="DE95" s="58"/>
      <c r="DF95" s="58"/>
      <c r="DG95" s="58"/>
      <c r="DH95" s="58"/>
      <c r="DI95" s="58"/>
      <c r="DJ95" s="58"/>
      <c r="DK95" s="58"/>
      <c r="DL95" s="58"/>
      <c r="DM95" s="58"/>
      <c r="DN95" s="58"/>
      <c r="DO95" s="58"/>
      <c r="DP95" s="58"/>
      <c r="DQ95" s="58"/>
    </row>
    <row r="96" spans="1:121" ht="31.2" x14ac:dyDescent="0.3">
      <c r="A96" s="16" t="s">
        <v>195</v>
      </c>
      <c r="B96" s="16" t="s">
        <v>1</v>
      </c>
      <c r="C96" s="17" t="s">
        <v>550</v>
      </c>
      <c r="D96" s="18">
        <f t="shared" ref="D96:AS96" si="175">SUM(D97:D97)</f>
        <v>4540727</v>
      </c>
      <c r="E96" s="19">
        <f t="shared" si="175"/>
        <v>4540727</v>
      </c>
      <c r="F96" s="19">
        <f t="shared" si="175"/>
        <v>4540727</v>
      </c>
      <c r="G96" s="19">
        <f t="shared" si="175"/>
        <v>3691305</v>
      </c>
      <c r="H96" s="19">
        <f t="shared" si="175"/>
        <v>849422</v>
      </c>
      <c r="I96" s="19">
        <f t="shared" si="175"/>
        <v>0</v>
      </c>
      <c r="J96" s="19">
        <f t="shared" si="175"/>
        <v>0</v>
      </c>
      <c r="K96" s="19">
        <f t="shared" si="175"/>
        <v>0</v>
      </c>
      <c r="L96" s="19">
        <f t="shared" si="175"/>
        <v>0</v>
      </c>
      <c r="M96" s="19">
        <f t="shared" si="175"/>
        <v>0</v>
      </c>
      <c r="N96" s="19">
        <f t="shared" si="175"/>
        <v>0</v>
      </c>
      <c r="O96" s="19">
        <f t="shared" si="175"/>
        <v>0</v>
      </c>
      <c r="P96" s="19">
        <f t="shared" si="175"/>
        <v>0</v>
      </c>
      <c r="Q96" s="19">
        <f t="shared" si="175"/>
        <v>0</v>
      </c>
      <c r="R96" s="19">
        <f t="shared" si="175"/>
        <v>0</v>
      </c>
      <c r="S96" s="19">
        <f t="shared" si="175"/>
        <v>0</v>
      </c>
      <c r="T96" s="19">
        <f t="shared" si="175"/>
        <v>0</v>
      </c>
      <c r="U96" s="19">
        <f t="shared" si="175"/>
        <v>0</v>
      </c>
      <c r="V96" s="19">
        <f t="shared" si="175"/>
        <v>0</v>
      </c>
      <c r="W96" s="19">
        <f t="shared" si="175"/>
        <v>0</v>
      </c>
      <c r="X96" s="19">
        <f t="shared" si="175"/>
        <v>0</v>
      </c>
      <c r="Y96" s="19">
        <f t="shared" si="175"/>
        <v>0</v>
      </c>
      <c r="Z96" s="19">
        <f t="shared" si="175"/>
        <v>0</v>
      </c>
      <c r="AA96" s="19">
        <f t="shared" si="175"/>
        <v>0</v>
      </c>
      <c r="AB96" s="19">
        <f t="shared" si="175"/>
        <v>0</v>
      </c>
      <c r="AC96" s="19">
        <f t="shared" si="175"/>
        <v>0</v>
      </c>
      <c r="AD96" s="19">
        <f t="shared" si="175"/>
        <v>0</v>
      </c>
      <c r="AE96" s="19">
        <f t="shared" si="175"/>
        <v>0</v>
      </c>
      <c r="AF96" s="19">
        <f t="shared" si="175"/>
        <v>0</v>
      </c>
      <c r="AG96" s="19">
        <f t="shared" si="175"/>
        <v>0</v>
      </c>
      <c r="AH96" s="19">
        <f t="shared" si="175"/>
        <v>0</v>
      </c>
      <c r="AI96" s="19">
        <f t="shared" si="175"/>
        <v>0</v>
      </c>
      <c r="AJ96" s="19">
        <f t="shared" si="175"/>
        <v>0</v>
      </c>
      <c r="AK96" s="19">
        <f t="shared" si="175"/>
        <v>0</v>
      </c>
      <c r="AL96" s="19">
        <f t="shared" si="175"/>
        <v>0</v>
      </c>
      <c r="AM96" s="19">
        <f t="shared" si="175"/>
        <v>0</v>
      </c>
      <c r="AN96" s="19">
        <f t="shared" si="175"/>
        <v>0</v>
      </c>
      <c r="AO96" s="19">
        <f t="shared" si="175"/>
        <v>0</v>
      </c>
      <c r="AP96" s="19">
        <f t="shared" si="175"/>
        <v>0</v>
      </c>
      <c r="AQ96" s="19">
        <f t="shared" si="175"/>
        <v>0</v>
      </c>
      <c r="AR96" s="19">
        <f t="shared" si="175"/>
        <v>0</v>
      </c>
      <c r="AS96" s="19">
        <f t="shared" si="175"/>
        <v>0</v>
      </c>
      <c r="AT96" s="19"/>
      <c r="AU96" s="19"/>
      <c r="AV96" s="19">
        <f>SUM(AV97:AV97)</f>
        <v>0</v>
      </c>
      <c r="AW96" s="19">
        <f>SUM(AW97:AW97)</f>
        <v>0</v>
      </c>
      <c r="AX96" s="19">
        <f>SUM(AX97:AX97)</f>
        <v>0</v>
      </c>
      <c r="AY96" s="19"/>
      <c r="AZ96" s="19">
        <f t="shared" ref="AZ96:CN96" si="176">SUM(AZ97:AZ97)</f>
        <v>0</v>
      </c>
      <c r="BA96" s="19">
        <f t="shared" si="176"/>
        <v>0</v>
      </c>
      <c r="BB96" s="19">
        <f t="shared" si="176"/>
        <v>0</v>
      </c>
      <c r="BC96" s="19">
        <f t="shared" si="176"/>
        <v>0</v>
      </c>
      <c r="BD96" s="19">
        <f t="shared" si="176"/>
        <v>0</v>
      </c>
      <c r="BE96" s="19">
        <f t="shared" si="176"/>
        <v>0</v>
      </c>
      <c r="BF96" s="19">
        <f t="shared" si="176"/>
        <v>0</v>
      </c>
      <c r="BG96" s="19">
        <f t="shared" si="176"/>
        <v>0</v>
      </c>
      <c r="BH96" s="19">
        <f t="shared" si="176"/>
        <v>0</v>
      </c>
      <c r="BI96" s="19">
        <f t="shared" si="176"/>
        <v>0</v>
      </c>
      <c r="BJ96" s="19">
        <f t="shared" si="176"/>
        <v>0</v>
      </c>
      <c r="BK96" s="19">
        <f t="shared" si="176"/>
        <v>0</v>
      </c>
      <c r="BL96" s="19">
        <f t="shared" si="176"/>
        <v>0</v>
      </c>
      <c r="BM96" s="19">
        <f t="shared" si="176"/>
        <v>0</v>
      </c>
      <c r="BN96" s="19">
        <f t="shared" si="176"/>
        <v>0</v>
      </c>
      <c r="BO96" s="19">
        <f t="shared" si="176"/>
        <v>0</v>
      </c>
      <c r="BP96" s="19">
        <f t="shared" si="176"/>
        <v>0</v>
      </c>
      <c r="BQ96" s="19">
        <f t="shared" si="176"/>
        <v>0</v>
      </c>
      <c r="BR96" s="19">
        <f t="shared" si="176"/>
        <v>0</v>
      </c>
      <c r="BS96" s="19">
        <f t="shared" si="176"/>
        <v>0</v>
      </c>
      <c r="BT96" s="19">
        <f t="shared" si="176"/>
        <v>0</v>
      </c>
      <c r="BU96" s="19">
        <f t="shared" si="176"/>
        <v>0</v>
      </c>
      <c r="BV96" s="19">
        <f t="shared" si="176"/>
        <v>0</v>
      </c>
      <c r="BW96" s="19">
        <f t="shared" si="176"/>
        <v>0</v>
      </c>
      <c r="BX96" s="19">
        <f t="shared" si="176"/>
        <v>0</v>
      </c>
      <c r="BY96" s="19">
        <f t="shared" si="176"/>
        <v>0</v>
      </c>
      <c r="BZ96" s="19">
        <f t="shared" si="176"/>
        <v>0</v>
      </c>
      <c r="CA96" s="19">
        <f t="shared" si="176"/>
        <v>0</v>
      </c>
      <c r="CB96" s="19">
        <f t="shared" si="176"/>
        <v>0</v>
      </c>
      <c r="CC96" s="19">
        <f t="shared" si="176"/>
        <v>0</v>
      </c>
      <c r="CD96" s="19">
        <f t="shared" si="176"/>
        <v>0</v>
      </c>
      <c r="CE96" s="19">
        <f t="shared" si="176"/>
        <v>0</v>
      </c>
      <c r="CF96" s="19">
        <f t="shared" si="176"/>
        <v>0</v>
      </c>
      <c r="CG96" s="19">
        <f t="shared" si="176"/>
        <v>0</v>
      </c>
      <c r="CH96" s="19">
        <f t="shared" si="176"/>
        <v>0</v>
      </c>
      <c r="CI96" s="19">
        <f t="shared" si="176"/>
        <v>0</v>
      </c>
      <c r="CJ96" s="19">
        <f t="shared" si="176"/>
        <v>0</v>
      </c>
      <c r="CK96" s="19">
        <f t="shared" si="176"/>
        <v>0</v>
      </c>
      <c r="CL96" s="19">
        <f t="shared" si="176"/>
        <v>0</v>
      </c>
      <c r="CM96" s="19">
        <f t="shared" si="176"/>
        <v>0</v>
      </c>
      <c r="CN96" s="19">
        <f t="shared" si="176"/>
        <v>0</v>
      </c>
      <c r="CO96" s="19"/>
      <c r="CP96" s="19"/>
      <c r="CQ96" s="19">
        <f t="shared" ref="CQ96:CU96" si="177">SUM(CQ97:CQ97)</f>
        <v>0</v>
      </c>
      <c r="CR96" s="19">
        <f t="shared" si="177"/>
        <v>0</v>
      </c>
      <c r="CS96" s="19">
        <f t="shared" si="177"/>
        <v>0</v>
      </c>
      <c r="CT96" s="19">
        <f t="shared" si="177"/>
        <v>0</v>
      </c>
      <c r="CU96" s="20">
        <f t="shared" si="177"/>
        <v>0</v>
      </c>
      <c r="CW96" s="94"/>
      <c r="CX96" s="94"/>
      <c r="CY96" s="95"/>
    </row>
    <row r="97" spans="1:121" ht="15.6" x14ac:dyDescent="0.3">
      <c r="A97" s="21" t="s">
        <v>1</v>
      </c>
      <c r="B97" s="21" t="s">
        <v>91</v>
      </c>
      <c r="C97" s="22" t="s">
        <v>551</v>
      </c>
      <c r="D97" s="19">
        <f>SUM(E97+BZ97+CR97)</f>
        <v>4540727</v>
      </c>
      <c r="E97" s="19">
        <f>SUM(F97+BA97)</f>
        <v>4540727</v>
      </c>
      <c r="F97" s="19">
        <f>SUM(G97+H97+I97+P97+S97+T97+U97+AE97+AD97)</f>
        <v>4540727</v>
      </c>
      <c r="G97" s="23">
        <v>3691305</v>
      </c>
      <c r="H97" s="23">
        <v>849422</v>
      </c>
      <c r="I97" s="19">
        <f t="shared" si="109"/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f t="shared" si="110"/>
        <v>0</v>
      </c>
      <c r="Q97" s="19">
        <v>0</v>
      </c>
      <c r="R97" s="19">
        <v>0</v>
      </c>
      <c r="S97" s="19">
        <v>0</v>
      </c>
      <c r="T97" s="19"/>
      <c r="U97" s="19">
        <f t="shared" ref="U97" si="178">SUM(V97:AC97)</f>
        <v>0</v>
      </c>
      <c r="V97" s="19">
        <v>0</v>
      </c>
      <c r="W97" s="19">
        <v>0</v>
      </c>
      <c r="X97" s="19">
        <v>0</v>
      </c>
      <c r="Y97" s="19">
        <v>0</v>
      </c>
      <c r="Z97" s="19">
        <v>0</v>
      </c>
      <c r="AA97" s="19">
        <v>0</v>
      </c>
      <c r="AB97" s="19">
        <v>0</v>
      </c>
      <c r="AC97" s="19">
        <v>0</v>
      </c>
      <c r="AD97" s="19">
        <v>0</v>
      </c>
      <c r="AE97" s="19">
        <f>SUM(AF97:AZ97)</f>
        <v>0</v>
      </c>
      <c r="AF97" s="19">
        <v>0</v>
      </c>
      <c r="AG97" s="19">
        <v>0</v>
      </c>
      <c r="AH97" s="19">
        <v>0</v>
      </c>
      <c r="AI97" s="19">
        <v>0</v>
      </c>
      <c r="AJ97" s="19">
        <v>0</v>
      </c>
      <c r="AK97" s="19">
        <v>0</v>
      </c>
      <c r="AL97" s="19">
        <v>0</v>
      </c>
      <c r="AM97" s="19">
        <v>0</v>
      </c>
      <c r="AN97" s="19">
        <v>0</v>
      </c>
      <c r="AO97" s="19">
        <v>0</v>
      </c>
      <c r="AP97" s="19">
        <v>0</v>
      </c>
      <c r="AQ97" s="19">
        <v>0</v>
      </c>
      <c r="AR97" s="19">
        <v>0</v>
      </c>
      <c r="AS97" s="19">
        <v>0</v>
      </c>
      <c r="AT97" s="19"/>
      <c r="AU97" s="19"/>
      <c r="AV97" s="19">
        <v>0</v>
      </c>
      <c r="AW97" s="19">
        <v>0</v>
      </c>
      <c r="AX97" s="19">
        <v>0</v>
      </c>
      <c r="AY97" s="19"/>
      <c r="AZ97" s="19">
        <v>0</v>
      </c>
      <c r="BA97" s="19">
        <f>SUM(BB97+BF97+BI97+BK97+BN97)</f>
        <v>0</v>
      </c>
      <c r="BB97" s="19">
        <f>SUM(BC97:BE97)</f>
        <v>0</v>
      </c>
      <c r="BC97" s="19">
        <v>0</v>
      </c>
      <c r="BD97" s="19">
        <v>0</v>
      </c>
      <c r="BE97" s="19">
        <v>0</v>
      </c>
      <c r="BF97" s="19">
        <f>SUM(BH97:BH97)</f>
        <v>0</v>
      </c>
      <c r="BG97" s="19">
        <v>0</v>
      </c>
      <c r="BH97" s="19">
        <v>0</v>
      </c>
      <c r="BI97" s="19">
        <v>0</v>
      </c>
      <c r="BJ97" s="19">
        <v>0</v>
      </c>
      <c r="BK97" s="19">
        <f t="shared" si="111"/>
        <v>0</v>
      </c>
      <c r="BL97" s="19">
        <v>0</v>
      </c>
      <c r="BM97" s="19">
        <v>0</v>
      </c>
      <c r="BN97" s="19">
        <f>SUM(BO97:BY97)</f>
        <v>0</v>
      </c>
      <c r="BO97" s="19">
        <v>0</v>
      </c>
      <c r="BP97" s="19">
        <v>0</v>
      </c>
      <c r="BQ97" s="19">
        <v>0</v>
      </c>
      <c r="BR97" s="19">
        <v>0</v>
      </c>
      <c r="BS97" s="19">
        <v>0</v>
      </c>
      <c r="BT97" s="19">
        <v>0</v>
      </c>
      <c r="BU97" s="19">
        <v>0</v>
      </c>
      <c r="BV97" s="19">
        <v>0</v>
      </c>
      <c r="BW97" s="19">
        <v>0</v>
      </c>
      <c r="BX97" s="19">
        <v>0</v>
      </c>
      <c r="BY97" s="19">
        <v>0</v>
      </c>
      <c r="BZ97" s="19">
        <f>SUM(CA97+CQ97)</f>
        <v>0</v>
      </c>
      <c r="CA97" s="19">
        <f>SUM(CB97+CE97+CK97)</f>
        <v>0</v>
      </c>
      <c r="CB97" s="19">
        <f t="shared" si="112"/>
        <v>0</v>
      </c>
      <c r="CC97" s="19">
        <v>0</v>
      </c>
      <c r="CD97" s="19">
        <v>0</v>
      </c>
      <c r="CE97" s="19">
        <f>SUM(CF97:CJ97)</f>
        <v>0</v>
      </c>
      <c r="CF97" s="19">
        <v>0</v>
      </c>
      <c r="CG97" s="19">
        <v>0</v>
      </c>
      <c r="CH97" s="19">
        <v>0</v>
      </c>
      <c r="CI97" s="19">
        <v>0</v>
      </c>
      <c r="CJ97" s="19">
        <v>0</v>
      </c>
      <c r="CK97" s="19">
        <f>SUM(CL97:CP97)</f>
        <v>0</v>
      </c>
      <c r="CL97" s="19">
        <v>0</v>
      </c>
      <c r="CM97" s="19">
        <v>0</v>
      </c>
      <c r="CN97" s="19">
        <v>0</v>
      </c>
      <c r="CO97" s="19"/>
      <c r="CP97" s="19"/>
      <c r="CQ97" s="19">
        <v>0</v>
      </c>
      <c r="CR97" s="19">
        <f t="shared" si="113"/>
        <v>0</v>
      </c>
      <c r="CS97" s="19">
        <f t="shared" si="114"/>
        <v>0</v>
      </c>
      <c r="CT97" s="19">
        <v>0</v>
      </c>
      <c r="CU97" s="20">
        <v>0</v>
      </c>
      <c r="CW97" s="116"/>
      <c r="CX97" s="116"/>
      <c r="CY97" s="95"/>
    </row>
    <row r="98" spans="1:121" s="59" customFormat="1" ht="46.8" x14ac:dyDescent="0.3">
      <c r="A98" s="25" t="s">
        <v>196</v>
      </c>
      <c r="B98" s="25" t="s">
        <v>1</v>
      </c>
      <c r="C98" s="26" t="s">
        <v>197</v>
      </c>
      <c r="D98" s="27">
        <f>SUM(D99+D101+D103)</f>
        <v>15178746</v>
      </c>
      <c r="E98" s="27">
        <f t="shared" ref="E98:BQ98" si="179">SUM(E99+E101+E103)</f>
        <v>15178746</v>
      </c>
      <c r="F98" s="27">
        <f t="shared" si="179"/>
        <v>15178746</v>
      </c>
      <c r="G98" s="27">
        <f t="shared" si="179"/>
        <v>3891282</v>
      </c>
      <c r="H98" s="27">
        <f t="shared" si="179"/>
        <v>967704</v>
      </c>
      <c r="I98" s="27">
        <f t="shared" si="179"/>
        <v>16819</v>
      </c>
      <c r="J98" s="27">
        <f t="shared" si="179"/>
        <v>0</v>
      </c>
      <c r="K98" s="27">
        <f t="shared" si="179"/>
        <v>0</v>
      </c>
      <c r="L98" s="27">
        <f t="shared" si="179"/>
        <v>0</v>
      </c>
      <c r="M98" s="27">
        <f t="shared" si="179"/>
        <v>0</v>
      </c>
      <c r="N98" s="27">
        <f t="shared" si="179"/>
        <v>16819</v>
      </c>
      <c r="O98" s="27">
        <f t="shared" si="179"/>
        <v>0</v>
      </c>
      <c r="P98" s="27">
        <f t="shared" si="179"/>
        <v>0</v>
      </c>
      <c r="Q98" s="27">
        <f t="shared" si="179"/>
        <v>0</v>
      </c>
      <c r="R98" s="27">
        <f t="shared" si="179"/>
        <v>0</v>
      </c>
      <c r="S98" s="27">
        <f t="shared" si="179"/>
        <v>0</v>
      </c>
      <c r="T98" s="27">
        <f t="shared" si="179"/>
        <v>31000</v>
      </c>
      <c r="U98" s="27">
        <f t="shared" si="179"/>
        <v>38080</v>
      </c>
      <c r="V98" s="27">
        <f t="shared" si="179"/>
        <v>0</v>
      </c>
      <c r="W98" s="27">
        <f t="shared" si="179"/>
        <v>10301</v>
      </c>
      <c r="X98" s="27">
        <f t="shared" si="179"/>
        <v>27779</v>
      </c>
      <c r="Y98" s="27">
        <f t="shared" si="179"/>
        <v>0</v>
      </c>
      <c r="Z98" s="27">
        <f t="shared" si="179"/>
        <v>0</v>
      </c>
      <c r="AA98" s="27">
        <f t="shared" si="179"/>
        <v>0</v>
      </c>
      <c r="AB98" s="27">
        <f t="shared" si="179"/>
        <v>0</v>
      </c>
      <c r="AC98" s="27">
        <f t="shared" si="179"/>
        <v>0</v>
      </c>
      <c r="AD98" s="27">
        <f t="shared" si="179"/>
        <v>0</v>
      </c>
      <c r="AE98" s="27">
        <f t="shared" si="179"/>
        <v>10233861</v>
      </c>
      <c r="AF98" s="27">
        <f t="shared" si="179"/>
        <v>0</v>
      </c>
      <c r="AG98" s="27">
        <f t="shared" si="179"/>
        <v>0</v>
      </c>
      <c r="AH98" s="27">
        <f t="shared" si="179"/>
        <v>0</v>
      </c>
      <c r="AI98" s="27">
        <f t="shared" si="179"/>
        <v>0</v>
      </c>
      <c r="AJ98" s="27">
        <f t="shared" si="179"/>
        <v>0</v>
      </c>
      <c r="AK98" s="27">
        <f t="shared" si="179"/>
        <v>0</v>
      </c>
      <c r="AL98" s="27">
        <f t="shared" si="179"/>
        <v>0</v>
      </c>
      <c r="AM98" s="27">
        <f t="shared" si="179"/>
        <v>0</v>
      </c>
      <c r="AN98" s="27">
        <f t="shared" si="179"/>
        <v>0</v>
      </c>
      <c r="AO98" s="27">
        <f t="shared" si="179"/>
        <v>0</v>
      </c>
      <c r="AP98" s="27">
        <f t="shared" si="179"/>
        <v>0</v>
      </c>
      <c r="AQ98" s="27">
        <f t="shared" si="179"/>
        <v>0</v>
      </c>
      <c r="AR98" s="27">
        <f t="shared" si="179"/>
        <v>0</v>
      </c>
      <c r="AS98" s="27">
        <f t="shared" si="179"/>
        <v>0</v>
      </c>
      <c r="AT98" s="27">
        <f t="shared" si="179"/>
        <v>0</v>
      </c>
      <c r="AU98" s="27">
        <f t="shared" si="179"/>
        <v>0</v>
      </c>
      <c r="AV98" s="27">
        <f t="shared" si="179"/>
        <v>0</v>
      </c>
      <c r="AW98" s="27">
        <f t="shared" si="179"/>
        <v>0</v>
      </c>
      <c r="AX98" s="27">
        <f t="shared" si="179"/>
        <v>0</v>
      </c>
      <c r="AY98" s="27">
        <f t="shared" si="179"/>
        <v>0</v>
      </c>
      <c r="AZ98" s="27">
        <f t="shared" si="179"/>
        <v>10233861</v>
      </c>
      <c r="BA98" s="27">
        <f t="shared" si="179"/>
        <v>0</v>
      </c>
      <c r="BB98" s="27">
        <f t="shared" si="179"/>
        <v>0</v>
      </c>
      <c r="BC98" s="27">
        <f t="shared" si="179"/>
        <v>0</v>
      </c>
      <c r="BD98" s="27">
        <f t="shared" si="179"/>
        <v>0</v>
      </c>
      <c r="BE98" s="27">
        <f t="shared" si="179"/>
        <v>0</v>
      </c>
      <c r="BF98" s="27">
        <f t="shared" si="179"/>
        <v>0</v>
      </c>
      <c r="BG98" s="27">
        <f t="shared" si="179"/>
        <v>0</v>
      </c>
      <c r="BH98" s="27">
        <f t="shared" si="179"/>
        <v>0</v>
      </c>
      <c r="BI98" s="27">
        <f t="shared" si="179"/>
        <v>0</v>
      </c>
      <c r="BJ98" s="27">
        <f t="shared" ref="BJ98" si="180">SUM(BJ99+BJ101+BJ103)</f>
        <v>0</v>
      </c>
      <c r="BK98" s="27">
        <f t="shared" si="179"/>
        <v>0</v>
      </c>
      <c r="BL98" s="27">
        <f t="shared" si="179"/>
        <v>0</v>
      </c>
      <c r="BM98" s="27">
        <f t="shared" si="179"/>
        <v>0</v>
      </c>
      <c r="BN98" s="27">
        <f t="shared" si="179"/>
        <v>0</v>
      </c>
      <c r="BO98" s="27">
        <f t="shared" si="179"/>
        <v>0</v>
      </c>
      <c r="BP98" s="27">
        <f t="shared" si="179"/>
        <v>0</v>
      </c>
      <c r="BQ98" s="27">
        <f t="shared" si="179"/>
        <v>0</v>
      </c>
      <c r="BR98" s="27">
        <f t="shared" ref="BR98:CU98" si="181">SUM(BR99+BR101+BR103)</f>
        <v>0</v>
      </c>
      <c r="BS98" s="27">
        <f t="shared" si="181"/>
        <v>0</v>
      </c>
      <c r="BT98" s="27">
        <f t="shared" si="181"/>
        <v>0</v>
      </c>
      <c r="BU98" s="27">
        <f t="shared" si="181"/>
        <v>0</v>
      </c>
      <c r="BV98" s="27">
        <f t="shared" si="181"/>
        <v>0</v>
      </c>
      <c r="BW98" s="27">
        <f t="shared" si="181"/>
        <v>0</v>
      </c>
      <c r="BX98" s="27">
        <f t="shared" si="181"/>
        <v>0</v>
      </c>
      <c r="BY98" s="27">
        <f t="shared" si="181"/>
        <v>0</v>
      </c>
      <c r="BZ98" s="27">
        <f t="shared" si="181"/>
        <v>0</v>
      </c>
      <c r="CA98" s="27">
        <f t="shared" si="181"/>
        <v>0</v>
      </c>
      <c r="CB98" s="27">
        <f t="shared" si="181"/>
        <v>0</v>
      </c>
      <c r="CC98" s="27">
        <f t="shared" si="181"/>
        <v>0</v>
      </c>
      <c r="CD98" s="27">
        <f t="shared" si="181"/>
        <v>0</v>
      </c>
      <c r="CE98" s="27">
        <f t="shared" si="181"/>
        <v>0</v>
      </c>
      <c r="CF98" s="27">
        <f t="shared" si="181"/>
        <v>0</v>
      </c>
      <c r="CG98" s="27">
        <f t="shared" si="181"/>
        <v>0</v>
      </c>
      <c r="CH98" s="27">
        <f t="shared" si="181"/>
        <v>0</v>
      </c>
      <c r="CI98" s="27">
        <f t="shared" si="181"/>
        <v>0</v>
      </c>
      <c r="CJ98" s="27">
        <f t="shared" si="181"/>
        <v>0</v>
      </c>
      <c r="CK98" s="27">
        <f t="shared" si="181"/>
        <v>0</v>
      </c>
      <c r="CL98" s="27">
        <f t="shared" si="181"/>
        <v>0</v>
      </c>
      <c r="CM98" s="27">
        <f t="shared" si="181"/>
        <v>0</v>
      </c>
      <c r="CN98" s="27">
        <f t="shared" si="181"/>
        <v>0</v>
      </c>
      <c r="CO98" s="27">
        <f t="shared" si="181"/>
        <v>0</v>
      </c>
      <c r="CP98" s="27">
        <f t="shared" si="181"/>
        <v>0</v>
      </c>
      <c r="CQ98" s="27">
        <f t="shared" si="181"/>
        <v>0</v>
      </c>
      <c r="CR98" s="27">
        <f t="shared" si="181"/>
        <v>0</v>
      </c>
      <c r="CS98" s="27">
        <f t="shared" si="181"/>
        <v>0</v>
      </c>
      <c r="CT98" s="27">
        <f t="shared" si="181"/>
        <v>0</v>
      </c>
      <c r="CU98" s="61">
        <f t="shared" si="181"/>
        <v>0</v>
      </c>
      <c r="CV98" s="58"/>
      <c r="CW98" s="92"/>
      <c r="CX98" s="92"/>
      <c r="CY98" s="93"/>
      <c r="CZ98" s="58"/>
      <c r="DA98" s="58"/>
      <c r="DB98" s="58"/>
      <c r="DC98" s="58"/>
      <c r="DD98" s="58"/>
      <c r="DE98" s="58"/>
      <c r="DF98" s="58"/>
      <c r="DG98" s="58"/>
      <c r="DH98" s="58"/>
      <c r="DI98" s="58"/>
      <c r="DJ98" s="58"/>
      <c r="DK98" s="58"/>
      <c r="DL98" s="58"/>
      <c r="DM98" s="58"/>
      <c r="DN98" s="58"/>
      <c r="DO98" s="58"/>
      <c r="DP98" s="58"/>
      <c r="DQ98" s="58"/>
    </row>
    <row r="99" spans="1:121" ht="15.6" x14ac:dyDescent="0.3">
      <c r="A99" s="16" t="s">
        <v>198</v>
      </c>
      <c r="B99" s="16" t="s">
        <v>1</v>
      </c>
      <c r="C99" s="17" t="s">
        <v>199</v>
      </c>
      <c r="D99" s="18">
        <f t="shared" ref="D99:AI99" si="182">SUM(D100:D100)</f>
        <v>8765811</v>
      </c>
      <c r="E99" s="19">
        <f t="shared" si="182"/>
        <v>8765811</v>
      </c>
      <c r="F99" s="19">
        <f t="shared" si="182"/>
        <v>8765811</v>
      </c>
      <c r="G99" s="19">
        <f t="shared" si="182"/>
        <v>0</v>
      </c>
      <c r="H99" s="19">
        <f t="shared" si="182"/>
        <v>0</v>
      </c>
      <c r="I99" s="19">
        <f t="shared" si="182"/>
        <v>0</v>
      </c>
      <c r="J99" s="19">
        <f t="shared" si="182"/>
        <v>0</v>
      </c>
      <c r="K99" s="19">
        <f t="shared" si="182"/>
        <v>0</v>
      </c>
      <c r="L99" s="19">
        <f t="shared" si="182"/>
        <v>0</v>
      </c>
      <c r="M99" s="19">
        <f t="shared" si="182"/>
        <v>0</v>
      </c>
      <c r="N99" s="19">
        <f t="shared" si="182"/>
        <v>0</v>
      </c>
      <c r="O99" s="19">
        <f t="shared" si="182"/>
        <v>0</v>
      </c>
      <c r="P99" s="19">
        <f t="shared" si="182"/>
        <v>0</v>
      </c>
      <c r="Q99" s="19">
        <f t="shared" si="182"/>
        <v>0</v>
      </c>
      <c r="R99" s="19">
        <f t="shared" si="182"/>
        <v>0</v>
      </c>
      <c r="S99" s="19">
        <f t="shared" si="182"/>
        <v>0</v>
      </c>
      <c r="T99" s="19">
        <f t="shared" si="182"/>
        <v>0</v>
      </c>
      <c r="U99" s="19">
        <f t="shared" si="182"/>
        <v>0</v>
      </c>
      <c r="V99" s="19">
        <f t="shared" si="182"/>
        <v>0</v>
      </c>
      <c r="W99" s="19">
        <f t="shared" si="182"/>
        <v>0</v>
      </c>
      <c r="X99" s="19">
        <f t="shared" si="182"/>
        <v>0</v>
      </c>
      <c r="Y99" s="19">
        <f t="shared" si="182"/>
        <v>0</v>
      </c>
      <c r="Z99" s="19">
        <f t="shared" si="182"/>
        <v>0</v>
      </c>
      <c r="AA99" s="19">
        <f t="shared" si="182"/>
        <v>0</v>
      </c>
      <c r="AB99" s="19">
        <f t="shared" si="182"/>
        <v>0</v>
      </c>
      <c r="AC99" s="19">
        <f t="shared" si="182"/>
        <v>0</v>
      </c>
      <c r="AD99" s="19">
        <f t="shared" si="182"/>
        <v>0</v>
      </c>
      <c r="AE99" s="19">
        <f t="shared" si="182"/>
        <v>8765811</v>
      </c>
      <c r="AF99" s="19">
        <f t="shared" si="182"/>
        <v>0</v>
      </c>
      <c r="AG99" s="19">
        <f t="shared" si="182"/>
        <v>0</v>
      </c>
      <c r="AH99" s="19">
        <f t="shared" si="182"/>
        <v>0</v>
      </c>
      <c r="AI99" s="19">
        <f t="shared" si="182"/>
        <v>0</v>
      </c>
      <c r="AJ99" s="19">
        <f t="shared" ref="AJ99:BP99" si="183">SUM(AJ100:AJ100)</f>
        <v>0</v>
      </c>
      <c r="AK99" s="19">
        <f t="shared" si="183"/>
        <v>0</v>
      </c>
      <c r="AL99" s="19">
        <f t="shared" si="183"/>
        <v>0</v>
      </c>
      <c r="AM99" s="19">
        <f t="shared" si="183"/>
        <v>0</v>
      </c>
      <c r="AN99" s="19">
        <f t="shared" si="183"/>
        <v>0</v>
      </c>
      <c r="AO99" s="19">
        <f t="shared" si="183"/>
        <v>0</v>
      </c>
      <c r="AP99" s="19">
        <f t="shared" si="183"/>
        <v>0</v>
      </c>
      <c r="AQ99" s="19">
        <f t="shared" si="183"/>
        <v>0</v>
      </c>
      <c r="AR99" s="19">
        <f t="shared" si="183"/>
        <v>0</v>
      </c>
      <c r="AS99" s="19">
        <f t="shared" si="183"/>
        <v>0</v>
      </c>
      <c r="AT99" s="19">
        <f t="shared" si="183"/>
        <v>0</v>
      </c>
      <c r="AU99" s="19">
        <f t="shared" si="183"/>
        <v>0</v>
      </c>
      <c r="AV99" s="19">
        <f t="shared" si="183"/>
        <v>0</v>
      </c>
      <c r="AW99" s="19">
        <f t="shared" si="183"/>
        <v>0</v>
      </c>
      <c r="AX99" s="19">
        <f t="shared" si="183"/>
        <v>0</v>
      </c>
      <c r="AY99" s="19">
        <f t="shared" si="183"/>
        <v>0</v>
      </c>
      <c r="AZ99" s="19">
        <f t="shared" si="183"/>
        <v>8765811</v>
      </c>
      <c r="BA99" s="19">
        <f t="shared" si="183"/>
        <v>0</v>
      </c>
      <c r="BB99" s="19">
        <f t="shared" si="183"/>
        <v>0</v>
      </c>
      <c r="BC99" s="19">
        <f t="shared" si="183"/>
        <v>0</v>
      </c>
      <c r="BD99" s="19">
        <f t="shared" si="183"/>
        <v>0</v>
      </c>
      <c r="BE99" s="19">
        <f t="shared" si="183"/>
        <v>0</v>
      </c>
      <c r="BF99" s="19">
        <f t="shared" si="183"/>
        <v>0</v>
      </c>
      <c r="BG99" s="19">
        <f t="shared" si="183"/>
        <v>0</v>
      </c>
      <c r="BH99" s="19">
        <f t="shared" si="183"/>
        <v>0</v>
      </c>
      <c r="BI99" s="19">
        <f t="shared" si="183"/>
        <v>0</v>
      </c>
      <c r="BJ99" s="19">
        <f t="shared" si="183"/>
        <v>0</v>
      </c>
      <c r="BK99" s="19">
        <f t="shared" si="183"/>
        <v>0</v>
      </c>
      <c r="BL99" s="19">
        <f t="shared" si="183"/>
        <v>0</v>
      </c>
      <c r="BM99" s="19">
        <f t="shared" si="183"/>
        <v>0</v>
      </c>
      <c r="BN99" s="19">
        <f t="shared" si="183"/>
        <v>0</v>
      </c>
      <c r="BO99" s="19">
        <f t="shared" si="183"/>
        <v>0</v>
      </c>
      <c r="BP99" s="19">
        <f t="shared" si="183"/>
        <v>0</v>
      </c>
      <c r="BQ99" s="19">
        <f t="shared" ref="BQ99:CU99" si="184">SUM(BQ100:BQ100)</f>
        <v>0</v>
      </c>
      <c r="BR99" s="19">
        <f t="shared" si="184"/>
        <v>0</v>
      </c>
      <c r="BS99" s="19">
        <f t="shared" si="184"/>
        <v>0</v>
      </c>
      <c r="BT99" s="19">
        <f t="shared" si="184"/>
        <v>0</v>
      </c>
      <c r="BU99" s="19">
        <f t="shared" si="184"/>
        <v>0</v>
      </c>
      <c r="BV99" s="19">
        <f t="shared" si="184"/>
        <v>0</v>
      </c>
      <c r="BW99" s="19">
        <f t="shared" si="184"/>
        <v>0</v>
      </c>
      <c r="BX99" s="19">
        <f t="shared" si="184"/>
        <v>0</v>
      </c>
      <c r="BY99" s="19">
        <f t="shared" si="184"/>
        <v>0</v>
      </c>
      <c r="BZ99" s="19">
        <f t="shared" si="184"/>
        <v>0</v>
      </c>
      <c r="CA99" s="19">
        <f t="shared" si="184"/>
        <v>0</v>
      </c>
      <c r="CB99" s="19">
        <f t="shared" si="184"/>
        <v>0</v>
      </c>
      <c r="CC99" s="19">
        <f t="shared" si="184"/>
        <v>0</v>
      </c>
      <c r="CD99" s="19">
        <f t="shared" si="184"/>
        <v>0</v>
      </c>
      <c r="CE99" s="19">
        <f t="shared" si="184"/>
        <v>0</v>
      </c>
      <c r="CF99" s="19">
        <f t="shared" si="184"/>
        <v>0</v>
      </c>
      <c r="CG99" s="19">
        <f t="shared" si="184"/>
        <v>0</v>
      </c>
      <c r="CH99" s="19">
        <f t="shared" si="184"/>
        <v>0</v>
      </c>
      <c r="CI99" s="19">
        <f t="shared" si="184"/>
        <v>0</v>
      </c>
      <c r="CJ99" s="19">
        <f t="shared" si="184"/>
        <v>0</v>
      </c>
      <c r="CK99" s="19">
        <f t="shared" si="184"/>
        <v>0</v>
      </c>
      <c r="CL99" s="19">
        <f t="shared" si="184"/>
        <v>0</v>
      </c>
      <c r="CM99" s="19">
        <f t="shared" si="184"/>
        <v>0</v>
      </c>
      <c r="CN99" s="19">
        <f t="shared" si="184"/>
        <v>0</v>
      </c>
      <c r="CO99" s="19">
        <f t="shared" si="184"/>
        <v>0</v>
      </c>
      <c r="CP99" s="19">
        <f t="shared" si="184"/>
        <v>0</v>
      </c>
      <c r="CQ99" s="19">
        <f t="shared" si="184"/>
        <v>0</v>
      </c>
      <c r="CR99" s="19">
        <f t="shared" si="184"/>
        <v>0</v>
      </c>
      <c r="CS99" s="19">
        <f t="shared" si="184"/>
        <v>0</v>
      </c>
      <c r="CT99" s="19">
        <f t="shared" si="184"/>
        <v>0</v>
      </c>
      <c r="CU99" s="20">
        <f t="shared" si="184"/>
        <v>0</v>
      </c>
      <c r="CW99" s="94"/>
      <c r="CX99" s="94"/>
      <c r="CY99" s="95"/>
    </row>
    <row r="100" spans="1:121" ht="31.2" x14ac:dyDescent="0.3">
      <c r="A100" s="21" t="s">
        <v>1</v>
      </c>
      <c r="B100" s="21" t="s">
        <v>99</v>
      </c>
      <c r="C100" s="22" t="s">
        <v>516</v>
      </c>
      <c r="D100" s="19">
        <f>SUM(E100+BZ100+CR100)</f>
        <v>8765811</v>
      </c>
      <c r="E100" s="19">
        <f>SUM(F100+BA100)</f>
        <v>8765811</v>
      </c>
      <c r="F100" s="19">
        <f>SUM(G100+H100+I100+P100+S100+T100+U100+AE100+AD100)</f>
        <v>8765811</v>
      </c>
      <c r="G100" s="19">
        <v>0</v>
      </c>
      <c r="H100" s="19">
        <v>0</v>
      </c>
      <c r="I100" s="19">
        <f t="shared" ref="I100" si="185">SUM(J100:O100)</f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f t="shared" ref="P100" si="186">SUM(Q100:R100)</f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f>SUM(V100:AC100)</f>
        <v>0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19">
        <v>0</v>
      </c>
      <c r="AB100" s="19">
        <v>0</v>
      </c>
      <c r="AC100" s="19">
        <v>0</v>
      </c>
      <c r="AD100" s="19">
        <v>0</v>
      </c>
      <c r="AE100" s="19">
        <f>SUM(AF100:AZ100)</f>
        <v>8765811</v>
      </c>
      <c r="AF100" s="19">
        <v>0</v>
      </c>
      <c r="AG100" s="19">
        <v>0</v>
      </c>
      <c r="AH100" s="19">
        <v>0</v>
      </c>
      <c r="AI100" s="19">
        <v>0</v>
      </c>
      <c r="AJ100" s="19">
        <v>0</v>
      </c>
      <c r="AK100" s="19">
        <v>0</v>
      </c>
      <c r="AL100" s="19">
        <v>0</v>
      </c>
      <c r="AM100" s="19">
        <v>0</v>
      </c>
      <c r="AN100" s="19">
        <v>0</v>
      </c>
      <c r="AO100" s="19">
        <v>0</v>
      </c>
      <c r="AP100" s="19">
        <v>0</v>
      </c>
      <c r="AQ100" s="19">
        <v>0</v>
      </c>
      <c r="AR100" s="19">
        <v>0</v>
      </c>
      <c r="AS100" s="19">
        <v>0</v>
      </c>
      <c r="AT100" s="19">
        <v>0</v>
      </c>
      <c r="AU100" s="19">
        <v>0</v>
      </c>
      <c r="AV100" s="19">
        <v>0</v>
      </c>
      <c r="AW100" s="19">
        <v>0</v>
      </c>
      <c r="AX100" s="19">
        <v>0</v>
      </c>
      <c r="AY100" s="19">
        <v>0</v>
      </c>
      <c r="AZ100" s="23">
        <v>8765811</v>
      </c>
      <c r="BA100" s="19">
        <f>SUM(BB100+BF100+BI100+BK100+BN100)</f>
        <v>0</v>
      </c>
      <c r="BB100" s="19">
        <f>SUM(BC100:BE100)</f>
        <v>0</v>
      </c>
      <c r="BC100" s="19">
        <v>0</v>
      </c>
      <c r="BD100" s="19">
        <v>0</v>
      </c>
      <c r="BE100" s="19">
        <v>0</v>
      </c>
      <c r="BF100" s="39">
        <f>SUM(BG100:BH100)</f>
        <v>0</v>
      </c>
      <c r="BG100" s="19"/>
      <c r="BH100" s="19">
        <v>0</v>
      </c>
      <c r="BI100" s="19">
        <v>0</v>
      </c>
      <c r="BJ100" s="19">
        <v>0</v>
      </c>
      <c r="BK100" s="19">
        <f t="shared" ref="BK100" si="187">SUM(BL100)</f>
        <v>0</v>
      </c>
      <c r="BL100" s="19">
        <v>0</v>
      </c>
      <c r="BM100" s="19">
        <v>0</v>
      </c>
      <c r="BN100" s="19">
        <f>SUM(BO100:BY100)</f>
        <v>0</v>
      </c>
      <c r="BO100" s="19">
        <v>0</v>
      </c>
      <c r="BP100" s="19">
        <v>0</v>
      </c>
      <c r="BQ100" s="19">
        <v>0</v>
      </c>
      <c r="BR100" s="19">
        <v>0</v>
      </c>
      <c r="BS100" s="19">
        <v>0</v>
      </c>
      <c r="BT100" s="19">
        <v>0</v>
      </c>
      <c r="BU100" s="19">
        <v>0</v>
      </c>
      <c r="BV100" s="19">
        <v>0</v>
      </c>
      <c r="BW100" s="19">
        <v>0</v>
      </c>
      <c r="BX100" s="19">
        <v>0</v>
      </c>
      <c r="BY100" s="19">
        <v>0</v>
      </c>
      <c r="BZ100" s="19">
        <f>SUM(CA100+CQ100)</f>
        <v>0</v>
      </c>
      <c r="CA100" s="19">
        <f>SUM(CB100+CE100+CK100)</f>
        <v>0</v>
      </c>
      <c r="CB100" s="19">
        <f t="shared" ref="CB100" si="188">SUM(CC100:CD100)</f>
        <v>0</v>
      </c>
      <c r="CC100" s="19">
        <v>0</v>
      </c>
      <c r="CD100" s="19">
        <v>0</v>
      </c>
      <c r="CE100" s="19">
        <f>SUM(CF100:CJ100)</f>
        <v>0</v>
      </c>
      <c r="CF100" s="19">
        <v>0</v>
      </c>
      <c r="CG100" s="19">
        <v>0</v>
      </c>
      <c r="CH100" s="19">
        <v>0</v>
      </c>
      <c r="CI100" s="19">
        <v>0</v>
      </c>
      <c r="CJ100" s="19">
        <v>0</v>
      </c>
      <c r="CK100" s="19">
        <f>SUM(CL100:CP100)</f>
        <v>0</v>
      </c>
      <c r="CL100" s="19">
        <v>0</v>
      </c>
      <c r="CM100" s="19">
        <v>0</v>
      </c>
      <c r="CN100" s="19">
        <v>0</v>
      </c>
      <c r="CO100" s="19"/>
      <c r="CP100" s="19"/>
      <c r="CQ100" s="19">
        <v>0</v>
      </c>
      <c r="CR100" s="19">
        <f t="shared" ref="CR100" si="189">SUM(CS100)</f>
        <v>0</v>
      </c>
      <c r="CS100" s="19">
        <f t="shared" ref="CS100" si="190">SUM(CT100:CU100)</f>
        <v>0</v>
      </c>
      <c r="CT100" s="19">
        <v>0</v>
      </c>
      <c r="CU100" s="20">
        <v>0</v>
      </c>
      <c r="CW100" s="116"/>
      <c r="CX100" s="116"/>
      <c r="CY100" s="95"/>
    </row>
    <row r="101" spans="1:121" ht="15.6" x14ac:dyDescent="0.3">
      <c r="A101" s="16" t="s">
        <v>593</v>
      </c>
      <c r="B101" s="16" t="s">
        <v>1</v>
      </c>
      <c r="C101" s="17" t="s">
        <v>594</v>
      </c>
      <c r="D101" s="18">
        <f t="shared" ref="D101:AK103" si="191">SUM(D102)</f>
        <v>1468050</v>
      </c>
      <c r="E101" s="19">
        <f t="shared" si="191"/>
        <v>1468050</v>
      </c>
      <c r="F101" s="19">
        <f t="shared" si="191"/>
        <v>1468050</v>
      </c>
      <c r="G101" s="19">
        <f t="shared" si="191"/>
        <v>0</v>
      </c>
      <c r="H101" s="19">
        <f t="shared" si="191"/>
        <v>0</v>
      </c>
      <c r="I101" s="19">
        <f t="shared" si="191"/>
        <v>0</v>
      </c>
      <c r="J101" s="19">
        <f t="shared" si="191"/>
        <v>0</v>
      </c>
      <c r="K101" s="19">
        <f t="shared" si="191"/>
        <v>0</v>
      </c>
      <c r="L101" s="19">
        <f t="shared" si="191"/>
        <v>0</v>
      </c>
      <c r="M101" s="19">
        <f t="shared" si="191"/>
        <v>0</v>
      </c>
      <c r="N101" s="19">
        <f t="shared" si="191"/>
        <v>0</v>
      </c>
      <c r="O101" s="19">
        <f t="shared" si="191"/>
        <v>0</v>
      </c>
      <c r="P101" s="19">
        <f t="shared" si="191"/>
        <v>0</v>
      </c>
      <c r="Q101" s="19">
        <f t="shared" si="191"/>
        <v>0</v>
      </c>
      <c r="R101" s="19">
        <f t="shared" si="191"/>
        <v>0</v>
      </c>
      <c r="S101" s="19">
        <f t="shared" si="191"/>
        <v>0</v>
      </c>
      <c r="T101" s="19">
        <f t="shared" si="191"/>
        <v>0</v>
      </c>
      <c r="U101" s="19">
        <f t="shared" si="191"/>
        <v>0</v>
      </c>
      <c r="V101" s="19">
        <f t="shared" si="191"/>
        <v>0</v>
      </c>
      <c r="W101" s="19">
        <f t="shared" si="191"/>
        <v>0</v>
      </c>
      <c r="X101" s="19">
        <f t="shared" si="191"/>
        <v>0</v>
      </c>
      <c r="Y101" s="19">
        <f t="shared" si="191"/>
        <v>0</v>
      </c>
      <c r="Z101" s="19">
        <f t="shared" si="191"/>
        <v>0</v>
      </c>
      <c r="AA101" s="19">
        <f t="shared" si="191"/>
        <v>0</v>
      </c>
      <c r="AB101" s="19">
        <f t="shared" si="191"/>
        <v>0</v>
      </c>
      <c r="AC101" s="19">
        <f t="shared" si="191"/>
        <v>0</v>
      </c>
      <c r="AD101" s="19">
        <f t="shared" si="191"/>
        <v>0</v>
      </c>
      <c r="AE101" s="19">
        <f t="shared" si="191"/>
        <v>1468050</v>
      </c>
      <c r="AF101" s="19">
        <f t="shared" si="191"/>
        <v>0</v>
      </c>
      <c r="AG101" s="19">
        <f t="shared" si="191"/>
        <v>0</v>
      </c>
      <c r="AH101" s="19">
        <f t="shared" si="191"/>
        <v>0</v>
      </c>
      <c r="AI101" s="19">
        <f t="shared" si="191"/>
        <v>0</v>
      </c>
      <c r="AJ101" s="19">
        <f t="shared" si="191"/>
        <v>0</v>
      </c>
      <c r="AK101" s="19">
        <f t="shared" si="191"/>
        <v>0</v>
      </c>
      <c r="AL101" s="19">
        <f t="shared" ref="AL101:CU103" si="192">SUM(AL102)</f>
        <v>0</v>
      </c>
      <c r="AM101" s="19">
        <f t="shared" si="192"/>
        <v>0</v>
      </c>
      <c r="AN101" s="19">
        <f t="shared" si="192"/>
        <v>0</v>
      </c>
      <c r="AO101" s="19">
        <f t="shared" si="192"/>
        <v>0</v>
      </c>
      <c r="AP101" s="19">
        <f t="shared" si="192"/>
        <v>0</v>
      </c>
      <c r="AQ101" s="19">
        <f t="shared" si="192"/>
        <v>0</v>
      </c>
      <c r="AR101" s="19">
        <f t="shared" si="192"/>
        <v>0</v>
      </c>
      <c r="AS101" s="19">
        <f t="shared" si="192"/>
        <v>0</v>
      </c>
      <c r="AT101" s="19"/>
      <c r="AU101" s="19"/>
      <c r="AV101" s="19">
        <f t="shared" si="192"/>
        <v>0</v>
      </c>
      <c r="AW101" s="19">
        <f t="shared" si="192"/>
        <v>0</v>
      </c>
      <c r="AX101" s="19">
        <f t="shared" si="192"/>
        <v>0</v>
      </c>
      <c r="AY101" s="19"/>
      <c r="AZ101" s="19">
        <f t="shared" si="192"/>
        <v>1468050</v>
      </c>
      <c r="BA101" s="19">
        <f t="shared" si="192"/>
        <v>0</v>
      </c>
      <c r="BB101" s="19">
        <f t="shared" si="192"/>
        <v>0</v>
      </c>
      <c r="BC101" s="19">
        <f t="shared" si="192"/>
        <v>0</v>
      </c>
      <c r="BD101" s="19">
        <f t="shared" si="192"/>
        <v>0</v>
      </c>
      <c r="BE101" s="19">
        <f t="shared" si="192"/>
        <v>0</v>
      </c>
      <c r="BF101" s="19">
        <f t="shared" si="192"/>
        <v>0</v>
      </c>
      <c r="BG101" s="19">
        <f t="shared" si="192"/>
        <v>0</v>
      </c>
      <c r="BH101" s="19">
        <f t="shared" si="192"/>
        <v>0</v>
      </c>
      <c r="BI101" s="19">
        <f t="shared" si="192"/>
        <v>0</v>
      </c>
      <c r="BJ101" s="19">
        <f t="shared" si="192"/>
        <v>0</v>
      </c>
      <c r="BK101" s="19">
        <f t="shared" si="192"/>
        <v>0</v>
      </c>
      <c r="BL101" s="19">
        <f t="shared" si="192"/>
        <v>0</v>
      </c>
      <c r="BM101" s="19">
        <f t="shared" si="192"/>
        <v>0</v>
      </c>
      <c r="BN101" s="19">
        <f t="shared" si="192"/>
        <v>0</v>
      </c>
      <c r="BO101" s="19">
        <f t="shared" si="192"/>
        <v>0</v>
      </c>
      <c r="BP101" s="19">
        <f t="shared" si="192"/>
        <v>0</v>
      </c>
      <c r="BQ101" s="19">
        <f t="shared" si="192"/>
        <v>0</v>
      </c>
      <c r="BR101" s="19">
        <f t="shared" si="192"/>
        <v>0</v>
      </c>
      <c r="BS101" s="19">
        <f t="shared" si="192"/>
        <v>0</v>
      </c>
      <c r="BT101" s="19">
        <f t="shared" si="192"/>
        <v>0</v>
      </c>
      <c r="BU101" s="19">
        <f t="shared" si="192"/>
        <v>0</v>
      </c>
      <c r="BV101" s="19">
        <f t="shared" si="192"/>
        <v>0</v>
      </c>
      <c r="BW101" s="19">
        <f t="shared" si="192"/>
        <v>0</v>
      </c>
      <c r="BX101" s="19">
        <f t="shared" si="192"/>
        <v>0</v>
      </c>
      <c r="BY101" s="19">
        <f t="shared" si="192"/>
        <v>0</v>
      </c>
      <c r="BZ101" s="19">
        <f t="shared" si="192"/>
        <v>0</v>
      </c>
      <c r="CA101" s="19">
        <f t="shared" si="192"/>
        <v>0</v>
      </c>
      <c r="CB101" s="19">
        <f t="shared" si="192"/>
        <v>0</v>
      </c>
      <c r="CC101" s="19">
        <f t="shared" si="192"/>
        <v>0</v>
      </c>
      <c r="CD101" s="19">
        <f t="shared" si="192"/>
        <v>0</v>
      </c>
      <c r="CE101" s="19">
        <f t="shared" si="192"/>
        <v>0</v>
      </c>
      <c r="CF101" s="19">
        <f t="shared" si="192"/>
        <v>0</v>
      </c>
      <c r="CG101" s="19">
        <f t="shared" si="192"/>
        <v>0</v>
      </c>
      <c r="CH101" s="19">
        <f t="shared" si="192"/>
        <v>0</v>
      </c>
      <c r="CI101" s="19">
        <f t="shared" si="192"/>
        <v>0</v>
      </c>
      <c r="CJ101" s="19">
        <f t="shared" si="192"/>
        <v>0</v>
      </c>
      <c r="CK101" s="19">
        <f t="shared" si="192"/>
        <v>0</v>
      </c>
      <c r="CL101" s="19">
        <f t="shared" si="192"/>
        <v>0</v>
      </c>
      <c r="CM101" s="19">
        <f t="shared" si="192"/>
        <v>0</v>
      </c>
      <c r="CN101" s="19">
        <f t="shared" si="192"/>
        <v>0</v>
      </c>
      <c r="CO101" s="19"/>
      <c r="CP101" s="19"/>
      <c r="CQ101" s="19">
        <f t="shared" si="192"/>
        <v>0</v>
      </c>
      <c r="CR101" s="19">
        <f t="shared" si="192"/>
        <v>0</v>
      </c>
      <c r="CS101" s="19">
        <f t="shared" si="192"/>
        <v>0</v>
      </c>
      <c r="CT101" s="19">
        <f t="shared" si="192"/>
        <v>0</v>
      </c>
      <c r="CU101" s="20">
        <f t="shared" si="192"/>
        <v>0</v>
      </c>
      <c r="CW101" s="94"/>
      <c r="CX101" s="94"/>
      <c r="CY101" s="95"/>
    </row>
    <row r="102" spans="1:121" ht="31.2" x14ac:dyDescent="0.3">
      <c r="A102" s="21" t="s">
        <v>1</v>
      </c>
      <c r="B102" s="21" t="s">
        <v>99</v>
      </c>
      <c r="C102" s="22" t="s">
        <v>595</v>
      </c>
      <c r="D102" s="19">
        <f>SUM(E102+BZ102+CR102)</f>
        <v>1468050</v>
      </c>
      <c r="E102" s="19">
        <f>SUM(F102+BA102)</f>
        <v>1468050</v>
      </c>
      <c r="F102" s="19">
        <f>SUM(G102+H102+I102+P102+S102+T102+U102+AE102+AD102)</f>
        <v>1468050</v>
      </c>
      <c r="G102" s="23"/>
      <c r="H102" s="23"/>
      <c r="I102" s="19">
        <f t="shared" ref="I102" si="193">SUM(J102:O102)</f>
        <v>0</v>
      </c>
      <c r="J102" s="19">
        <v>0</v>
      </c>
      <c r="K102" s="19">
        <v>0</v>
      </c>
      <c r="L102" s="19">
        <v>0</v>
      </c>
      <c r="M102" s="19"/>
      <c r="N102" s="23"/>
      <c r="O102" s="19">
        <v>0</v>
      </c>
      <c r="P102" s="19">
        <f t="shared" ref="P102" si="194">SUM(Q102:R102)</f>
        <v>0</v>
      </c>
      <c r="Q102" s="19">
        <v>0</v>
      </c>
      <c r="R102" s="19">
        <v>0</v>
      </c>
      <c r="S102" s="19">
        <v>0</v>
      </c>
      <c r="T102" s="23"/>
      <c r="U102" s="19">
        <f>SUM(V102:AC102)</f>
        <v>0</v>
      </c>
      <c r="V102" s="19">
        <v>0</v>
      </c>
      <c r="W102" s="23"/>
      <c r="X102" s="23"/>
      <c r="Y102" s="23">
        <v>0</v>
      </c>
      <c r="Z102" s="19">
        <v>0</v>
      </c>
      <c r="AA102" s="19">
        <v>0</v>
      </c>
      <c r="AB102" s="19">
        <v>0</v>
      </c>
      <c r="AC102" s="19">
        <v>0</v>
      </c>
      <c r="AD102" s="19">
        <v>0</v>
      </c>
      <c r="AE102" s="19">
        <f>SUM(AF102:AZ102)</f>
        <v>1468050</v>
      </c>
      <c r="AF102" s="19">
        <v>0</v>
      </c>
      <c r="AG102" s="19">
        <v>0</v>
      </c>
      <c r="AH102" s="19">
        <v>0</v>
      </c>
      <c r="AI102" s="19"/>
      <c r="AJ102" s="19">
        <v>0</v>
      </c>
      <c r="AK102" s="19">
        <v>0</v>
      </c>
      <c r="AL102" s="19">
        <v>0</v>
      </c>
      <c r="AM102" s="19"/>
      <c r="AN102" s="19">
        <v>0</v>
      </c>
      <c r="AO102" s="19">
        <v>0</v>
      </c>
      <c r="AP102" s="19">
        <v>0</v>
      </c>
      <c r="AQ102" s="19">
        <v>0</v>
      </c>
      <c r="AR102" s="19">
        <v>0</v>
      </c>
      <c r="AS102" s="19">
        <v>0</v>
      </c>
      <c r="AT102" s="19"/>
      <c r="AU102" s="19"/>
      <c r="AV102" s="19">
        <v>0</v>
      </c>
      <c r="AW102" s="19">
        <v>0</v>
      </c>
      <c r="AX102" s="19">
        <v>0</v>
      </c>
      <c r="AY102" s="19"/>
      <c r="AZ102" s="19">
        <v>1468050</v>
      </c>
      <c r="BA102" s="19">
        <f>SUM(BB102+BF102+BI102+BK102+BN102)</f>
        <v>0</v>
      </c>
      <c r="BB102" s="19">
        <f>SUM(BC102:BE102)</f>
        <v>0</v>
      </c>
      <c r="BC102" s="19">
        <v>0</v>
      </c>
      <c r="BD102" s="19">
        <v>0</v>
      </c>
      <c r="BE102" s="19">
        <v>0</v>
      </c>
      <c r="BF102" s="19">
        <f>SUM(BH102:BH102)</f>
        <v>0</v>
      </c>
      <c r="BG102" s="19">
        <v>0</v>
      </c>
      <c r="BH102" s="19">
        <v>0</v>
      </c>
      <c r="BI102" s="19">
        <v>0</v>
      </c>
      <c r="BJ102" s="19">
        <v>0</v>
      </c>
      <c r="BK102" s="19">
        <f t="shared" ref="BK102" si="195">SUM(BL102)</f>
        <v>0</v>
      </c>
      <c r="BL102" s="19">
        <v>0</v>
      </c>
      <c r="BM102" s="19">
        <v>0</v>
      </c>
      <c r="BN102" s="19">
        <f>SUM(BO102:BY102)</f>
        <v>0</v>
      </c>
      <c r="BO102" s="19">
        <v>0</v>
      </c>
      <c r="BP102" s="19">
        <v>0</v>
      </c>
      <c r="BQ102" s="19">
        <v>0</v>
      </c>
      <c r="BR102" s="19">
        <v>0</v>
      </c>
      <c r="BS102" s="19">
        <v>0</v>
      </c>
      <c r="BT102" s="19">
        <v>0</v>
      </c>
      <c r="BU102" s="19">
        <v>0</v>
      </c>
      <c r="BV102" s="19">
        <v>0</v>
      </c>
      <c r="BW102" s="19">
        <v>0</v>
      </c>
      <c r="BX102" s="19">
        <v>0</v>
      </c>
      <c r="BY102" s="19">
        <v>0</v>
      </c>
      <c r="BZ102" s="19">
        <f>SUM(CA102+CQ102)</f>
        <v>0</v>
      </c>
      <c r="CA102" s="19">
        <f>SUM(CB102+CE102+CK102)</f>
        <v>0</v>
      </c>
      <c r="CB102" s="19">
        <f t="shared" ref="CB102" si="196">SUM(CC102:CD102)</f>
        <v>0</v>
      </c>
      <c r="CC102" s="19">
        <v>0</v>
      </c>
      <c r="CD102" s="23"/>
      <c r="CE102" s="19">
        <f>SUM(CF102:CJ102)</f>
        <v>0</v>
      </c>
      <c r="CF102" s="19">
        <v>0</v>
      </c>
      <c r="CG102" s="19">
        <v>0</v>
      </c>
      <c r="CH102" s="19">
        <v>0</v>
      </c>
      <c r="CI102" s="19">
        <v>0</v>
      </c>
      <c r="CJ102" s="19">
        <v>0</v>
      </c>
      <c r="CK102" s="19">
        <f>SUM(CL102:CP102)</f>
        <v>0</v>
      </c>
      <c r="CL102" s="19">
        <v>0</v>
      </c>
      <c r="CM102" s="19">
        <v>0</v>
      </c>
      <c r="CN102" s="19">
        <v>0</v>
      </c>
      <c r="CO102" s="19"/>
      <c r="CP102" s="19"/>
      <c r="CQ102" s="19">
        <v>0</v>
      </c>
      <c r="CR102" s="19">
        <f t="shared" ref="CR102" si="197">SUM(CS102)</f>
        <v>0</v>
      </c>
      <c r="CS102" s="19">
        <f t="shared" ref="CS102" si="198">SUM(CT102:CU102)</f>
        <v>0</v>
      </c>
      <c r="CT102" s="19">
        <v>0</v>
      </c>
      <c r="CU102" s="20">
        <v>0</v>
      </c>
      <c r="CW102" s="116"/>
      <c r="CX102" s="116"/>
      <c r="CY102" s="95"/>
    </row>
    <row r="103" spans="1:121" s="59" customFormat="1" ht="15.6" x14ac:dyDescent="0.3">
      <c r="A103" s="16" t="s">
        <v>200</v>
      </c>
      <c r="B103" s="16" t="s">
        <v>1</v>
      </c>
      <c r="C103" s="17" t="s">
        <v>201</v>
      </c>
      <c r="D103" s="18">
        <f t="shared" si="191"/>
        <v>4944885</v>
      </c>
      <c r="E103" s="18">
        <f t="shared" si="191"/>
        <v>4944885</v>
      </c>
      <c r="F103" s="18">
        <f t="shared" si="191"/>
        <v>4944885</v>
      </c>
      <c r="G103" s="18">
        <f t="shared" si="191"/>
        <v>3891282</v>
      </c>
      <c r="H103" s="18">
        <f t="shared" si="191"/>
        <v>967704</v>
      </c>
      <c r="I103" s="18">
        <f t="shared" si="191"/>
        <v>16819</v>
      </c>
      <c r="J103" s="18">
        <f t="shared" si="191"/>
        <v>0</v>
      </c>
      <c r="K103" s="18">
        <f t="shared" si="191"/>
        <v>0</v>
      </c>
      <c r="L103" s="18">
        <f t="shared" si="191"/>
        <v>0</v>
      </c>
      <c r="M103" s="18">
        <f t="shared" si="191"/>
        <v>0</v>
      </c>
      <c r="N103" s="18">
        <f t="shared" si="191"/>
        <v>16819</v>
      </c>
      <c r="O103" s="18">
        <f t="shared" si="191"/>
        <v>0</v>
      </c>
      <c r="P103" s="18">
        <f t="shared" si="191"/>
        <v>0</v>
      </c>
      <c r="Q103" s="18">
        <f t="shared" si="191"/>
        <v>0</v>
      </c>
      <c r="R103" s="18">
        <f t="shared" si="191"/>
        <v>0</v>
      </c>
      <c r="S103" s="18">
        <f t="shared" si="191"/>
        <v>0</v>
      </c>
      <c r="T103" s="18">
        <f t="shared" si="191"/>
        <v>31000</v>
      </c>
      <c r="U103" s="18">
        <f t="shared" si="191"/>
        <v>38080</v>
      </c>
      <c r="V103" s="18">
        <f t="shared" si="191"/>
        <v>0</v>
      </c>
      <c r="W103" s="18">
        <f t="shared" si="191"/>
        <v>10301</v>
      </c>
      <c r="X103" s="18">
        <f t="shared" si="191"/>
        <v>27779</v>
      </c>
      <c r="Y103" s="18">
        <f t="shared" si="191"/>
        <v>0</v>
      </c>
      <c r="Z103" s="18">
        <f t="shared" si="191"/>
        <v>0</v>
      </c>
      <c r="AA103" s="18">
        <f t="shared" si="191"/>
        <v>0</v>
      </c>
      <c r="AB103" s="18">
        <f t="shared" si="191"/>
        <v>0</v>
      </c>
      <c r="AC103" s="18">
        <f t="shared" si="191"/>
        <v>0</v>
      </c>
      <c r="AD103" s="18">
        <f t="shared" si="191"/>
        <v>0</v>
      </c>
      <c r="AE103" s="18">
        <f t="shared" si="191"/>
        <v>0</v>
      </c>
      <c r="AF103" s="18">
        <f t="shared" si="191"/>
        <v>0</v>
      </c>
      <c r="AG103" s="18">
        <f t="shared" si="191"/>
        <v>0</v>
      </c>
      <c r="AH103" s="18">
        <f t="shared" si="191"/>
        <v>0</v>
      </c>
      <c r="AI103" s="18">
        <f t="shared" si="191"/>
        <v>0</v>
      </c>
      <c r="AJ103" s="18">
        <f t="shared" si="191"/>
        <v>0</v>
      </c>
      <c r="AK103" s="18">
        <f t="shared" si="191"/>
        <v>0</v>
      </c>
      <c r="AL103" s="18">
        <f t="shared" si="192"/>
        <v>0</v>
      </c>
      <c r="AM103" s="18">
        <f t="shared" si="192"/>
        <v>0</v>
      </c>
      <c r="AN103" s="18">
        <f t="shared" si="192"/>
        <v>0</v>
      </c>
      <c r="AO103" s="18">
        <f t="shared" si="192"/>
        <v>0</v>
      </c>
      <c r="AP103" s="18">
        <f t="shared" si="192"/>
        <v>0</v>
      </c>
      <c r="AQ103" s="18">
        <f t="shared" si="192"/>
        <v>0</v>
      </c>
      <c r="AR103" s="18">
        <f t="shared" si="192"/>
        <v>0</v>
      </c>
      <c r="AS103" s="18">
        <f t="shared" si="192"/>
        <v>0</v>
      </c>
      <c r="AT103" s="18"/>
      <c r="AU103" s="18"/>
      <c r="AV103" s="18">
        <f t="shared" si="192"/>
        <v>0</v>
      </c>
      <c r="AW103" s="18">
        <f t="shared" si="192"/>
        <v>0</v>
      </c>
      <c r="AX103" s="18">
        <f t="shared" si="192"/>
        <v>0</v>
      </c>
      <c r="AY103" s="18"/>
      <c r="AZ103" s="18">
        <f t="shared" si="192"/>
        <v>0</v>
      </c>
      <c r="BA103" s="18">
        <f t="shared" si="192"/>
        <v>0</v>
      </c>
      <c r="BB103" s="18">
        <f t="shared" si="192"/>
        <v>0</v>
      </c>
      <c r="BC103" s="18">
        <f t="shared" si="192"/>
        <v>0</v>
      </c>
      <c r="BD103" s="18">
        <f t="shared" si="192"/>
        <v>0</v>
      </c>
      <c r="BE103" s="18">
        <f t="shared" si="192"/>
        <v>0</v>
      </c>
      <c r="BF103" s="18">
        <f t="shared" si="192"/>
        <v>0</v>
      </c>
      <c r="BG103" s="18">
        <f t="shared" si="192"/>
        <v>0</v>
      </c>
      <c r="BH103" s="18">
        <f t="shared" si="192"/>
        <v>0</v>
      </c>
      <c r="BI103" s="18">
        <f t="shared" si="192"/>
        <v>0</v>
      </c>
      <c r="BJ103" s="18">
        <f t="shared" si="192"/>
        <v>0</v>
      </c>
      <c r="BK103" s="18">
        <f t="shared" si="192"/>
        <v>0</v>
      </c>
      <c r="BL103" s="18">
        <f t="shared" si="192"/>
        <v>0</v>
      </c>
      <c r="BM103" s="18">
        <f t="shared" si="192"/>
        <v>0</v>
      </c>
      <c r="BN103" s="18">
        <f t="shared" si="192"/>
        <v>0</v>
      </c>
      <c r="BO103" s="18">
        <f t="shared" si="192"/>
        <v>0</v>
      </c>
      <c r="BP103" s="18">
        <f t="shared" si="192"/>
        <v>0</v>
      </c>
      <c r="BQ103" s="18">
        <f t="shared" si="192"/>
        <v>0</v>
      </c>
      <c r="BR103" s="18">
        <f t="shared" si="192"/>
        <v>0</v>
      </c>
      <c r="BS103" s="18">
        <f t="shared" si="192"/>
        <v>0</v>
      </c>
      <c r="BT103" s="18">
        <f t="shared" si="192"/>
        <v>0</v>
      </c>
      <c r="BU103" s="18">
        <f t="shared" si="192"/>
        <v>0</v>
      </c>
      <c r="BV103" s="18">
        <f t="shared" si="192"/>
        <v>0</v>
      </c>
      <c r="BW103" s="18">
        <f t="shared" si="192"/>
        <v>0</v>
      </c>
      <c r="BX103" s="18">
        <f t="shared" si="192"/>
        <v>0</v>
      </c>
      <c r="BY103" s="18">
        <f t="shared" si="192"/>
        <v>0</v>
      </c>
      <c r="BZ103" s="18">
        <f t="shared" si="192"/>
        <v>0</v>
      </c>
      <c r="CA103" s="18">
        <f t="shared" si="192"/>
        <v>0</v>
      </c>
      <c r="CB103" s="18">
        <f t="shared" si="192"/>
        <v>0</v>
      </c>
      <c r="CC103" s="18">
        <f t="shared" si="192"/>
        <v>0</v>
      </c>
      <c r="CD103" s="18">
        <f t="shared" si="192"/>
        <v>0</v>
      </c>
      <c r="CE103" s="18">
        <f t="shared" si="192"/>
        <v>0</v>
      </c>
      <c r="CF103" s="18">
        <f t="shared" si="192"/>
        <v>0</v>
      </c>
      <c r="CG103" s="18">
        <f t="shared" si="192"/>
        <v>0</v>
      </c>
      <c r="CH103" s="18">
        <f t="shared" si="192"/>
        <v>0</v>
      </c>
      <c r="CI103" s="18">
        <f t="shared" si="192"/>
        <v>0</v>
      </c>
      <c r="CJ103" s="18">
        <f t="shared" si="192"/>
        <v>0</v>
      </c>
      <c r="CK103" s="18">
        <f t="shared" si="192"/>
        <v>0</v>
      </c>
      <c r="CL103" s="18">
        <f t="shared" si="192"/>
        <v>0</v>
      </c>
      <c r="CM103" s="18">
        <f t="shared" si="192"/>
        <v>0</v>
      </c>
      <c r="CN103" s="18">
        <f t="shared" si="192"/>
        <v>0</v>
      </c>
      <c r="CO103" s="18"/>
      <c r="CP103" s="18"/>
      <c r="CQ103" s="18">
        <f t="shared" si="192"/>
        <v>0</v>
      </c>
      <c r="CR103" s="18">
        <f t="shared" si="192"/>
        <v>0</v>
      </c>
      <c r="CS103" s="18">
        <f t="shared" si="192"/>
        <v>0</v>
      </c>
      <c r="CT103" s="18">
        <f t="shared" si="192"/>
        <v>0</v>
      </c>
      <c r="CU103" s="46">
        <f t="shared" si="192"/>
        <v>0</v>
      </c>
      <c r="CV103" s="58"/>
      <c r="CW103" s="94"/>
      <c r="CX103" s="94"/>
      <c r="CY103" s="93"/>
      <c r="CZ103" s="58"/>
      <c r="DA103" s="58"/>
      <c r="DB103" s="58"/>
      <c r="DC103" s="58"/>
      <c r="DD103" s="58"/>
      <c r="DE103" s="58"/>
      <c r="DF103" s="58"/>
      <c r="DG103" s="58"/>
      <c r="DH103" s="58"/>
      <c r="DI103" s="58"/>
      <c r="DJ103" s="58"/>
      <c r="DK103" s="58"/>
      <c r="DL103" s="58"/>
      <c r="DM103" s="58"/>
      <c r="DN103" s="58"/>
      <c r="DO103" s="58"/>
      <c r="DP103" s="58"/>
      <c r="DQ103" s="58"/>
    </row>
    <row r="104" spans="1:121" ht="15.6" x14ac:dyDescent="0.3">
      <c r="A104" s="21" t="s">
        <v>1</v>
      </c>
      <c r="B104" s="21" t="s">
        <v>91</v>
      </c>
      <c r="C104" s="22" t="s">
        <v>552</v>
      </c>
      <c r="D104" s="19">
        <f>SUM(E104+BZ104+CR104)</f>
        <v>4944885</v>
      </c>
      <c r="E104" s="19">
        <f>SUM(F104+BA104)</f>
        <v>4944885</v>
      </c>
      <c r="F104" s="19">
        <f>SUM(G104+H104+I104+P104+S104+T104+U104+AE104+AD104)</f>
        <v>4944885</v>
      </c>
      <c r="G104" s="23">
        <v>3891282</v>
      </c>
      <c r="H104" s="23">
        <v>967704</v>
      </c>
      <c r="I104" s="19">
        <f t="shared" si="109"/>
        <v>16819</v>
      </c>
      <c r="J104" s="19">
        <v>0</v>
      </c>
      <c r="K104" s="19">
        <v>0</v>
      </c>
      <c r="L104" s="19">
        <v>0</v>
      </c>
      <c r="M104" s="19"/>
      <c r="N104" s="23">
        <v>16819</v>
      </c>
      <c r="O104" s="19">
        <v>0</v>
      </c>
      <c r="P104" s="19">
        <f t="shared" si="110"/>
        <v>0</v>
      </c>
      <c r="Q104" s="19">
        <v>0</v>
      </c>
      <c r="R104" s="19">
        <v>0</v>
      </c>
      <c r="S104" s="19">
        <v>0</v>
      </c>
      <c r="T104" s="23">
        <v>31000</v>
      </c>
      <c r="U104" s="19">
        <f>SUM(V104:AC104)</f>
        <v>38080</v>
      </c>
      <c r="V104" s="19">
        <v>0</v>
      </c>
      <c r="W104" s="23">
        <v>10301</v>
      </c>
      <c r="X104" s="23">
        <v>27779</v>
      </c>
      <c r="Y104" s="23">
        <v>0</v>
      </c>
      <c r="Z104" s="19">
        <v>0</v>
      </c>
      <c r="AA104" s="19">
        <v>0</v>
      </c>
      <c r="AB104" s="19">
        <v>0</v>
      </c>
      <c r="AC104" s="19">
        <v>0</v>
      </c>
      <c r="AD104" s="19">
        <v>0</v>
      </c>
      <c r="AE104" s="19">
        <f>SUM(AF104:AZ104)</f>
        <v>0</v>
      </c>
      <c r="AF104" s="19">
        <v>0</v>
      </c>
      <c r="AG104" s="19">
        <v>0</v>
      </c>
      <c r="AH104" s="19">
        <v>0</v>
      </c>
      <c r="AI104" s="19"/>
      <c r="AJ104" s="19">
        <v>0</v>
      </c>
      <c r="AK104" s="19">
        <v>0</v>
      </c>
      <c r="AL104" s="19">
        <v>0</v>
      </c>
      <c r="AM104" s="19"/>
      <c r="AN104" s="19">
        <v>0</v>
      </c>
      <c r="AO104" s="19">
        <v>0</v>
      </c>
      <c r="AP104" s="19">
        <v>0</v>
      </c>
      <c r="AQ104" s="19">
        <v>0</v>
      </c>
      <c r="AR104" s="19">
        <v>0</v>
      </c>
      <c r="AS104" s="19">
        <v>0</v>
      </c>
      <c r="AT104" s="19"/>
      <c r="AU104" s="19"/>
      <c r="AV104" s="19">
        <v>0</v>
      </c>
      <c r="AW104" s="19">
        <v>0</v>
      </c>
      <c r="AX104" s="19">
        <v>0</v>
      </c>
      <c r="AY104" s="19"/>
      <c r="AZ104" s="19">
        <v>0</v>
      </c>
      <c r="BA104" s="19">
        <f>SUM(BB104+BF104+BI104+BK104+BN104)</f>
        <v>0</v>
      </c>
      <c r="BB104" s="19">
        <f>SUM(BC104:BE104)</f>
        <v>0</v>
      </c>
      <c r="BC104" s="19">
        <v>0</v>
      </c>
      <c r="BD104" s="19">
        <v>0</v>
      </c>
      <c r="BE104" s="19">
        <v>0</v>
      </c>
      <c r="BF104" s="19">
        <f>SUM(BH104:BH104)</f>
        <v>0</v>
      </c>
      <c r="BG104" s="19">
        <v>0</v>
      </c>
      <c r="BH104" s="19">
        <v>0</v>
      </c>
      <c r="BI104" s="19">
        <v>0</v>
      </c>
      <c r="BJ104" s="19">
        <v>0</v>
      </c>
      <c r="BK104" s="19">
        <f t="shared" si="111"/>
        <v>0</v>
      </c>
      <c r="BL104" s="19">
        <v>0</v>
      </c>
      <c r="BM104" s="19">
        <v>0</v>
      </c>
      <c r="BN104" s="19">
        <f>SUM(BO104:BY104)</f>
        <v>0</v>
      </c>
      <c r="BO104" s="19">
        <v>0</v>
      </c>
      <c r="BP104" s="19">
        <v>0</v>
      </c>
      <c r="BQ104" s="19">
        <v>0</v>
      </c>
      <c r="BR104" s="19">
        <v>0</v>
      </c>
      <c r="BS104" s="19">
        <v>0</v>
      </c>
      <c r="BT104" s="19">
        <v>0</v>
      </c>
      <c r="BU104" s="19">
        <v>0</v>
      </c>
      <c r="BV104" s="19">
        <v>0</v>
      </c>
      <c r="BW104" s="19">
        <v>0</v>
      </c>
      <c r="BX104" s="19">
        <v>0</v>
      </c>
      <c r="BY104" s="19">
        <v>0</v>
      </c>
      <c r="BZ104" s="19">
        <f>SUM(CA104+CQ104)</f>
        <v>0</v>
      </c>
      <c r="CA104" s="19">
        <f>SUM(CB104+CE104+CK104)</f>
        <v>0</v>
      </c>
      <c r="CB104" s="19">
        <f t="shared" si="112"/>
        <v>0</v>
      </c>
      <c r="CC104" s="19">
        <v>0</v>
      </c>
      <c r="CD104" s="23"/>
      <c r="CE104" s="19">
        <f>SUM(CF104:CJ104)</f>
        <v>0</v>
      </c>
      <c r="CF104" s="19">
        <v>0</v>
      </c>
      <c r="CG104" s="19">
        <v>0</v>
      </c>
      <c r="CH104" s="19">
        <v>0</v>
      </c>
      <c r="CI104" s="19">
        <v>0</v>
      </c>
      <c r="CJ104" s="19">
        <v>0</v>
      </c>
      <c r="CK104" s="19">
        <f>SUM(CL104:CP104)</f>
        <v>0</v>
      </c>
      <c r="CL104" s="19">
        <v>0</v>
      </c>
      <c r="CM104" s="19">
        <v>0</v>
      </c>
      <c r="CN104" s="19">
        <v>0</v>
      </c>
      <c r="CO104" s="19"/>
      <c r="CP104" s="19"/>
      <c r="CQ104" s="19">
        <v>0</v>
      </c>
      <c r="CR104" s="19">
        <f t="shared" si="113"/>
        <v>0</v>
      </c>
      <c r="CS104" s="19">
        <f t="shared" si="114"/>
        <v>0</v>
      </c>
      <c r="CT104" s="19">
        <v>0</v>
      </c>
      <c r="CU104" s="20">
        <v>0</v>
      </c>
      <c r="CW104" s="116"/>
      <c r="CX104" s="116"/>
      <c r="CY104" s="95"/>
    </row>
    <row r="105" spans="1:121" s="59" customFormat="1" ht="31.2" x14ac:dyDescent="0.3">
      <c r="A105" s="25" t="s">
        <v>202</v>
      </c>
      <c r="B105" s="25" t="s">
        <v>1</v>
      </c>
      <c r="C105" s="26" t="s">
        <v>203</v>
      </c>
      <c r="D105" s="27">
        <f t="shared" ref="D105:AS105" si="199">SUM(D106+D109+D111+D114)</f>
        <v>33370379</v>
      </c>
      <c r="E105" s="27">
        <f t="shared" si="199"/>
        <v>33370379</v>
      </c>
      <c r="F105" s="27">
        <f t="shared" si="199"/>
        <v>6207039</v>
      </c>
      <c r="G105" s="27">
        <f t="shared" si="199"/>
        <v>0</v>
      </c>
      <c r="H105" s="27">
        <f t="shared" si="199"/>
        <v>0</v>
      </c>
      <c r="I105" s="27">
        <f t="shared" si="199"/>
        <v>0</v>
      </c>
      <c r="J105" s="27">
        <f t="shared" si="199"/>
        <v>0</v>
      </c>
      <c r="K105" s="27">
        <f t="shared" si="199"/>
        <v>0</v>
      </c>
      <c r="L105" s="27">
        <f t="shared" si="199"/>
        <v>0</v>
      </c>
      <c r="M105" s="27">
        <f t="shared" si="199"/>
        <v>0</v>
      </c>
      <c r="N105" s="27">
        <f t="shared" si="199"/>
        <v>0</v>
      </c>
      <c r="O105" s="27">
        <f t="shared" si="199"/>
        <v>0</v>
      </c>
      <c r="P105" s="27">
        <f t="shared" si="199"/>
        <v>0</v>
      </c>
      <c r="Q105" s="27">
        <f t="shared" si="199"/>
        <v>0</v>
      </c>
      <c r="R105" s="27">
        <f t="shared" si="199"/>
        <v>0</v>
      </c>
      <c r="S105" s="27">
        <f t="shared" si="199"/>
        <v>0</v>
      </c>
      <c r="T105" s="27">
        <f t="shared" si="199"/>
        <v>0</v>
      </c>
      <c r="U105" s="27">
        <f t="shared" si="199"/>
        <v>0</v>
      </c>
      <c r="V105" s="27">
        <f t="shared" si="199"/>
        <v>0</v>
      </c>
      <c r="W105" s="27">
        <f t="shared" si="199"/>
        <v>0</v>
      </c>
      <c r="X105" s="27">
        <f t="shared" si="199"/>
        <v>0</v>
      </c>
      <c r="Y105" s="27">
        <f t="shared" si="199"/>
        <v>0</v>
      </c>
      <c r="Z105" s="27">
        <f t="shared" si="199"/>
        <v>0</v>
      </c>
      <c r="AA105" s="27">
        <f t="shared" si="199"/>
        <v>0</v>
      </c>
      <c r="AB105" s="27">
        <f t="shared" si="199"/>
        <v>0</v>
      </c>
      <c r="AC105" s="27">
        <f t="shared" si="199"/>
        <v>0</v>
      </c>
      <c r="AD105" s="27">
        <f t="shared" si="199"/>
        <v>0</v>
      </c>
      <c r="AE105" s="27">
        <f t="shared" si="199"/>
        <v>6207039</v>
      </c>
      <c r="AF105" s="27">
        <f t="shared" si="199"/>
        <v>0</v>
      </c>
      <c r="AG105" s="27">
        <f t="shared" si="199"/>
        <v>0</v>
      </c>
      <c r="AH105" s="27">
        <f t="shared" si="199"/>
        <v>0</v>
      </c>
      <c r="AI105" s="27">
        <f t="shared" si="199"/>
        <v>0</v>
      </c>
      <c r="AJ105" s="27">
        <f t="shared" si="199"/>
        <v>0</v>
      </c>
      <c r="AK105" s="27">
        <f t="shared" si="199"/>
        <v>0</v>
      </c>
      <c r="AL105" s="27">
        <f t="shared" si="199"/>
        <v>0</v>
      </c>
      <c r="AM105" s="27">
        <f t="shared" si="199"/>
        <v>0</v>
      </c>
      <c r="AN105" s="27">
        <f t="shared" si="199"/>
        <v>0</v>
      </c>
      <c r="AO105" s="27">
        <f t="shared" si="199"/>
        <v>0</v>
      </c>
      <c r="AP105" s="27">
        <f t="shared" si="199"/>
        <v>0</v>
      </c>
      <c r="AQ105" s="27">
        <f t="shared" si="199"/>
        <v>0</v>
      </c>
      <c r="AR105" s="27">
        <f t="shared" si="199"/>
        <v>0</v>
      </c>
      <c r="AS105" s="27">
        <f t="shared" si="199"/>
        <v>0</v>
      </c>
      <c r="AT105" s="27"/>
      <c r="AU105" s="27"/>
      <c r="AV105" s="27">
        <f>SUM(AV106+AV109+AV111+AV114)</f>
        <v>0</v>
      </c>
      <c r="AW105" s="27">
        <f>SUM(AW106+AW109+AW111+AW114)</f>
        <v>0</v>
      </c>
      <c r="AX105" s="27">
        <f>SUM(AX106+AX109+AX111+AX114)</f>
        <v>0</v>
      </c>
      <c r="AY105" s="27"/>
      <c r="AZ105" s="27">
        <f t="shared" ref="AZ105:CN105" si="200">SUM(AZ106+AZ109+AZ111+AZ114)</f>
        <v>6207039</v>
      </c>
      <c r="BA105" s="27">
        <f t="shared" si="200"/>
        <v>27163340</v>
      </c>
      <c r="BB105" s="27">
        <f t="shared" si="200"/>
        <v>24757489</v>
      </c>
      <c r="BC105" s="27">
        <f t="shared" si="200"/>
        <v>0</v>
      </c>
      <c r="BD105" s="27">
        <f t="shared" si="200"/>
        <v>6033387</v>
      </c>
      <c r="BE105" s="27">
        <f t="shared" si="200"/>
        <v>18724102</v>
      </c>
      <c r="BF105" s="27">
        <f t="shared" si="200"/>
        <v>0</v>
      </c>
      <c r="BG105" s="27">
        <f t="shared" si="200"/>
        <v>0</v>
      </c>
      <c r="BH105" s="27">
        <f t="shared" si="200"/>
        <v>0</v>
      </c>
      <c r="BI105" s="27">
        <f t="shared" si="200"/>
        <v>0</v>
      </c>
      <c r="BJ105" s="27">
        <f t="shared" si="200"/>
        <v>0</v>
      </c>
      <c r="BK105" s="27">
        <f t="shared" si="200"/>
        <v>2405851</v>
      </c>
      <c r="BL105" s="27">
        <f t="shared" si="200"/>
        <v>0</v>
      </c>
      <c r="BM105" s="27">
        <f t="shared" si="200"/>
        <v>2405851</v>
      </c>
      <c r="BN105" s="27">
        <f t="shared" si="200"/>
        <v>0</v>
      </c>
      <c r="BO105" s="27">
        <f t="shared" si="200"/>
        <v>0</v>
      </c>
      <c r="BP105" s="27">
        <f t="shared" si="200"/>
        <v>0</v>
      </c>
      <c r="BQ105" s="27">
        <f t="shared" si="200"/>
        <v>0</v>
      </c>
      <c r="BR105" s="27">
        <f t="shared" si="200"/>
        <v>0</v>
      </c>
      <c r="BS105" s="27">
        <f t="shared" si="200"/>
        <v>0</v>
      </c>
      <c r="BT105" s="27">
        <f t="shared" si="200"/>
        <v>0</v>
      </c>
      <c r="BU105" s="27">
        <f t="shared" si="200"/>
        <v>0</v>
      </c>
      <c r="BV105" s="27">
        <f t="shared" si="200"/>
        <v>0</v>
      </c>
      <c r="BW105" s="27">
        <f t="shared" si="200"/>
        <v>0</v>
      </c>
      <c r="BX105" s="27">
        <f t="shared" si="200"/>
        <v>0</v>
      </c>
      <c r="BY105" s="27">
        <f t="shared" si="200"/>
        <v>0</v>
      </c>
      <c r="BZ105" s="27">
        <f t="shared" si="200"/>
        <v>0</v>
      </c>
      <c r="CA105" s="27">
        <f t="shared" si="200"/>
        <v>0</v>
      </c>
      <c r="CB105" s="27">
        <f t="shared" si="200"/>
        <v>0</v>
      </c>
      <c r="CC105" s="27">
        <f t="shared" si="200"/>
        <v>0</v>
      </c>
      <c r="CD105" s="27">
        <f t="shared" si="200"/>
        <v>0</v>
      </c>
      <c r="CE105" s="27">
        <f t="shared" si="200"/>
        <v>0</v>
      </c>
      <c r="CF105" s="27">
        <f t="shared" si="200"/>
        <v>0</v>
      </c>
      <c r="CG105" s="27">
        <f t="shared" si="200"/>
        <v>0</v>
      </c>
      <c r="CH105" s="27">
        <f t="shared" si="200"/>
        <v>0</v>
      </c>
      <c r="CI105" s="27">
        <f t="shared" si="200"/>
        <v>0</v>
      </c>
      <c r="CJ105" s="27">
        <f t="shared" si="200"/>
        <v>0</v>
      </c>
      <c r="CK105" s="27">
        <f t="shared" si="200"/>
        <v>0</v>
      </c>
      <c r="CL105" s="27">
        <f t="shared" si="200"/>
        <v>0</v>
      </c>
      <c r="CM105" s="27">
        <f t="shared" si="200"/>
        <v>0</v>
      </c>
      <c r="CN105" s="27">
        <f t="shared" si="200"/>
        <v>0</v>
      </c>
      <c r="CO105" s="27"/>
      <c r="CP105" s="27"/>
      <c r="CQ105" s="27">
        <f>SUM(CQ106+CQ109+CQ111+CQ114)</f>
        <v>0</v>
      </c>
      <c r="CR105" s="27">
        <f>SUM(CR106+CR109+CR111+CR114)</f>
        <v>0</v>
      </c>
      <c r="CS105" s="27">
        <f>SUM(CS106+CS109+CS111+CS114)</f>
        <v>0</v>
      </c>
      <c r="CT105" s="27">
        <f>SUM(CT106+CT109+CT111+CT114)</f>
        <v>0</v>
      </c>
      <c r="CU105" s="61">
        <f>SUM(CU106+CU109+CU111+CU114)</f>
        <v>0</v>
      </c>
      <c r="CV105" s="58"/>
      <c r="CW105" s="92"/>
      <c r="CX105" s="92"/>
      <c r="CY105" s="93"/>
      <c r="CZ105" s="58"/>
      <c r="DA105" s="58"/>
      <c r="DB105" s="58"/>
      <c r="DC105" s="58"/>
      <c r="DD105" s="58"/>
      <c r="DE105" s="58"/>
      <c r="DF105" s="58"/>
      <c r="DG105" s="58"/>
      <c r="DH105" s="58"/>
      <c r="DI105" s="58"/>
      <c r="DJ105" s="58"/>
      <c r="DK105" s="58"/>
      <c r="DL105" s="58"/>
      <c r="DM105" s="58"/>
      <c r="DN105" s="58"/>
      <c r="DO105" s="58"/>
      <c r="DP105" s="58"/>
      <c r="DQ105" s="58"/>
    </row>
    <row r="106" spans="1:121" s="59" customFormat="1" ht="21" customHeight="1" x14ac:dyDescent="0.3">
      <c r="A106" s="16" t="s">
        <v>204</v>
      </c>
      <c r="B106" s="16" t="s">
        <v>1</v>
      </c>
      <c r="C106" s="17" t="s">
        <v>586</v>
      </c>
      <c r="D106" s="18">
        <f>SUM(D107:D108)</f>
        <v>8439238</v>
      </c>
      <c r="E106" s="18">
        <f t="shared" ref="E106:BP106" si="201">SUM(E107:E108)</f>
        <v>8439238</v>
      </c>
      <c r="F106" s="18">
        <f t="shared" si="201"/>
        <v>0</v>
      </c>
      <c r="G106" s="18">
        <f t="shared" si="201"/>
        <v>0</v>
      </c>
      <c r="H106" s="18">
        <f t="shared" si="201"/>
        <v>0</v>
      </c>
      <c r="I106" s="18">
        <f t="shared" si="201"/>
        <v>0</v>
      </c>
      <c r="J106" s="18">
        <f t="shared" si="201"/>
        <v>0</v>
      </c>
      <c r="K106" s="18">
        <f t="shared" si="201"/>
        <v>0</v>
      </c>
      <c r="L106" s="18">
        <f t="shared" si="201"/>
        <v>0</v>
      </c>
      <c r="M106" s="18">
        <f t="shared" si="201"/>
        <v>0</v>
      </c>
      <c r="N106" s="18">
        <f t="shared" si="201"/>
        <v>0</v>
      </c>
      <c r="O106" s="18">
        <f t="shared" si="201"/>
        <v>0</v>
      </c>
      <c r="P106" s="18">
        <f t="shared" si="201"/>
        <v>0</v>
      </c>
      <c r="Q106" s="18">
        <f t="shared" si="201"/>
        <v>0</v>
      </c>
      <c r="R106" s="18">
        <f t="shared" si="201"/>
        <v>0</v>
      </c>
      <c r="S106" s="18">
        <f t="shared" si="201"/>
        <v>0</v>
      </c>
      <c r="T106" s="18">
        <f t="shared" si="201"/>
        <v>0</v>
      </c>
      <c r="U106" s="18">
        <f t="shared" si="201"/>
        <v>0</v>
      </c>
      <c r="V106" s="18">
        <f t="shared" si="201"/>
        <v>0</v>
      </c>
      <c r="W106" s="18">
        <f t="shared" si="201"/>
        <v>0</v>
      </c>
      <c r="X106" s="18">
        <f t="shared" si="201"/>
        <v>0</v>
      </c>
      <c r="Y106" s="18">
        <f t="shared" si="201"/>
        <v>0</v>
      </c>
      <c r="Z106" s="18">
        <f t="shared" si="201"/>
        <v>0</v>
      </c>
      <c r="AA106" s="18">
        <f t="shared" si="201"/>
        <v>0</v>
      </c>
      <c r="AB106" s="18">
        <f t="shared" si="201"/>
        <v>0</v>
      </c>
      <c r="AC106" s="18">
        <f t="shared" si="201"/>
        <v>0</v>
      </c>
      <c r="AD106" s="18">
        <f t="shared" si="201"/>
        <v>0</v>
      </c>
      <c r="AE106" s="18">
        <f t="shared" si="201"/>
        <v>0</v>
      </c>
      <c r="AF106" s="18">
        <f t="shared" si="201"/>
        <v>0</v>
      </c>
      <c r="AG106" s="18">
        <f t="shared" si="201"/>
        <v>0</v>
      </c>
      <c r="AH106" s="18">
        <f t="shared" si="201"/>
        <v>0</v>
      </c>
      <c r="AI106" s="18">
        <f t="shared" si="201"/>
        <v>0</v>
      </c>
      <c r="AJ106" s="18">
        <f t="shared" si="201"/>
        <v>0</v>
      </c>
      <c r="AK106" s="18">
        <f t="shared" si="201"/>
        <v>0</v>
      </c>
      <c r="AL106" s="18">
        <f t="shared" si="201"/>
        <v>0</v>
      </c>
      <c r="AM106" s="18">
        <f t="shared" si="201"/>
        <v>0</v>
      </c>
      <c r="AN106" s="18">
        <f t="shared" si="201"/>
        <v>0</v>
      </c>
      <c r="AO106" s="18">
        <f t="shared" si="201"/>
        <v>0</v>
      </c>
      <c r="AP106" s="18">
        <f t="shared" si="201"/>
        <v>0</v>
      </c>
      <c r="AQ106" s="18">
        <f t="shared" si="201"/>
        <v>0</v>
      </c>
      <c r="AR106" s="18">
        <f t="shared" si="201"/>
        <v>0</v>
      </c>
      <c r="AS106" s="18">
        <f t="shared" si="201"/>
        <v>0</v>
      </c>
      <c r="AT106" s="18">
        <f t="shared" si="201"/>
        <v>0</v>
      </c>
      <c r="AU106" s="18">
        <f t="shared" si="201"/>
        <v>0</v>
      </c>
      <c r="AV106" s="18">
        <f t="shared" si="201"/>
        <v>0</v>
      </c>
      <c r="AW106" s="18">
        <f t="shared" si="201"/>
        <v>0</v>
      </c>
      <c r="AX106" s="18">
        <f t="shared" si="201"/>
        <v>0</v>
      </c>
      <c r="AY106" s="18"/>
      <c r="AZ106" s="18">
        <f t="shared" si="201"/>
        <v>0</v>
      </c>
      <c r="BA106" s="18">
        <f t="shared" si="201"/>
        <v>8439238</v>
      </c>
      <c r="BB106" s="18">
        <f t="shared" si="201"/>
        <v>6033387</v>
      </c>
      <c r="BC106" s="18">
        <f t="shared" si="201"/>
        <v>0</v>
      </c>
      <c r="BD106" s="18">
        <f t="shared" si="201"/>
        <v>6033387</v>
      </c>
      <c r="BE106" s="18">
        <f t="shared" si="201"/>
        <v>0</v>
      </c>
      <c r="BF106" s="18">
        <f t="shared" si="201"/>
        <v>0</v>
      </c>
      <c r="BG106" s="18">
        <f t="shared" si="201"/>
        <v>0</v>
      </c>
      <c r="BH106" s="18">
        <f t="shared" si="201"/>
        <v>0</v>
      </c>
      <c r="BI106" s="18">
        <f t="shared" si="201"/>
        <v>0</v>
      </c>
      <c r="BJ106" s="18">
        <f t="shared" ref="BJ106" si="202">SUM(BJ107:BJ108)</f>
        <v>0</v>
      </c>
      <c r="BK106" s="18">
        <f t="shared" si="201"/>
        <v>2405851</v>
      </c>
      <c r="BL106" s="18">
        <f t="shared" si="201"/>
        <v>0</v>
      </c>
      <c r="BM106" s="18">
        <f t="shared" si="201"/>
        <v>2405851</v>
      </c>
      <c r="BN106" s="18">
        <f t="shared" si="201"/>
        <v>0</v>
      </c>
      <c r="BO106" s="18">
        <f t="shared" si="201"/>
        <v>0</v>
      </c>
      <c r="BP106" s="18">
        <f t="shared" si="201"/>
        <v>0</v>
      </c>
      <c r="BQ106" s="18">
        <f t="shared" ref="BQ106:CU106" si="203">SUM(BQ107:BQ108)</f>
        <v>0</v>
      </c>
      <c r="BR106" s="18">
        <f t="shared" si="203"/>
        <v>0</v>
      </c>
      <c r="BS106" s="18">
        <f t="shared" si="203"/>
        <v>0</v>
      </c>
      <c r="BT106" s="18">
        <f t="shared" si="203"/>
        <v>0</v>
      </c>
      <c r="BU106" s="18">
        <f t="shared" si="203"/>
        <v>0</v>
      </c>
      <c r="BV106" s="18">
        <f t="shared" si="203"/>
        <v>0</v>
      </c>
      <c r="BW106" s="18">
        <f t="shared" si="203"/>
        <v>0</v>
      </c>
      <c r="BX106" s="18">
        <f t="shared" si="203"/>
        <v>0</v>
      </c>
      <c r="BY106" s="18">
        <f t="shared" si="203"/>
        <v>0</v>
      </c>
      <c r="BZ106" s="18">
        <f t="shared" si="203"/>
        <v>0</v>
      </c>
      <c r="CA106" s="18">
        <f t="shared" si="203"/>
        <v>0</v>
      </c>
      <c r="CB106" s="18">
        <f t="shared" si="203"/>
        <v>0</v>
      </c>
      <c r="CC106" s="18">
        <f t="shared" si="203"/>
        <v>0</v>
      </c>
      <c r="CD106" s="18">
        <f t="shared" si="203"/>
        <v>0</v>
      </c>
      <c r="CE106" s="18">
        <f t="shared" si="203"/>
        <v>0</v>
      </c>
      <c r="CF106" s="18">
        <f t="shared" si="203"/>
        <v>0</v>
      </c>
      <c r="CG106" s="18">
        <f t="shared" ref="CG106:CH106" si="204">SUM(CG107:CG108)</f>
        <v>0</v>
      </c>
      <c r="CH106" s="18">
        <f t="shared" si="204"/>
        <v>0</v>
      </c>
      <c r="CI106" s="18">
        <f t="shared" si="203"/>
        <v>0</v>
      </c>
      <c r="CJ106" s="18">
        <f t="shared" ref="CJ106" si="205">SUM(CJ107:CJ108)</f>
        <v>0</v>
      </c>
      <c r="CK106" s="18">
        <f t="shared" si="203"/>
        <v>0</v>
      </c>
      <c r="CL106" s="18">
        <f t="shared" si="203"/>
        <v>0</v>
      </c>
      <c r="CM106" s="18">
        <f t="shared" ref="CM106" si="206">SUM(CM107:CM108)</f>
        <v>0</v>
      </c>
      <c r="CN106" s="18">
        <f t="shared" si="203"/>
        <v>0</v>
      </c>
      <c r="CO106" s="18">
        <f t="shared" ref="CO106" si="207">SUM(CO107:CO108)</f>
        <v>0</v>
      </c>
      <c r="CP106" s="18">
        <f t="shared" si="203"/>
        <v>0</v>
      </c>
      <c r="CQ106" s="18">
        <f t="shared" si="203"/>
        <v>0</v>
      </c>
      <c r="CR106" s="18">
        <f t="shared" si="203"/>
        <v>0</v>
      </c>
      <c r="CS106" s="18">
        <f t="shared" si="203"/>
        <v>0</v>
      </c>
      <c r="CT106" s="18">
        <f t="shared" si="203"/>
        <v>0</v>
      </c>
      <c r="CU106" s="46">
        <f t="shared" si="203"/>
        <v>0</v>
      </c>
      <c r="CV106" s="58"/>
      <c r="CW106" s="94"/>
      <c r="CX106" s="94"/>
      <c r="CY106" s="93"/>
      <c r="CZ106" s="58"/>
      <c r="DA106" s="58"/>
      <c r="DB106" s="58"/>
      <c r="DC106" s="58"/>
      <c r="DD106" s="58"/>
      <c r="DE106" s="58"/>
      <c r="DF106" s="58"/>
      <c r="DG106" s="58"/>
      <c r="DH106" s="58"/>
      <c r="DI106" s="58"/>
      <c r="DJ106" s="58"/>
      <c r="DK106" s="58"/>
      <c r="DL106" s="58"/>
      <c r="DM106" s="58"/>
      <c r="DN106" s="58"/>
      <c r="DO106" s="58"/>
      <c r="DP106" s="58"/>
      <c r="DQ106" s="58"/>
    </row>
    <row r="107" spans="1:121" ht="15.6" x14ac:dyDescent="0.3">
      <c r="A107" s="21" t="s">
        <v>1</v>
      </c>
      <c r="B107" s="21" t="s">
        <v>79</v>
      </c>
      <c r="C107" s="22" t="s">
        <v>205</v>
      </c>
      <c r="D107" s="19">
        <f>SUM(E107+BZ107+CR107)</f>
        <v>6033387</v>
      </c>
      <c r="E107" s="19">
        <f>SUM(F107+BA107)</f>
        <v>6033387</v>
      </c>
      <c r="F107" s="19">
        <f>SUM(G107+H107+I107+P107+S107+T107+U107+AE107+AD107)</f>
        <v>0</v>
      </c>
      <c r="G107" s="19">
        <v>0</v>
      </c>
      <c r="H107" s="19">
        <v>0</v>
      </c>
      <c r="I107" s="19">
        <f t="shared" si="109"/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f t="shared" si="110"/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f>SUM(V107:AC107)</f>
        <v>0</v>
      </c>
      <c r="V107" s="19">
        <v>0</v>
      </c>
      <c r="W107" s="19">
        <v>0</v>
      </c>
      <c r="X107" s="19">
        <v>0</v>
      </c>
      <c r="Y107" s="19">
        <v>0</v>
      </c>
      <c r="Z107" s="19">
        <v>0</v>
      </c>
      <c r="AA107" s="19">
        <v>0</v>
      </c>
      <c r="AB107" s="19">
        <v>0</v>
      </c>
      <c r="AC107" s="19">
        <v>0</v>
      </c>
      <c r="AD107" s="19">
        <v>0</v>
      </c>
      <c r="AE107" s="19">
        <f>SUM(AF107:AZ107)</f>
        <v>0</v>
      </c>
      <c r="AF107" s="19">
        <v>0</v>
      </c>
      <c r="AG107" s="19">
        <v>0</v>
      </c>
      <c r="AH107" s="19">
        <v>0</v>
      </c>
      <c r="AI107" s="19">
        <v>0</v>
      </c>
      <c r="AJ107" s="19">
        <v>0</v>
      </c>
      <c r="AK107" s="19">
        <v>0</v>
      </c>
      <c r="AL107" s="19">
        <v>0</v>
      </c>
      <c r="AM107" s="19">
        <v>0</v>
      </c>
      <c r="AN107" s="19">
        <v>0</v>
      </c>
      <c r="AO107" s="19">
        <v>0</v>
      </c>
      <c r="AP107" s="19">
        <v>0</v>
      </c>
      <c r="AQ107" s="19">
        <v>0</v>
      </c>
      <c r="AR107" s="19">
        <v>0</v>
      </c>
      <c r="AS107" s="19">
        <v>0</v>
      </c>
      <c r="AT107" s="19"/>
      <c r="AU107" s="19"/>
      <c r="AV107" s="19">
        <v>0</v>
      </c>
      <c r="AW107" s="19">
        <v>0</v>
      </c>
      <c r="AX107" s="19">
        <v>0</v>
      </c>
      <c r="AY107" s="19"/>
      <c r="AZ107" s="19">
        <v>0</v>
      </c>
      <c r="BA107" s="19">
        <f>SUM(BB107+BF107+BI107+BK107+BN107)</f>
        <v>6033387</v>
      </c>
      <c r="BB107" s="19">
        <f>SUM(BC107:BE107)</f>
        <v>6033387</v>
      </c>
      <c r="BC107" s="19">
        <v>0</v>
      </c>
      <c r="BD107" s="23">
        <v>6033387</v>
      </c>
      <c r="BE107" s="19">
        <v>0</v>
      </c>
      <c r="BF107" s="19">
        <f>SUM(BH107:BH107)</f>
        <v>0</v>
      </c>
      <c r="BG107" s="19">
        <v>0</v>
      </c>
      <c r="BH107" s="19">
        <v>0</v>
      </c>
      <c r="BI107" s="19">
        <v>0</v>
      </c>
      <c r="BJ107" s="19">
        <v>0</v>
      </c>
      <c r="BK107" s="19">
        <f>SUM(BL107)+BM107</f>
        <v>0</v>
      </c>
      <c r="BL107" s="19">
        <v>0</v>
      </c>
      <c r="BM107" s="19"/>
      <c r="BN107" s="19">
        <f>SUM(BO107:BY107)</f>
        <v>0</v>
      </c>
      <c r="BO107" s="19">
        <v>0</v>
      </c>
      <c r="BP107" s="19">
        <v>0</v>
      </c>
      <c r="BQ107" s="19">
        <v>0</v>
      </c>
      <c r="BR107" s="19">
        <v>0</v>
      </c>
      <c r="BS107" s="19">
        <v>0</v>
      </c>
      <c r="BT107" s="19">
        <v>0</v>
      </c>
      <c r="BU107" s="19">
        <v>0</v>
      </c>
      <c r="BV107" s="19">
        <v>0</v>
      </c>
      <c r="BW107" s="19">
        <v>0</v>
      </c>
      <c r="BX107" s="19">
        <v>0</v>
      </c>
      <c r="BY107" s="19">
        <v>0</v>
      </c>
      <c r="BZ107" s="19">
        <f>SUM(CA107+CQ107)</f>
        <v>0</v>
      </c>
      <c r="CA107" s="19">
        <f>SUM(CB107+CE107+CK107)</f>
        <v>0</v>
      </c>
      <c r="CB107" s="19">
        <f t="shared" si="112"/>
        <v>0</v>
      </c>
      <c r="CC107" s="19">
        <v>0</v>
      </c>
      <c r="CD107" s="19">
        <v>0</v>
      </c>
      <c r="CE107" s="19">
        <f>SUM(CF107:CJ107)</f>
        <v>0</v>
      </c>
      <c r="CF107" s="19">
        <v>0</v>
      </c>
      <c r="CG107" s="19">
        <v>0</v>
      </c>
      <c r="CH107" s="19">
        <v>0</v>
      </c>
      <c r="CI107" s="19">
        <v>0</v>
      </c>
      <c r="CJ107" s="19">
        <v>0</v>
      </c>
      <c r="CK107" s="19">
        <f>SUM(CL107:CP107)</f>
        <v>0</v>
      </c>
      <c r="CL107" s="19">
        <v>0</v>
      </c>
      <c r="CM107" s="19">
        <v>0</v>
      </c>
      <c r="CN107" s="19">
        <v>0</v>
      </c>
      <c r="CO107" s="19"/>
      <c r="CP107" s="19"/>
      <c r="CQ107" s="19">
        <v>0</v>
      </c>
      <c r="CR107" s="19">
        <f t="shared" si="113"/>
        <v>0</v>
      </c>
      <c r="CS107" s="19">
        <f t="shared" si="114"/>
        <v>0</v>
      </c>
      <c r="CT107" s="19">
        <v>0</v>
      </c>
      <c r="CU107" s="20">
        <v>0</v>
      </c>
      <c r="CW107" s="116"/>
      <c r="CX107" s="116"/>
      <c r="CY107" s="95"/>
    </row>
    <row r="108" spans="1:121" ht="18.600000000000001" customHeight="1" x14ac:dyDescent="0.3">
      <c r="A108" s="21" t="s">
        <v>1</v>
      </c>
      <c r="B108" s="21" t="s">
        <v>79</v>
      </c>
      <c r="C108" s="22" t="s">
        <v>471</v>
      </c>
      <c r="D108" s="19">
        <f>SUM(E108+BZ108+CR108)</f>
        <v>2405851</v>
      </c>
      <c r="E108" s="19">
        <f>SUM(F108+BA108)</f>
        <v>2405851</v>
      </c>
      <c r="F108" s="19">
        <f>SUM(G108+H108+I108+P108+S108+T108+U108+AE108+AD108)</f>
        <v>0</v>
      </c>
      <c r="G108" s="19">
        <v>0</v>
      </c>
      <c r="H108" s="19">
        <v>0</v>
      </c>
      <c r="I108" s="19">
        <f t="shared" ref="I108" si="208">SUM(J108:O108)</f>
        <v>0</v>
      </c>
      <c r="J108" s="19">
        <v>0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9">
        <f t="shared" ref="P108" si="209">SUM(Q108:R108)</f>
        <v>0</v>
      </c>
      <c r="Q108" s="19">
        <v>0</v>
      </c>
      <c r="R108" s="19">
        <v>0</v>
      </c>
      <c r="S108" s="19">
        <v>0</v>
      </c>
      <c r="T108" s="19">
        <v>0</v>
      </c>
      <c r="U108" s="19">
        <f>SUM(V108:AC108)</f>
        <v>0</v>
      </c>
      <c r="V108" s="19">
        <v>0</v>
      </c>
      <c r="W108" s="19">
        <v>0</v>
      </c>
      <c r="X108" s="19">
        <v>0</v>
      </c>
      <c r="Y108" s="19">
        <v>0</v>
      </c>
      <c r="Z108" s="19">
        <v>0</v>
      </c>
      <c r="AA108" s="19">
        <v>0</v>
      </c>
      <c r="AB108" s="19">
        <v>0</v>
      </c>
      <c r="AC108" s="19">
        <v>0</v>
      </c>
      <c r="AD108" s="19">
        <v>0</v>
      </c>
      <c r="AE108" s="19">
        <f>SUM(AF108:AZ108)</f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>
        <v>0</v>
      </c>
      <c r="AL108" s="19">
        <v>0</v>
      </c>
      <c r="AM108" s="19">
        <v>0</v>
      </c>
      <c r="AN108" s="19">
        <v>0</v>
      </c>
      <c r="AO108" s="19">
        <v>0</v>
      </c>
      <c r="AP108" s="19">
        <v>0</v>
      </c>
      <c r="AQ108" s="19">
        <v>0</v>
      </c>
      <c r="AR108" s="19">
        <v>0</v>
      </c>
      <c r="AS108" s="19">
        <v>0</v>
      </c>
      <c r="AT108" s="19"/>
      <c r="AU108" s="19"/>
      <c r="AV108" s="19">
        <v>0</v>
      </c>
      <c r="AW108" s="19">
        <v>0</v>
      </c>
      <c r="AX108" s="19">
        <v>0</v>
      </c>
      <c r="AY108" s="19"/>
      <c r="AZ108" s="19">
        <v>0</v>
      </c>
      <c r="BA108" s="19">
        <f>SUM(BB108+BF108+BI108+BK108+BN108)</f>
        <v>2405851</v>
      </c>
      <c r="BB108" s="19">
        <f>SUM(BC108:BE108)</f>
        <v>0</v>
      </c>
      <c r="BC108" s="19">
        <v>0</v>
      </c>
      <c r="BD108" s="19"/>
      <c r="BE108" s="19">
        <v>0</v>
      </c>
      <c r="BF108" s="19">
        <f>SUM(BH108:BH108)</f>
        <v>0</v>
      </c>
      <c r="BG108" s="19">
        <v>0</v>
      </c>
      <c r="BH108" s="19">
        <v>0</v>
      </c>
      <c r="BI108" s="19">
        <v>0</v>
      </c>
      <c r="BJ108" s="19">
        <v>0</v>
      </c>
      <c r="BK108" s="19">
        <f>SUM(BL108:BM108)</f>
        <v>2405851</v>
      </c>
      <c r="BL108" s="19">
        <v>0</v>
      </c>
      <c r="BM108" s="23">
        <v>2405851</v>
      </c>
      <c r="BN108" s="19">
        <f>SUM(BO108:BY108)</f>
        <v>0</v>
      </c>
      <c r="BO108" s="19">
        <v>0</v>
      </c>
      <c r="BP108" s="19">
        <v>0</v>
      </c>
      <c r="BQ108" s="19">
        <v>0</v>
      </c>
      <c r="BR108" s="19">
        <v>0</v>
      </c>
      <c r="BS108" s="19">
        <v>0</v>
      </c>
      <c r="BT108" s="19">
        <v>0</v>
      </c>
      <c r="BU108" s="19">
        <v>0</v>
      </c>
      <c r="BV108" s="19">
        <v>0</v>
      </c>
      <c r="BW108" s="19">
        <v>0</v>
      </c>
      <c r="BX108" s="19">
        <v>0</v>
      </c>
      <c r="BY108" s="19">
        <v>0</v>
      </c>
      <c r="BZ108" s="19">
        <f>SUM(CA108+CQ108)</f>
        <v>0</v>
      </c>
      <c r="CA108" s="19">
        <f>SUM(CB108+CE108+CK108)</f>
        <v>0</v>
      </c>
      <c r="CB108" s="19">
        <f t="shared" ref="CB108" si="210">SUM(CC108:CD108)</f>
        <v>0</v>
      </c>
      <c r="CC108" s="19">
        <v>0</v>
      </c>
      <c r="CD108" s="19">
        <v>0</v>
      </c>
      <c r="CE108" s="19">
        <f>SUM(CF108:CJ108)</f>
        <v>0</v>
      </c>
      <c r="CF108" s="19">
        <v>0</v>
      </c>
      <c r="CG108" s="19">
        <v>0</v>
      </c>
      <c r="CH108" s="19">
        <v>0</v>
      </c>
      <c r="CI108" s="19">
        <v>0</v>
      </c>
      <c r="CJ108" s="19">
        <v>0</v>
      </c>
      <c r="CK108" s="19">
        <f>SUM(CL108:CP108)</f>
        <v>0</v>
      </c>
      <c r="CL108" s="19">
        <v>0</v>
      </c>
      <c r="CM108" s="19">
        <v>0</v>
      </c>
      <c r="CN108" s="19">
        <v>0</v>
      </c>
      <c r="CO108" s="19"/>
      <c r="CP108" s="19"/>
      <c r="CQ108" s="19">
        <v>0</v>
      </c>
      <c r="CR108" s="19">
        <f t="shared" ref="CR108" si="211">SUM(CS108)</f>
        <v>0</v>
      </c>
      <c r="CS108" s="19">
        <f t="shared" ref="CS108" si="212">SUM(CT108:CU108)</f>
        <v>0</v>
      </c>
      <c r="CT108" s="19">
        <v>0</v>
      </c>
      <c r="CU108" s="20">
        <v>0</v>
      </c>
      <c r="CW108" s="116"/>
      <c r="CX108" s="116"/>
      <c r="CY108" s="95"/>
    </row>
    <row r="109" spans="1:121" s="59" customFormat="1" ht="15.6" x14ac:dyDescent="0.3">
      <c r="A109" s="16" t="s">
        <v>206</v>
      </c>
      <c r="B109" s="16" t="s">
        <v>1</v>
      </c>
      <c r="C109" s="17" t="s">
        <v>207</v>
      </c>
      <c r="D109" s="18">
        <f t="shared" ref="D109:AX109" si="213">SUM(D110:D110)</f>
        <v>18724102</v>
      </c>
      <c r="E109" s="18">
        <f t="shared" si="213"/>
        <v>18724102</v>
      </c>
      <c r="F109" s="18">
        <f t="shared" si="213"/>
        <v>0</v>
      </c>
      <c r="G109" s="18">
        <f t="shared" si="213"/>
        <v>0</v>
      </c>
      <c r="H109" s="18">
        <f t="shared" si="213"/>
        <v>0</v>
      </c>
      <c r="I109" s="18">
        <f t="shared" si="213"/>
        <v>0</v>
      </c>
      <c r="J109" s="18">
        <f t="shared" si="213"/>
        <v>0</v>
      </c>
      <c r="K109" s="18">
        <f t="shared" si="213"/>
        <v>0</v>
      </c>
      <c r="L109" s="18">
        <f t="shared" si="213"/>
        <v>0</v>
      </c>
      <c r="M109" s="18">
        <f t="shared" si="213"/>
        <v>0</v>
      </c>
      <c r="N109" s="18">
        <f t="shared" si="213"/>
        <v>0</v>
      </c>
      <c r="O109" s="18">
        <f t="shared" si="213"/>
        <v>0</v>
      </c>
      <c r="P109" s="18">
        <f t="shared" si="213"/>
        <v>0</v>
      </c>
      <c r="Q109" s="18">
        <f t="shared" si="213"/>
        <v>0</v>
      </c>
      <c r="R109" s="18">
        <f t="shared" si="213"/>
        <v>0</v>
      </c>
      <c r="S109" s="18">
        <f t="shared" si="213"/>
        <v>0</v>
      </c>
      <c r="T109" s="18">
        <f t="shared" si="213"/>
        <v>0</v>
      </c>
      <c r="U109" s="18">
        <f t="shared" si="213"/>
        <v>0</v>
      </c>
      <c r="V109" s="18">
        <f t="shared" si="213"/>
        <v>0</v>
      </c>
      <c r="W109" s="18">
        <f t="shared" si="213"/>
        <v>0</v>
      </c>
      <c r="X109" s="18">
        <f t="shared" si="213"/>
        <v>0</v>
      </c>
      <c r="Y109" s="18">
        <f t="shared" si="213"/>
        <v>0</v>
      </c>
      <c r="Z109" s="18">
        <f t="shared" si="213"/>
        <v>0</v>
      </c>
      <c r="AA109" s="18">
        <f t="shared" si="213"/>
        <v>0</v>
      </c>
      <c r="AB109" s="18">
        <f t="shared" si="213"/>
        <v>0</v>
      </c>
      <c r="AC109" s="18">
        <f t="shared" si="213"/>
        <v>0</v>
      </c>
      <c r="AD109" s="18">
        <f t="shared" si="213"/>
        <v>0</v>
      </c>
      <c r="AE109" s="18">
        <f t="shared" si="213"/>
        <v>0</v>
      </c>
      <c r="AF109" s="18">
        <f t="shared" si="213"/>
        <v>0</v>
      </c>
      <c r="AG109" s="18">
        <f t="shared" si="213"/>
        <v>0</v>
      </c>
      <c r="AH109" s="18">
        <f t="shared" si="213"/>
        <v>0</v>
      </c>
      <c r="AI109" s="18">
        <f t="shared" si="213"/>
        <v>0</v>
      </c>
      <c r="AJ109" s="18">
        <f t="shared" si="213"/>
        <v>0</v>
      </c>
      <c r="AK109" s="18">
        <f t="shared" si="213"/>
        <v>0</v>
      </c>
      <c r="AL109" s="18">
        <f t="shared" si="213"/>
        <v>0</v>
      </c>
      <c r="AM109" s="18">
        <f t="shared" si="213"/>
        <v>0</v>
      </c>
      <c r="AN109" s="18">
        <f t="shared" si="213"/>
        <v>0</v>
      </c>
      <c r="AO109" s="18">
        <f t="shared" si="213"/>
        <v>0</v>
      </c>
      <c r="AP109" s="18">
        <f t="shared" si="213"/>
        <v>0</v>
      </c>
      <c r="AQ109" s="18">
        <f t="shared" si="213"/>
        <v>0</v>
      </c>
      <c r="AR109" s="18">
        <f t="shared" si="213"/>
        <v>0</v>
      </c>
      <c r="AS109" s="18">
        <f t="shared" si="213"/>
        <v>0</v>
      </c>
      <c r="AT109" s="18">
        <f t="shared" si="213"/>
        <v>0</v>
      </c>
      <c r="AU109" s="18">
        <f t="shared" si="213"/>
        <v>0</v>
      </c>
      <c r="AV109" s="18">
        <f t="shared" si="213"/>
        <v>0</v>
      </c>
      <c r="AW109" s="18">
        <f t="shared" si="213"/>
        <v>0</v>
      </c>
      <c r="AX109" s="18">
        <f t="shared" si="213"/>
        <v>0</v>
      </c>
      <c r="AY109" s="18"/>
      <c r="AZ109" s="18">
        <f t="shared" ref="AZ109:CU109" si="214">SUM(AZ110:AZ110)</f>
        <v>0</v>
      </c>
      <c r="BA109" s="18">
        <f t="shared" si="214"/>
        <v>18724102</v>
      </c>
      <c r="BB109" s="18">
        <f t="shared" si="214"/>
        <v>18724102</v>
      </c>
      <c r="BC109" s="18">
        <f t="shared" si="214"/>
        <v>0</v>
      </c>
      <c r="BD109" s="18">
        <f t="shared" si="214"/>
        <v>0</v>
      </c>
      <c r="BE109" s="18">
        <f t="shared" si="214"/>
        <v>18724102</v>
      </c>
      <c r="BF109" s="18">
        <f t="shared" si="214"/>
        <v>0</v>
      </c>
      <c r="BG109" s="18">
        <f t="shared" si="214"/>
        <v>0</v>
      </c>
      <c r="BH109" s="18">
        <f t="shared" si="214"/>
        <v>0</v>
      </c>
      <c r="BI109" s="18">
        <f t="shared" si="214"/>
        <v>0</v>
      </c>
      <c r="BJ109" s="18">
        <f t="shared" si="214"/>
        <v>0</v>
      </c>
      <c r="BK109" s="18">
        <f t="shared" si="214"/>
        <v>0</v>
      </c>
      <c r="BL109" s="18">
        <f t="shared" si="214"/>
        <v>0</v>
      </c>
      <c r="BM109" s="18">
        <f t="shared" si="214"/>
        <v>0</v>
      </c>
      <c r="BN109" s="18">
        <f t="shared" si="214"/>
        <v>0</v>
      </c>
      <c r="BO109" s="18">
        <f t="shared" si="214"/>
        <v>0</v>
      </c>
      <c r="BP109" s="18">
        <f t="shared" si="214"/>
        <v>0</v>
      </c>
      <c r="BQ109" s="18">
        <f t="shared" si="214"/>
        <v>0</v>
      </c>
      <c r="BR109" s="18">
        <f t="shared" si="214"/>
        <v>0</v>
      </c>
      <c r="BS109" s="18">
        <f t="shared" si="214"/>
        <v>0</v>
      </c>
      <c r="BT109" s="18">
        <f t="shared" si="214"/>
        <v>0</v>
      </c>
      <c r="BU109" s="18">
        <f t="shared" si="214"/>
        <v>0</v>
      </c>
      <c r="BV109" s="18">
        <f t="shared" si="214"/>
        <v>0</v>
      </c>
      <c r="BW109" s="18">
        <f t="shared" si="214"/>
        <v>0</v>
      </c>
      <c r="BX109" s="18">
        <f t="shared" si="214"/>
        <v>0</v>
      </c>
      <c r="BY109" s="18">
        <f t="shared" si="214"/>
        <v>0</v>
      </c>
      <c r="BZ109" s="18">
        <f t="shared" si="214"/>
        <v>0</v>
      </c>
      <c r="CA109" s="18">
        <f t="shared" si="214"/>
        <v>0</v>
      </c>
      <c r="CB109" s="18">
        <f t="shared" si="214"/>
        <v>0</v>
      </c>
      <c r="CC109" s="18">
        <f t="shared" si="214"/>
        <v>0</v>
      </c>
      <c r="CD109" s="18">
        <f t="shared" si="214"/>
        <v>0</v>
      </c>
      <c r="CE109" s="18">
        <f t="shared" si="214"/>
        <v>0</v>
      </c>
      <c r="CF109" s="18">
        <f t="shared" si="214"/>
        <v>0</v>
      </c>
      <c r="CG109" s="18">
        <f t="shared" si="214"/>
        <v>0</v>
      </c>
      <c r="CH109" s="18">
        <f t="shared" si="214"/>
        <v>0</v>
      </c>
      <c r="CI109" s="18">
        <f t="shared" si="214"/>
        <v>0</v>
      </c>
      <c r="CJ109" s="18">
        <f t="shared" si="214"/>
        <v>0</v>
      </c>
      <c r="CK109" s="18">
        <f t="shared" si="214"/>
        <v>0</v>
      </c>
      <c r="CL109" s="18">
        <f t="shared" si="214"/>
        <v>0</v>
      </c>
      <c r="CM109" s="18">
        <f t="shared" si="214"/>
        <v>0</v>
      </c>
      <c r="CN109" s="18">
        <f t="shared" si="214"/>
        <v>0</v>
      </c>
      <c r="CO109" s="18">
        <f t="shared" si="214"/>
        <v>0</v>
      </c>
      <c r="CP109" s="18">
        <f t="shared" si="214"/>
        <v>0</v>
      </c>
      <c r="CQ109" s="18">
        <f t="shared" si="214"/>
        <v>0</v>
      </c>
      <c r="CR109" s="18">
        <f t="shared" si="214"/>
        <v>0</v>
      </c>
      <c r="CS109" s="18">
        <f t="shared" si="214"/>
        <v>0</v>
      </c>
      <c r="CT109" s="18">
        <f t="shared" si="214"/>
        <v>0</v>
      </c>
      <c r="CU109" s="46">
        <f t="shared" si="214"/>
        <v>0</v>
      </c>
      <c r="CV109" s="58"/>
      <c r="CW109" s="94"/>
      <c r="CX109" s="94"/>
      <c r="CY109" s="93"/>
      <c r="CZ109" s="58"/>
      <c r="DA109" s="58"/>
      <c r="DB109" s="58"/>
      <c r="DC109" s="58"/>
      <c r="DD109" s="58"/>
      <c r="DE109" s="58"/>
      <c r="DF109" s="58"/>
      <c r="DG109" s="58"/>
      <c r="DH109" s="58"/>
      <c r="DI109" s="58"/>
      <c r="DJ109" s="58"/>
      <c r="DK109" s="58"/>
      <c r="DL109" s="58"/>
      <c r="DM109" s="58"/>
      <c r="DN109" s="58"/>
      <c r="DO109" s="58"/>
      <c r="DP109" s="58"/>
      <c r="DQ109" s="58"/>
    </row>
    <row r="110" spans="1:121" ht="31.2" x14ac:dyDescent="0.3">
      <c r="A110" s="21"/>
      <c r="B110" s="21" t="s">
        <v>103</v>
      </c>
      <c r="C110" s="32" t="s">
        <v>208</v>
      </c>
      <c r="D110" s="19">
        <f>SUM(E110+BZ110+CR110)</f>
        <v>18724102</v>
      </c>
      <c r="E110" s="19">
        <f>SUM(F110+BA110)</f>
        <v>18724102</v>
      </c>
      <c r="F110" s="19">
        <f>SUM(G110+H110+I110+P110+S110+T110+U110+AE110+AD110)</f>
        <v>0</v>
      </c>
      <c r="G110" s="19">
        <v>0</v>
      </c>
      <c r="H110" s="19">
        <v>0</v>
      </c>
      <c r="I110" s="19">
        <f t="shared" ref="I110" si="215">SUM(J110:O110)</f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f t="shared" ref="P110" si="216">SUM(Q110:R110)</f>
        <v>0</v>
      </c>
      <c r="Q110" s="19">
        <v>0</v>
      </c>
      <c r="R110" s="19">
        <v>0</v>
      </c>
      <c r="S110" s="19">
        <v>0</v>
      </c>
      <c r="T110" s="19">
        <v>0</v>
      </c>
      <c r="U110" s="19">
        <f>SUM(V110:AC110)</f>
        <v>0</v>
      </c>
      <c r="V110" s="19">
        <v>0</v>
      </c>
      <c r="W110" s="19">
        <v>0</v>
      </c>
      <c r="X110" s="19">
        <v>0</v>
      </c>
      <c r="Y110" s="19">
        <v>0</v>
      </c>
      <c r="Z110" s="19">
        <v>0</v>
      </c>
      <c r="AA110" s="19">
        <v>0</v>
      </c>
      <c r="AB110" s="19">
        <v>0</v>
      </c>
      <c r="AC110" s="19">
        <v>0</v>
      </c>
      <c r="AD110" s="19">
        <v>0</v>
      </c>
      <c r="AE110" s="19">
        <f>SUM(AF110:AZ110)</f>
        <v>0</v>
      </c>
      <c r="AF110" s="19">
        <v>0</v>
      </c>
      <c r="AG110" s="19">
        <v>0</v>
      </c>
      <c r="AH110" s="19">
        <v>0</v>
      </c>
      <c r="AI110" s="19">
        <v>0</v>
      </c>
      <c r="AJ110" s="19">
        <v>0</v>
      </c>
      <c r="AK110" s="19">
        <v>0</v>
      </c>
      <c r="AL110" s="19">
        <v>0</v>
      </c>
      <c r="AM110" s="19">
        <v>0</v>
      </c>
      <c r="AN110" s="19">
        <v>0</v>
      </c>
      <c r="AO110" s="19">
        <v>0</v>
      </c>
      <c r="AP110" s="19">
        <v>0</v>
      </c>
      <c r="AQ110" s="19">
        <v>0</v>
      </c>
      <c r="AR110" s="19">
        <v>0</v>
      </c>
      <c r="AS110" s="19">
        <v>0</v>
      </c>
      <c r="AT110" s="19"/>
      <c r="AU110" s="19"/>
      <c r="AV110" s="19">
        <v>0</v>
      </c>
      <c r="AW110" s="19">
        <v>0</v>
      </c>
      <c r="AX110" s="19">
        <v>0</v>
      </c>
      <c r="AY110" s="19"/>
      <c r="AZ110" s="19">
        <v>0</v>
      </c>
      <c r="BA110" s="19">
        <f>SUM(BB110+BF110+BI110+BK110+BN110)</f>
        <v>18724102</v>
      </c>
      <c r="BB110" s="19">
        <f>SUM(BC110:BE110)</f>
        <v>18724102</v>
      </c>
      <c r="BC110" s="19">
        <v>0</v>
      </c>
      <c r="BD110" s="19">
        <v>0</v>
      </c>
      <c r="BE110" s="23">
        <v>18724102</v>
      </c>
      <c r="BF110" s="19">
        <f>SUM(BH110:BH110)</f>
        <v>0</v>
      </c>
      <c r="BG110" s="19">
        <v>0</v>
      </c>
      <c r="BH110" s="19">
        <v>0</v>
      </c>
      <c r="BI110" s="19">
        <v>0</v>
      </c>
      <c r="BJ110" s="19">
        <v>0</v>
      </c>
      <c r="BK110" s="19">
        <f t="shared" ref="BK110" si="217">SUM(BL110)</f>
        <v>0</v>
      </c>
      <c r="BL110" s="19">
        <v>0</v>
      </c>
      <c r="BM110" s="19">
        <v>0</v>
      </c>
      <c r="BN110" s="19">
        <f>SUM(BO110:BY110)</f>
        <v>0</v>
      </c>
      <c r="BO110" s="19">
        <v>0</v>
      </c>
      <c r="BP110" s="19">
        <v>0</v>
      </c>
      <c r="BQ110" s="19">
        <v>0</v>
      </c>
      <c r="BR110" s="19">
        <v>0</v>
      </c>
      <c r="BS110" s="19">
        <v>0</v>
      </c>
      <c r="BT110" s="19">
        <v>0</v>
      </c>
      <c r="BU110" s="19">
        <v>0</v>
      </c>
      <c r="BV110" s="19">
        <v>0</v>
      </c>
      <c r="BW110" s="19">
        <v>0</v>
      </c>
      <c r="BX110" s="19">
        <v>0</v>
      </c>
      <c r="BY110" s="19">
        <v>0</v>
      </c>
      <c r="BZ110" s="19">
        <f>SUM(CA110+CQ110)</f>
        <v>0</v>
      </c>
      <c r="CA110" s="19">
        <f>SUM(CB110+CE110+CK110)</f>
        <v>0</v>
      </c>
      <c r="CB110" s="19">
        <f t="shared" ref="CB110" si="218">SUM(CC110:CD110)</f>
        <v>0</v>
      </c>
      <c r="CC110" s="19">
        <v>0</v>
      </c>
      <c r="CD110" s="19">
        <v>0</v>
      </c>
      <c r="CE110" s="19">
        <f>SUM(CF110:CJ110)</f>
        <v>0</v>
      </c>
      <c r="CF110" s="19">
        <v>0</v>
      </c>
      <c r="CG110" s="19">
        <v>0</v>
      </c>
      <c r="CH110" s="19">
        <v>0</v>
      </c>
      <c r="CI110" s="19">
        <v>0</v>
      </c>
      <c r="CJ110" s="19">
        <v>0</v>
      </c>
      <c r="CK110" s="19">
        <f>SUM(CL110:CP110)</f>
        <v>0</v>
      </c>
      <c r="CL110" s="19">
        <v>0</v>
      </c>
      <c r="CM110" s="19">
        <v>0</v>
      </c>
      <c r="CN110" s="19">
        <v>0</v>
      </c>
      <c r="CO110" s="19"/>
      <c r="CP110" s="19"/>
      <c r="CQ110" s="19">
        <v>0</v>
      </c>
      <c r="CR110" s="19">
        <f t="shared" ref="CR110" si="219">SUM(CS110)</f>
        <v>0</v>
      </c>
      <c r="CS110" s="19">
        <f t="shared" ref="CS110" si="220">SUM(CT110:CU110)</f>
        <v>0</v>
      </c>
      <c r="CT110" s="19">
        <v>0</v>
      </c>
      <c r="CU110" s="20">
        <v>0</v>
      </c>
      <c r="CW110" s="116"/>
      <c r="CX110" s="116"/>
      <c r="CY110" s="95"/>
    </row>
    <row r="111" spans="1:121" s="59" customFormat="1" ht="15.6" x14ac:dyDescent="0.3">
      <c r="A111" s="16" t="s">
        <v>209</v>
      </c>
      <c r="B111" s="16" t="s">
        <v>1</v>
      </c>
      <c r="C111" s="17" t="s">
        <v>210</v>
      </c>
      <c r="D111" s="18">
        <f t="shared" ref="D111:AI111" si="221">SUM(D112:D113)</f>
        <v>4988370</v>
      </c>
      <c r="E111" s="18">
        <f t="shared" si="221"/>
        <v>4988370</v>
      </c>
      <c r="F111" s="18">
        <f t="shared" si="221"/>
        <v>4988370</v>
      </c>
      <c r="G111" s="18">
        <f t="shared" si="221"/>
        <v>0</v>
      </c>
      <c r="H111" s="18">
        <f t="shared" si="221"/>
        <v>0</v>
      </c>
      <c r="I111" s="18">
        <f t="shared" si="221"/>
        <v>0</v>
      </c>
      <c r="J111" s="18">
        <f t="shared" si="221"/>
        <v>0</v>
      </c>
      <c r="K111" s="18">
        <f t="shared" si="221"/>
        <v>0</v>
      </c>
      <c r="L111" s="18">
        <f t="shared" si="221"/>
        <v>0</v>
      </c>
      <c r="M111" s="18">
        <f t="shared" si="221"/>
        <v>0</v>
      </c>
      <c r="N111" s="18">
        <f t="shared" si="221"/>
        <v>0</v>
      </c>
      <c r="O111" s="18">
        <f t="shared" si="221"/>
        <v>0</v>
      </c>
      <c r="P111" s="18">
        <f t="shared" si="221"/>
        <v>0</v>
      </c>
      <c r="Q111" s="18">
        <f t="shared" si="221"/>
        <v>0</v>
      </c>
      <c r="R111" s="18">
        <f t="shared" si="221"/>
        <v>0</v>
      </c>
      <c r="S111" s="18">
        <f t="shared" si="221"/>
        <v>0</v>
      </c>
      <c r="T111" s="18">
        <f t="shared" si="221"/>
        <v>0</v>
      </c>
      <c r="U111" s="18">
        <f t="shared" si="221"/>
        <v>0</v>
      </c>
      <c r="V111" s="18">
        <f t="shared" si="221"/>
        <v>0</v>
      </c>
      <c r="W111" s="18">
        <f t="shared" si="221"/>
        <v>0</v>
      </c>
      <c r="X111" s="18">
        <f t="shared" si="221"/>
        <v>0</v>
      </c>
      <c r="Y111" s="18">
        <f t="shared" si="221"/>
        <v>0</v>
      </c>
      <c r="Z111" s="18">
        <f t="shared" si="221"/>
        <v>0</v>
      </c>
      <c r="AA111" s="18">
        <f t="shared" si="221"/>
        <v>0</v>
      </c>
      <c r="AB111" s="18">
        <f t="shared" si="221"/>
        <v>0</v>
      </c>
      <c r="AC111" s="18">
        <f t="shared" si="221"/>
        <v>0</v>
      </c>
      <c r="AD111" s="18">
        <f t="shared" si="221"/>
        <v>0</v>
      </c>
      <c r="AE111" s="18">
        <f t="shared" si="221"/>
        <v>4988370</v>
      </c>
      <c r="AF111" s="18">
        <f t="shared" si="221"/>
        <v>0</v>
      </c>
      <c r="AG111" s="18">
        <f t="shared" si="221"/>
        <v>0</v>
      </c>
      <c r="AH111" s="18">
        <f t="shared" si="221"/>
        <v>0</v>
      </c>
      <c r="AI111" s="18">
        <f t="shared" si="221"/>
        <v>0</v>
      </c>
      <c r="AJ111" s="18">
        <f t="shared" ref="AJ111:BO111" si="222">SUM(AJ112:AJ113)</f>
        <v>0</v>
      </c>
      <c r="AK111" s="18">
        <f t="shared" si="222"/>
        <v>0</v>
      </c>
      <c r="AL111" s="18">
        <f t="shared" si="222"/>
        <v>0</v>
      </c>
      <c r="AM111" s="18">
        <f t="shared" si="222"/>
        <v>0</v>
      </c>
      <c r="AN111" s="18">
        <f t="shared" si="222"/>
        <v>0</v>
      </c>
      <c r="AO111" s="18">
        <f t="shared" si="222"/>
        <v>0</v>
      </c>
      <c r="AP111" s="18">
        <f t="shared" si="222"/>
        <v>0</v>
      </c>
      <c r="AQ111" s="18">
        <f t="shared" si="222"/>
        <v>0</v>
      </c>
      <c r="AR111" s="18">
        <f t="shared" si="222"/>
        <v>0</v>
      </c>
      <c r="AS111" s="18">
        <f t="shared" si="222"/>
        <v>0</v>
      </c>
      <c r="AT111" s="18">
        <f t="shared" si="222"/>
        <v>0</v>
      </c>
      <c r="AU111" s="18">
        <f t="shared" si="222"/>
        <v>0</v>
      </c>
      <c r="AV111" s="18">
        <f t="shared" si="222"/>
        <v>0</v>
      </c>
      <c r="AW111" s="18">
        <f t="shared" si="222"/>
        <v>0</v>
      </c>
      <c r="AX111" s="18">
        <f t="shared" si="222"/>
        <v>0</v>
      </c>
      <c r="AY111" s="18">
        <f t="shared" si="222"/>
        <v>0</v>
      </c>
      <c r="AZ111" s="18">
        <f t="shared" si="222"/>
        <v>4988370</v>
      </c>
      <c r="BA111" s="18">
        <f t="shared" si="222"/>
        <v>0</v>
      </c>
      <c r="BB111" s="18">
        <f t="shared" si="222"/>
        <v>0</v>
      </c>
      <c r="BC111" s="18">
        <f t="shared" si="222"/>
        <v>0</v>
      </c>
      <c r="BD111" s="18">
        <f t="shared" si="222"/>
        <v>0</v>
      </c>
      <c r="BE111" s="18">
        <f t="shared" si="222"/>
        <v>0</v>
      </c>
      <c r="BF111" s="18">
        <f t="shared" si="222"/>
        <v>0</v>
      </c>
      <c r="BG111" s="18">
        <f t="shared" si="222"/>
        <v>0</v>
      </c>
      <c r="BH111" s="18">
        <f t="shared" si="222"/>
        <v>0</v>
      </c>
      <c r="BI111" s="18">
        <f t="shared" si="222"/>
        <v>0</v>
      </c>
      <c r="BJ111" s="18">
        <f t="shared" si="222"/>
        <v>0</v>
      </c>
      <c r="BK111" s="18">
        <f t="shared" si="222"/>
        <v>0</v>
      </c>
      <c r="BL111" s="18">
        <f t="shared" si="222"/>
        <v>0</v>
      </c>
      <c r="BM111" s="18">
        <f t="shared" si="222"/>
        <v>0</v>
      </c>
      <c r="BN111" s="18">
        <f t="shared" si="222"/>
        <v>0</v>
      </c>
      <c r="BO111" s="18">
        <f t="shared" si="222"/>
        <v>0</v>
      </c>
      <c r="BP111" s="18">
        <f t="shared" ref="BP111:CU111" si="223">SUM(BP112:BP113)</f>
        <v>0</v>
      </c>
      <c r="BQ111" s="18">
        <f t="shared" si="223"/>
        <v>0</v>
      </c>
      <c r="BR111" s="18">
        <f t="shared" si="223"/>
        <v>0</v>
      </c>
      <c r="BS111" s="18">
        <f t="shared" si="223"/>
        <v>0</v>
      </c>
      <c r="BT111" s="18">
        <f t="shared" si="223"/>
        <v>0</v>
      </c>
      <c r="BU111" s="18">
        <f t="shared" si="223"/>
        <v>0</v>
      </c>
      <c r="BV111" s="18">
        <f t="shared" si="223"/>
        <v>0</v>
      </c>
      <c r="BW111" s="18">
        <f t="shared" si="223"/>
        <v>0</v>
      </c>
      <c r="BX111" s="18">
        <f t="shared" si="223"/>
        <v>0</v>
      </c>
      <c r="BY111" s="18">
        <f t="shared" si="223"/>
        <v>0</v>
      </c>
      <c r="BZ111" s="18">
        <f t="shared" si="223"/>
        <v>0</v>
      </c>
      <c r="CA111" s="18">
        <f t="shared" si="223"/>
        <v>0</v>
      </c>
      <c r="CB111" s="18">
        <f t="shared" si="223"/>
        <v>0</v>
      </c>
      <c r="CC111" s="18">
        <f t="shared" si="223"/>
        <v>0</v>
      </c>
      <c r="CD111" s="18">
        <f t="shared" si="223"/>
        <v>0</v>
      </c>
      <c r="CE111" s="18">
        <f t="shared" si="223"/>
        <v>0</v>
      </c>
      <c r="CF111" s="18">
        <f t="shared" si="223"/>
        <v>0</v>
      </c>
      <c r="CG111" s="18">
        <f t="shared" si="223"/>
        <v>0</v>
      </c>
      <c r="CH111" s="18">
        <f t="shared" si="223"/>
        <v>0</v>
      </c>
      <c r="CI111" s="18">
        <f t="shared" si="223"/>
        <v>0</v>
      </c>
      <c r="CJ111" s="18">
        <f t="shared" si="223"/>
        <v>0</v>
      </c>
      <c r="CK111" s="18">
        <f t="shared" si="223"/>
        <v>0</v>
      </c>
      <c r="CL111" s="18">
        <f t="shared" si="223"/>
        <v>0</v>
      </c>
      <c r="CM111" s="18">
        <f t="shared" si="223"/>
        <v>0</v>
      </c>
      <c r="CN111" s="18">
        <f t="shared" si="223"/>
        <v>0</v>
      </c>
      <c r="CO111" s="18">
        <f t="shared" si="223"/>
        <v>0</v>
      </c>
      <c r="CP111" s="18">
        <f t="shared" si="223"/>
        <v>0</v>
      </c>
      <c r="CQ111" s="18">
        <f t="shared" si="223"/>
        <v>0</v>
      </c>
      <c r="CR111" s="18">
        <f t="shared" si="223"/>
        <v>0</v>
      </c>
      <c r="CS111" s="18">
        <f t="shared" si="223"/>
        <v>0</v>
      </c>
      <c r="CT111" s="18">
        <f t="shared" si="223"/>
        <v>0</v>
      </c>
      <c r="CU111" s="46">
        <f t="shared" si="223"/>
        <v>0</v>
      </c>
      <c r="CV111" s="58"/>
      <c r="CW111" s="94"/>
      <c r="CX111" s="94"/>
      <c r="CY111" s="93"/>
      <c r="CZ111" s="58"/>
      <c r="DA111" s="58"/>
      <c r="DB111" s="58"/>
      <c r="DC111" s="58"/>
      <c r="DD111" s="58"/>
      <c r="DE111" s="58"/>
      <c r="DF111" s="58"/>
      <c r="DG111" s="58"/>
      <c r="DH111" s="58"/>
      <c r="DI111" s="58"/>
      <c r="DJ111" s="58"/>
      <c r="DK111" s="58"/>
      <c r="DL111" s="58"/>
      <c r="DM111" s="58"/>
      <c r="DN111" s="58"/>
      <c r="DO111" s="58"/>
      <c r="DP111" s="58"/>
      <c r="DQ111" s="58"/>
    </row>
    <row r="112" spans="1:121" ht="15.6" x14ac:dyDescent="0.3">
      <c r="A112" s="21"/>
      <c r="B112" s="21" t="s">
        <v>79</v>
      </c>
      <c r="C112" s="32" t="s">
        <v>517</v>
      </c>
      <c r="D112" s="19">
        <f>SUM(E112+BZ112+CR112)</f>
        <v>721478</v>
      </c>
      <c r="E112" s="19">
        <f>SUM(F112+BA112)</f>
        <v>721478</v>
      </c>
      <c r="F112" s="19">
        <f t="shared" ref="F112:F113" si="224">SUM(G112+H112+I112+P112+S112+T112+U112+AE112+AD112)</f>
        <v>721478</v>
      </c>
      <c r="G112" s="19">
        <v>0</v>
      </c>
      <c r="H112" s="19">
        <v>0</v>
      </c>
      <c r="I112" s="19">
        <f t="shared" ref="I112:I113" si="225">SUM(J112:O112)</f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9">
        <f t="shared" ref="P112:P113" si="226">SUM(Q112:R112)</f>
        <v>0</v>
      </c>
      <c r="Q112" s="19">
        <v>0</v>
      </c>
      <c r="R112" s="19">
        <v>0</v>
      </c>
      <c r="S112" s="19">
        <v>0</v>
      </c>
      <c r="T112" s="19">
        <v>0</v>
      </c>
      <c r="U112" s="19">
        <f t="shared" ref="U112:U113" si="227">SUM(V112:AC112)</f>
        <v>0</v>
      </c>
      <c r="V112" s="19">
        <v>0</v>
      </c>
      <c r="W112" s="19">
        <v>0</v>
      </c>
      <c r="X112" s="19">
        <v>0</v>
      </c>
      <c r="Y112" s="19">
        <v>0</v>
      </c>
      <c r="Z112" s="19">
        <v>0</v>
      </c>
      <c r="AA112" s="19">
        <v>0</v>
      </c>
      <c r="AB112" s="19">
        <v>0</v>
      </c>
      <c r="AC112" s="19">
        <v>0</v>
      </c>
      <c r="AD112" s="19">
        <v>0</v>
      </c>
      <c r="AE112" s="19">
        <f>SUM(AF112:AZ112)</f>
        <v>721478</v>
      </c>
      <c r="AF112" s="19">
        <v>0</v>
      </c>
      <c r="AG112" s="19">
        <v>0</v>
      </c>
      <c r="AH112" s="19">
        <v>0</v>
      </c>
      <c r="AI112" s="19">
        <v>0</v>
      </c>
      <c r="AJ112" s="19">
        <v>0</v>
      </c>
      <c r="AK112" s="19">
        <v>0</v>
      </c>
      <c r="AL112" s="19">
        <v>0</v>
      </c>
      <c r="AM112" s="19">
        <v>0</v>
      </c>
      <c r="AN112" s="19">
        <v>0</v>
      </c>
      <c r="AO112" s="19">
        <v>0</v>
      </c>
      <c r="AP112" s="19">
        <v>0</v>
      </c>
      <c r="AQ112" s="19">
        <v>0</v>
      </c>
      <c r="AR112" s="19">
        <v>0</v>
      </c>
      <c r="AS112" s="19">
        <v>0</v>
      </c>
      <c r="AT112" s="19">
        <v>0</v>
      </c>
      <c r="AU112" s="19">
        <v>0</v>
      </c>
      <c r="AV112" s="19">
        <v>0</v>
      </c>
      <c r="AW112" s="19">
        <v>0</v>
      </c>
      <c r="AX112" s="19">
        <v>0</v>
      </c>
      <c r="AY112" s="19">
        <v>0</v>
      </c>
      <c r="AZ112" s="19">
        <v>721478</v>
      </c>
      <c r="BA112" s="19">
        <f>SUM(BB112+BF112+BI112+BK112+BN112)</f>
        <v>0</v>
      </c>
      <c r="BB112" s="19">
        <f t="shared" ref="BB112:BB113" si="228">SUM(BC112:BE112)</f>
        <v>0</v>
      </c>
      <c r="BC112" s="19">
        <v>0</v>
      </c>
      <c r="BD112" s="19">
        <v>0</v>
      </c>
      <c r="BE112" s="23"/>
      <c r="BF112" s="19">
        <f t="shared" ref="BF112:BF113" si="229">SUM(BH112:BH112)</f>
        <v>0</v>
      </c>
      <c r="BG112" s="19">
        <v>0</v>
      </c>
      <c r="BH112" s="19">
        <v>0</v>
      </c>
      <c r="BI112" s="19">
        <v>0</v>
      </c>
      <c r="BJ112" s="19">
        <v>0</v>
      </c>
      <c r="BK112" s="19">
        <f t="shared" ref="BK112:BK113" si="230">SUM(BL112)</f>
        <v>0</v>
      </c>
      <c r="BL112" s="19">
        <v>0</v>
      </c>
      <c r="BM112" s="19">
        <v>0</v>
      </c>
      <c r="BN112" s="19">
        <f t="shared" ref="BN112:BN113" si="231">SUM(BO112:BY112)</f>
        <v>0</v>
      </c>
      <c r="BO112" s="19">
        <v>0</v>
      </c>
      <c r="BP112" s="19">
        <v>0</v>
      </c>
      <c r="BQ112" s="19">
        <v>0</v>
      </c>
      <c r="BR112" s="19">
        <v>0</v>
      </c>
      <c r="BS112" s="19">
        <v>0</v>
      </c>
      <c r="BT112" s="19">
        <v>0</v>
      </c>
      <c r="BU112" s="19">
        <v>0</v>
      </c>
      <c r="BV112" s="19">
        <v>0</v>
      </c>
      <c r="BW112" s="19">
        <v>0</v>
      </c>
      <c r="BX112" s="19">
        <v>0</v>
      </c>
      <c r="BY112" s="19">
        <v>0</v>
      </c>
      <c r="BZ112" s="19">
        <f>SUM(CA112+CQ112)</f>
        <v>0</v>
      </c>
      <c r="CA112" s="19">
        <f>SUM(CB112+CE112+CK112)</f>
        <v>0</v>
      </c>
      <c r="CB112" s="19">
        <f t="shared" ref="CB112:CB113" si="232">SUM(CC112:CD112)</f>
        <v>0</v>
      </c>
      <c r="CC112" s="19">
        <v>0</v>
      </c>
      <c r="CD112" s="19">
        <v>0</v>
      </c>
      <c r="CE112" s="19">
        <f>SUM(CF112:CJ112)</f>
        <v>0</v>
      </c>
      <c r="CF112" s="19">
        <v>0</v>
      </c>
      <c r="CG112" s="19">
        <v>0</v>
      </c>
      <c r="CH112" s="19">
        <v>0</v>
      </c>
      <c r="CI112" s="19">
        <v>0</v>
      </c>
      <c r="CJ112" s="19">
        <v>0</v>
      </c>
      <c r="CK112" s="19">
        <f>SUM(CL112:CP112)</f>
        <v>0</v>
      </c>
      <c r="CL112" s="19">
        <v>0</v>
      </c>
      <c r="CM112" s="19">
        <v>0</v>
      </c>
      <c r="CN112" s="19">
        <v>0</v>
      </c>
      <c r="CO112" s="19"/>
      <c r="CP112" s="19"/>
      <c r="CQ112" s="19">
        <v>0</v>
      </c>
      <c r="CR112" s="19">
        <f t="shared" ref="CR112:CR113" si="233">SUM(CS112)</f>
        <v>0</v>
      </c>
      <c r="CS112" s="19">
        <f t="shared" ref="CS112:CS113" si="234">SUM(CT112:CU112)</f>
        <v>0</v>
      </c>
      <c r="CT112" s="19">
        <v>0</v>
      </c>
      <c r="CU112" s="20">
        <v>0</v>
      </c>
      <c r="CW112" s="116"/>
      <c r="CX112" s="116"/>
      <c r="CY112" s="95"/>
    </row>
    <row r="113" spans="1:121" ht="31.2" x14ac:dyDescent="0.3">
      <c r="A113" s="21"/>
      <c r="B113" s="21" t="s">
        <v>103</v>
      </c>
      <c r="C113" s="32" t="s">
        <v>518</v>
      </c>
      <c r="D113" s="19">
        <f>SUM(E113+BZ113+CR113)</f>
        <v>4266892</v>
      </c>
      <c r="E113" s="19">
        <f>SUM(F113+BA113)</f>
        <v>4266892</v>
      </c>
      <c r="F113" s="19">
        <f t="shared" si="224"/>
        <v>4266892</v>
      </c>
      <c r="G113" s="19">
        <v>0</v>
      </c>
      <c r="H113" s="19">
        <v>0</v>
      </c>
      <c r="I113" s="19">
        <f t="shared" si="225"/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f t="shared" si="226"/>
        <v>0</v>
      </c>
      <c r="Q113" s="19">
        <v>0</v>
      </c>
      <c r="R113" s="19">
        <v>0</v>
      </c>
      <c r="S113" s="19">
        <v>0</v>
      </c>
      <c r="T113" s="19">
        <v>0</v>
      </c>
      <c r="U113" s="19">
        <f t="shared" si="227"/>
        <v>0</v>
      </c>
      <c r="V113" s="19">
        <v>0</v>
      </c>
      <c r="W113" s="19">
        <v>0</v>
      </c>
      <c r="X113" s="19">
        <v>0</v>
      </c>
      <c r="Y113" s="19">
        <v>0</v>
      </c>
      <c r="Z113" s="19">
        <v>0</v>
      </c>
      <c r="AA113" s="19">
        <v>0</v>
      </c>
      <c r="AB113" s="19">
        <v>0</v>
      </c>
      <c r="AC113" s="19">
        <v>0</v>
      </c>
      <c r="AD113" s="19">
        <v>0</v>
      </c>
      <c r="AE113" s="19">
        <f>SUM(AF113:AZ113)</f>
        <v>4266892</v>
      </c>
      <c r="AF113" s="19">
        <v>0</v>
      </c>
      <c r="AG113" s="19">
        <v>0</v>
      </c>
      <c r="AH113" s="19">
        <v>0</v>
      </c>
      <c r="AI113" s="19">
        <v>0</v>
      </c>
      <c r="AJ113" s="19">
        <v>0</v>
      </c>
      <c r="AK113" s="19">
        <v>0</v>
      </c>
      <c r="AL113" s="19">
        <v>0</v>
      </c>
      <c r="AM113" s="19">
        <v>0</v>
      </c>
      <c r="AN113" s="19">
        <v>0</v>
      </c>
      <c r="AO113" s="19">
        <v>0</v>
      </c>
      <c r="AP113" s="19">
        <v>0</v>
      </c>
      <c r="AQ113" s="19">
        <v>0</v>
      </c>
      <c r="AR113" s="19">
        <v>0</v>
      </c>
      <c r="AS113" s="19">
        <v>0</v>
      </c>
      <c r="AT113" s="19">
        <v>0</v>
      </c>
      <c r="AU113" s="19">
        <v>0</v>
      </c>
      <c r="AV113" s="19">
        <v>0</v>
      </c>
      <c r="AW113" s="19">
        <v>0</v>
      </c>
      <c r="AX113" s="19">
        <v>0</v>
      </c>
      <c r="AY113" s="19">
        <v>0</v>
      </c>
      <c r="AZ113" s="19">
        <v>4266892</v>
      </c>
      <c r="BA113" s="19">
        <f>SUM(BB113+BF113+BI113+BK113+BN113)</f>
        <v>0</v>
      </c>
      <c r="BB113" s="19">
        <f t="shared" si="228"/>
        <v>0</v>
      </c>
      <c r="BC113" s="19">
        <v>0</v>
      </c>
      <c r="BD113" s="19">
        <v>0</v>
      </c>
      <c r="BE113" s="23"/>
      <c r="BF113" s="19">
        <f t="shared" si="229"/>
        <v>0</v>
      </c>
      <c r="BG113" s="19">
        <v>0</v>
      </c>
      <c r="BH113" s="19">
        <v>0</v>
      </c>
      <c r="BI113" s="19">
        <v>0</v>
      </c>
      <c r="BJ113" s="19">
        <v>0</v>
      </c>
      <c r="BK113" s="19">
        <f t="shared" si="230"/>
        <v>0</v>
      </c>
      <c r="BL113" s="19">
        <v>0</v>
      </c>
      <c r="BM113" s="19">
        <v>0</v>
      </c>
      <c r="BN113" s="19">
        <f t="shared" si="231"/>
        <v>0</v>
      </c>
      <c r="BO113" s="19">
        <v>0</v>
      </c>
      <c r="BP113" s="19">
        <v>0</v>
      </c>
      <c r="BQ113" s="19">
        <v>0</v>
      </c>
      <c r="BR113" s="19">
        <v>0</v>
      </c>
      <c r="BS113" s="19">
        <v>0</v>
      </c>
      <c r="BT113" s="19">
        <v>0</v>
      </c>
      <c r="BU113" s="19">
        <v>0</v>
      </c>
      <c r="BV113" s="19">
        <v>0</v>
      </c>
      <c r="BW113" s="19">
        <v>0</v>
      </c>
      <c r="BX113" s="19">
        <v>0</v>
      </c>
      <c r="BY113" s="19">
        <v>0</v>
      </c>
      <c r="BZ113" s="19">
        <f>SUM(CA113+CQ113)</f>
        <v>0</v>
      </c>
      <c r="CA113" s="19">
        <f>SUM(CB113+CE113+CK113)</f>
        <v>0</v>
      </c>
      <c r="CB113" s="19">
        <f t="shared" si="232"/>
        <v>0</v>
      </c>
      <c r="CC113" s="19">
        <v>0</v>
      </c>
      <c r="CD113" s="19">
        <v>0</v>
      </c>
      <c r="CE113" s="19">
        <f>SUM(CF113:CJ113)</f>
        <v>0</v>
      </c>
      <c r="CF113" s="19">
        <v>0</v>
      </c>
      <c r="CG113" s="19">
        <v>0</v>
      </c>
      <c r="CH113" s="19">
        <v>0</v>
      </c>
      <c r="CI113" s="19">
        <v>0</v>
      </c>
      <c r="CJ113" s="19">
        <v>0</v>
      </c>
      <c r="CK113" s="19">
        <f>SUM(CL113:CP113)</f>
        <v>0</v>
      </c>
      <c r="CL113" s="19">
        <v>0</v>
      </c>
      <c r="CM113" s="19">
        <v>0</v>
      </c>
      <c r="CN113" s="19">
        <v>0</v>
      </c>
      <c r="CO113" s="19"/>
      <c r="CP113" s="19"/>
      <c r="CQ113" s="19">
        <v>0</v>
      </c>
      <c r="CR113" s="19">
        <f t="shared" si="233"/>
        <v>0</v>
      </c>
      <c r="CS113" s="19">
        <f t="shared" si="234"/>
        <v>0</v>
      </c>
      <c r="CT113" s="19">
        <v>0</v>
      </c>
      <c r="CU113" s="20">
        <v>0</v>
      </c>
      <c r="CW113" s="116"/>
      <c r="CX113" s="116"/>
      <c r="CY113" s="95"/>
    </row>
    <row r="114" spans="1:121" s="59" customFormat="1" ht="31.2" x14ac:dyDescent="0.3">
      <c r="A114" s="16" t="s">
        <v>211</v>
      </c>
      <c r="B114" s="16" t="s">
        <v>1</v>
      </c>
      <c r="C114" s="17" t="s">
        <v>212</v>
      </c>
      <c r="D114" s="18">
        <f t="shared" ref="D114:AX114" si="235">SUM(D115:D115)</f>
        <v>1218669</v>
      </c>
      <c r="E114" s="18">
        <f t="shared" si="235"/>
        <v>1218669</v>
      </c>
      <c r="F114" s="18">
        <f t="shared" si="235"/>
        <v>1218669</v>
      </c>
      <c r="G114" s="18">
        <f t="shared" si="235"/>
        <v>0</v>
      </c>
      <c r="H114" s="18">
        <f t="shared" si="235"/>
        <v>0</v>
      </c>
      <c r="I114" s="18">
        <f t="shared" si="235"/>
        <v>0</v>
      </c>
      <c r="J114" s="18">
        <f t="shared" si="235"/>
        <v>0</v>
      </c>
      <c r="K114" s="18">
        <f t="shared" si="235"/>
        <v>0</v>
      </c>
      <c r="L114" s="18">
        <f t="shared" si="235"/>
        <v>0</v>
      </c>
      <c r="M114" s="18">
        <f t="shared" si="235"/>
        <v>0</v>
      </c>
      <c r="N114" s="18">
        <f t="shared" si="235"/>
        <v>0</v>
      </c>
      <c r="O114" s="18">
        <f t="shared" si="235"/>
        <v>0</v>
      </c>
      <c r="P114" s="18">
        <f t="shared" si="235"/>
        <v>0</v>
      </c>
      <c r="Q114" s="18">
        <f t="shared" si="235"/>
        <v>0</v>
      </c>
      <c r="R114" s="18">
        <f t="shared" si="235"/>
        <v>0</v>
      </c>
      <c r="S114" s="18">
        <f t="shared" si="235"/>
        <v>0</v>
      </c>
      <c r="T114" s="18">
        <f t="shared" si="235"/>
        <v>0</v>
      </c>
      <c r="U114" s="18">
        <f t="shared" si="235"/>
        <v>0</v>
      </c>
      <c r="V114" s="18">
        <f t="shared" si="235"/>
        <v>0</v>
      </c>
      <c r="W114" s="18">
        <f t="shared" si="235"/>
        <v>0</v>
      </c>
      <c r="X114" s="18">
        <f t="shared" si="235"/>
        <v>0</v>
      </c>
      <c r="Y114" s="18">
        <f t="shared" si="235"/>
        <v>0</v>
      </c>
      <c r="Z114" s="18">
        <f t="shared" si="235"/>
        <v>0</v>
      </c>
      <c r="AA114" s="18">
        <f t="shared" si="235"/>
        <v>0</v>
      </c>
      <c r="AB114" s="18">
        <f t="shared" si="235"/>
        <v>0</v>
      </c>
      <c r="AC114" s="18">
        <f t="shared" si="235"/>
        <v>0</v>
      </c>
      <c r="AD114" s="18">
        <f t="shared" si="235"/>
        <v>0</v>
      </c>
      <c r="AE114" s="18">
        <f t="shared" si="235"/>
        <v>1218669</v>
      </c>
      <c r="AF114" s="18">
        <f t="shared" si="235"/>
        <v>0</v>
      </c>
      <c r="AG114" s="18">
        <f t="shared" si="235"/>
        <v>0</v>
      </c>
      <c r="AH114" s="18">
        <f t="shared" si="235"/>
        <v>0</v>
      </c>
      <c r="AI114" s="18">
        <f t="shared" si="235"/>
        <v>0</v>
      </c>
      <c r="AJ114" s="18">
        <f t="shared" si="235"/>
        <v>0</v>
      </c>
      <c r="AK114" s="18">
        <f t="shared" si="235"/>
        <v>0</v>
      </c>
      <c r="AL114" s="18">
        <f t="shared" si="235"/>
        <v>0</v>
      </c>
      <c r="AM114" s="18">
        <f t="shared" si="235"/>
        <v>0</v>
      </c>
      <c r="AN114" s="18">
        <f t="shared" si="235"/>
        <v>0</v>
      </c>
      <c r="AO114" s="18">
        <f t="shared" si="235"/>
        <v>0</v>
      </c>
      <c r="AP114" s="18">
        <f t="shared" si="235"/>
        <v>0</v>
      </c>
      <c r="AQ114" s="18">
        <f t="shared" si="235"/>
        <v>0</v>
      </c>
      <c r="AR114" s="18">
        <f t="shared" si="235"/>
        <v>0</v>
      </c>
      <c r="AS114" s="18">
        <f t="shared" si="235"/>
        <v>0</v>
      </c>
      <c r="AT114" s="18">
        <f t="shared" si="235"/>
        <v>0</v>
      </c>
      <c r="AU114" s="18">
        <f t="shared" si="235"/>
        <v>0</v>
      </c>
      <c r="AV114" s="18">
        <f t="shared" si="235"/>
        <v>0</v>
      </c>
      <c r="AW114" s="18">
        <f t="shared" si="235"/>
        <v>0</v>
      </c>
      <c r="AX114" s="18">
        <f t="shared" si="235"/>
        <v>0</v>
      </c>
      <c r="AY114" s="18"/>
      <c r="AZ114" s="18">
        <f t="shared" ref="AZ114:CU114" si="236">SUM(AZ115:AZ115)</f>
        <v>1218669</v>
      </c>
      <c r="BA114" s="18">
        <f t="shared" si="236"/>
        <v>0</v>
      </c>
      <c r="BB114" s="18">
        <f t="shared" si="236"/>
        <v>0</v>
      </c>
      <c r="BC114" s="18">
        <f t="shared" si="236"/>
        <v>0</v>
      </c>
      <c r="BD114" s="18">
        <f t="shared" si="236"/>
        <v>0</v>
      </c>
      <c r="BE114" s="18">
        <f t="shared" si="236"/>
        <v>0</v>
      </c>
      <c r="BF114" s="18">
        <f t="shared" si="236"/>
        <v>0</v>
      </c>
      <c r="BG114" s="18">
        <f t="shared" si="236"/>
        <v>0</v>
      </c>
      <c r="BH114" s="18">
        <f t="shared" si="236"/>
        <v>0</v>
      </c>
      <c r="BI114" s="18">
        <f t="shared" si="236"/>
        <v>0</v>
      </c>
      <c r="BJ114" s="18">
        <f t="shared" si="236"/>
        <v>0</v>
      </c>
      <c r="BK114" s="18">
        <f t="shared" si="236"/>
        <v>0</v>
      </c>
      <c r="BL114" s="18">
        <f t="shared" si="236"/>
        <v>0</v>
      </c>
      <c r="BM114" s="18">
        <f t="shared" si="236"/>
        <v>0</v>
      </c>
      <c r="BN114" s="18">
        <f t="shared" si="236"/>
        <v>0</v>
      </c>
      <c r="BO114" s="18">
        <f t="shared" si="236"/>
        <v>0</v>
      </c>
      <c r="BP114" s="18">
        <f t="shared" si="236"/>
        <v>0</v>
      </c>
      <c r="BQ114" s="18">
        <f t="shared" si="236"/>
        <v>0</v>
      </c>
      <c r="BR114" s="18">
        <f t="shared" si="236"/>
        <v>0</v>
      </c>
      <c r="BS114" s="18">
        <f t="shared" si="236"/>
        <v>0</v>
      </c>
      <c r="BT114" s="18">
        <f t="shared" si="236"/>
        <v>0</v>
      </c>
      <c r="BU114" s="18">
        <f t="shared" si="236"/>
        <v>0</v>
      </c>
      <c r="BV114" s="18">
        <f t="shared" si="236"/>
        <v>0</v>
      </c>
      <c r="BW114" s="18">
        <f t="shared" si="236"/>
        <v>0</v>
      </c>
      <c r="BX114" s="18">
        <f t="shared" si="236"/>
        <v>0</v>
      </c>
      <c r="BY114" s="18">
        <f t="shared" si="236"/>
        <v>0</v>
      </c>
      <c r="BZ114" s="18">
        <f t="shared" si="236"/>
        <v>0</v>
      </c>
      <c r="CA114" s="18">
        <f t="shared" si="236"/>
        <v>0</v>
      </c>
      <c r="CB114" s="18">
        <f t="shared" si="236"/>
        <v>0</v>
      </c>
      <c r="CC114" s="18">
        <f t="shared" si="236"/>
        <v>0</v>
      </c>
      <c r="CD114" s="18">
        <f t="shared" si="236"/>
        <v>0</v>
      </c>
      <c r="CE114" s="18">
        <f t="shared" si="236"/>
        <v>0</v>
      </c>
      <c r="CF114" s="18">
        <f t="shared" si="236"/>
        <v>0</v>
      </c>
      <c r="CG114" s="18">
        <f t="shared" si="236"/>
        <v>0</v>
      </c>
      <c r="CH114" s="18">
        <f t="shared" si="236"/>
        <v>0</v>
      </c>
      <c r="CI114" s="18">
        <f t="shared" si="236"/>
        <v>0</v>
      </c>
      <c r="CJ114" s="18">
        <f t="shared" si="236"/>
        <v>0</v>
      </c>
      <c r="CK114" s="18">
        <f t="shared" si="236"/>
        <v>0</v>
      </c>
      <c r="CL114" s="18">
        <f t="shared" si="236"/>
        <v>0</v>
      </c>
      <c r="CM114" s="18">
        <f t="shared" si="236"/>
        <v>0</v>
      </c>
      <c r="CN114" s="18">
        <f t="shared" si="236"/>
        <v>0</v>
      </c>
      <c r="CO114" s="18">
        <f t="shared" si="236"/>
        <v>0</v>
      </c>
      <c r="CP114" s="18">
        <f t="shared" si="236"/>
        <v>0</v>
      </c>
      <c r="CQ114" s="18">
        <f t="shared" si="236"/>
        <v>0</v>
      </c>
      <c r="CR114" s="18">
        <f t="shared" si="236"/>
        <v>0</v>
      </c>
      <c r="CS114" s="18">
        <f t="shared" si="236"/>
        <v>0</v>
      </c>
      <c r="CT114" s="18">
        <f t="shared" si="236"/>
        <v>0</v>
      </c>
      <c r="CU114" s="46">
        <f t="shared" si="236"/>
        <v>0</v>
      </c>
      <c r="CV114" s="58"/>
      <c r="CW114" s="94"/>
      <c r="CX114" s="94"/>
      <c r="CY114" s="93"/>
      <c r="CZ114" s="58"/>
      <c r="DA114" s="58"/>
      <c r="DB114" s="58"/>
      <c r="DC114" s="58"/>
      <c r="DD114" s="58"/>
      <c r="DE114" s="58"/>
      <c r="DF114" s="58"/>
      <c r="DG114" s="58"/>
      <c r="DH114" s="58"/>
      <c r="DI114" s="58"/>
      <c r="DJ114" s="58"/>
      <c r="DK114" s="58"/>
      <c r="DL114" s="58"/>
      <c r="DM114" s="58"/>
      <c r="DN114" s="58"/>
      <c r="DO114" s="58"/>
      <c r="DP114" s="58"/>
      <c r="DQ114" s="58"/>
    </row>
    <row r="115" spans="1:121" ht="31.2" x14ac:dyDescent="0.3">
      <c r="A115" s="21" t="s">
        <v>1</v>
      </c>
      <c r="B115" s="21" t="s">
        <v>103</v>
      </c>
      <c r="C115" s="22" t="s">
        <v>535</v>
      </c>
      <c r="D115" s="19">
        <f>SUM(E115+BZ115+CR115)</f>
        <v>1218669</v>
      </c>
      <c r="E115" s="19">
        <f>SUM(F115+BA115)</f>
        <v>1218669</v>
      </c>
      <c r="F115" s="19">
        <f>SUM(G115+H115+I115+P115+S115+T115+U115+AE115+AD115)</f>
        <v>1218669</v>
      </c>
      <c r="G115" s="19">
        <v>0</v>
      </c>
      <c r="H115" s="19">
        <v>0</v>
      </c>
      <c r="I115" s="19">
        <f t="shared" si="109"/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f t="shared" si="110"/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f>SUM(V115:AC115)</f>
        <v>0</v>
      </c>
      <c r="V115" s="19">
        <v>0</v>
      </c>
      <c r="W115" s="19">
        <v>0</v>
      </c>
      <c r="X115" s="19">
        <v>0</v>
      </c>
      <c r="Y115" s="19">
        <v>0</v>
      </c>
      <c r="Z115" s="19">
        <v>0</v>
      </c>
      <c r="AA115" s="19">
        <v>0</v>
      </c>
      <c r="AB115" s="19">
        <v>0</v>
      </c>
      <c r="AC115" s="19">
        <v>0</v>
      </c>
      <c r="AD115" s="19">
        <v>0</v>
      </c>
      <c r="AE115" s="19">
        <f>SUM(AF115:AZ115)</f>
        <v>1218669</v>
      </c>
      <c r="AF115" s="19">
        <v>0</v>
      </c>
      <c r="AG115" s="19">
        <v>0</v>
      </c>
      <c r="AH115" s="19">
        <v>0</v>
      </c>
      <c r="AI115" s="19">
        <v>0</v>
      </c>
      <c r="AJ115" s="19">
        <v>0</v>
      </c>
      <c r="AK115" s="19">
        <v>0</v>
      </c>
      <c r="AL115" s="19">
        <v>0</v>
      </c>
      <c r="AM115" s="19">
        <v>0</v>
      </c>
      <c r="AN115" s="19">
        <v>0</v>
      </c>
      <c r="AO115" s="19">
        <v>0</v>
      </c>
      <c r="AP115" s="19">
        <v>0</v>
      </c>
      <c r="AQ115" s="19">
        <v>0</v>
      </c>
      <c r="AR115" s="19">
        <v>0</v>
      </c>
      <c r="AS115" s="19">
        <v>0</v>
      </c>
      <c r="AT115" s="19">
        <v>0</v>
      </c>
      <c r="AU115" s="19">
        <v>0</v>
      </c>
      <c r="AV115" s="19">
        <v>0</v>
      </c>
      <c r="AW115" s="19">
        <v>0</v>
      </c>
      <c r="AX115" s="19">
        <v>0</v>
      </c>
      <c r="AY115" s="19">
        <v>0</v>
      </c>
      <c r="AZ115" s="23">
        <v>1218669</v>
      </c>
      <c r="BA115" s="19">
        <f>SUM(BB115+BF115+BI115+BK115+BN115)</f>
        <v>0</v>
      </c>
      <c r="BB115" s="19">
        <f>SUM(BC115:BE115)</f>
        <v>0</v>
      </c>
      <c r="BC115" s="19">
        <v>0</v>
      </c>
      <c r="BD115" s="19">
        <v>0</v>
      </c>
      <c r="BE115" s="19">
        <v>0</v>
      </c>
      <c r="BF115" s="19">
        <f>SUM(BH115:BH115)</f>
        <v>0</v>
      </c>
      <c r="BG115" s="19">
        <v>0</v>
      </c>
      <c r="BH115" s="19">
        <v>0</v>
      </c>
      <c r="BI115" s="19">
        <v>0</v>
      </c>
      <c r="BJ115" s="19">
        <v>0</v>
      </c>
      <c r="BK115" s="19">
        <f t="shared" si="111"/>
        <v>0</v>
      </c>
      <c r="BL115" s="19">
        <v>0</v>
      </c>
      <c r="BM115" s="19">
        <v>0</v>
      </c>
      <c r="BN115" s="19">
        <f>SUM(BO115:BY115)</f>
        <v>0</v>
      </c>
      <c r="BO115" s="19">
        <v>0</v>
      </c>
      <c r="BP115" s="19">
        <v>0</v>
      </c>
      <c r="BQ115" s="19">
        <v>0</v>
      </c>
      <c r="BR115" s="19">
        <v>0</v>
      </c>
      <c r="BS115" s="19">
        <v>0</v>
      </c>
      <c r="BT115" s="19">
        <v>0</v>
      </c>
      <c r="BU115" s="19">
        <v>0</v>
      </c>
      <c r="BV115" s="19">
        <v>0</v>
      </c>
      <c r="BW115" s="19">
        <v>0</v>
      </c>
      <c r="BX115" s="19">
        <v>0</v>
      </c>
      <c r="BY115" s="19">
        <v>0</v>
      </c>
      <c r="BZ115" s="19">
        <f>SUM(CA115+CQ115)</f>
        <v>0</v>
      </c>
      <c r="CA115" s="19">
        <f>SUM(CB115+CE115+CK115)</f>
        <v>0</v>
      </c>
      <c r="CB115" s="19">
        <f t="shared" si="112"/>
        <v>0</v>
      </c>
      <c r="CC115" s="19">
        <v>0</v>
      </c>
      <c r="CD115" s="19">
        <v>0</v>
      </c>
      <c r="CE115" s="19">
        <f>SUM(CF115:CJ115)</f>
        <v>0</v>
      </c>
      <c r="CF115" s="19">
        <v>0</v>
      </c>
      <c r="CG115" s="19">
        <v>0</v>
      </c>
      <c r="CH115" s="19">
        <v>0</v>
      </c>
      <c r="CI115" s="19">
        <v>0</v>
      </c>
      <c r="CJ115" s="19">
        <v>0</v>
      </c>
      <c r="CK115" s="19">
        <f>SUM(CL115:CP115)</f>
        <v>0</v>
      </c>
      <c r="CL115" s="19">
        <v>0</v>
      </c>
      <c r="CM115" s="19">
        <v>0</v>
      </c>
      <c r="CN115" s="19">
        <v>0</v>
      </c>
      <c r="CO115" s="19"/>
      <c r="CP115" s="19"/>
      <c r="CQ115" s="19">
        <v>0</v>
      </c>
      <c r="CR115" s="19">
        <f t="shared" si="113"/>
        <v>0</v>
      </c>
      <c r="CS115" s="19">
        <f t="shared" si="114"/>
        <v>0</v>
      </c>
      <c r="CT115" s="19">
        <v>0</v>
      </c>
      <c r="CU115" s="20">
        <v>0</v>
      </c>
      <c r="CW115" s="116"/>
      <c r="CX115" s="116"/>
      <c r="CY115" s="95"/>
    </row>
    <row r="116" spans="1:121" s="59" customFormat="1" ht="15.6" x14ac:dyDescent="0.3">
      <c r="A116" s="25" t="s">
        <v>213</v>
      </c>
      <c r="B116" s="25" t="s">
        <v>1</v>
      </c>
      <c r="C116" s="26" t="s">
        <v>214</v>
      </c>
      <c r="D116" s="27">
        <f>SUM(D117+D121+D125+D129+D131+D133)</f>
        <v>423206914</v>
      </c>
      <c r="E116" s="27">
        <f t="shared" ref="E116:BT116" si="237">SUM(E117+E121+E125+E129+E131+E133)</f>
        <v>421651082</v>
      </c>
      <c r="F116" s="27">
        <f t="shared" si="237"/>
        <v>379845647</v>
      </c>
      <c r="G116" s="27">
        <f t="shared" si="237"/>
        <v>269884270</v>
      </c>
      <c r="H116" s="27">
        <f t="shared" si="237"/>
        <v>63694034</v>
      </c>
      <c r="I116" s="27">
        <f t="shared" si="237"/>
        <v>29333756</v>
      </c>
      <c r="J116" s="27">
        <f t="shared" si="237"/>
        <v>409710</v>
      </c>
      <c r="K116" s="27">
        <f t="shared" si="237"/>
        <v>1702031</v>
      </c>
      <c r="L116" s="27">
        <f t="shared" si="237"/>
        <v>23117636</v>
      </c>
      <c r="M116" s="27">
        <f t="shared" si="237"/>
        <v>0</v>
      </c>
      <c r="N116" s="27">
        <f t="shared" si="237"/>
        <v>2312503</v>
      </c>
      <c r="O116" s="27">
        <f t="shared" si="237"/>
        <v>1791876</v>
      </c>
      <c r="P116" s="27">
        <f t="shared" si="237"/>
        <v>0</v>
      </c>
      <c r="Q116" s="27">
        <f t="shared" si="237"/>
        <v>0</v>
      </c>
      <c r="R116" s="27">
        <f t="shared" si="237"/>
        <v>0</v>
      </c>
      <c r="S116" s="27">
        <f t="shared" si="237"/>
        <v>0</v>
      </c>
      <c r="T116" s="27">
        <f t="shared" si="237"/>
        <v>723321</v>
      </c>
      <c r="U116" s="27">
        <f t="shared" si="237"/>
        <v>10469631</v>
      </c>
      <c r="V116" s="27">
        <f t="shared" si="237"/>
        <v>505920</v>
      </c>
      <c r="W116" s="27">
        <f t="shared" si="237"/>
        <v>6732239</v>
      </c>
      <c r="X116" s="27">
        <f t="shared" si="237"/>
        <v>1700449</v>
      </c>
      <c r="Y116" s="27">
        <f t="shared" si="237"/>
        <v>1089280</v>
      </c>
      <c r="Z116" s="27">
        <f t="shared" si="237"/>
        <v>340238</v>
      </c>
      <c r="AA116" s="27">
        <f t="shared" si="237"/>
        <v>0</v>
      </c>
      <c r="AB116" s="27">
        <f t="shared" si="237"/>
        <v>0</v>
      </c>
      <c r="AC116" s="27">
        <f t="shared" si="237"/>
        <v>101505</v>
      </c>
      <c r="AD116" s="27">
        <f t="shared" si="237"/>
        <v>0</v>
      </c>
      <c r="AE116" s="27">
        <f t="shared" si="237"/>
        <v>5740635</v>
      </c>
      <c r="AF116" s="27">
        <f t="shared" si="237"/>
        <v>0</v>
      </c>
      <c r="AG116" s="27">
        <f t="shared" si="237"/>
        <v>0</v>
      </c>
      <c r="AH116" s="27">
        <f t="shared" si="237"/>
        <v>110169</v>
      </c>
      <c r="AI116" s="27">
        <f t="shared" si="237"/>
        <v>1306583</v>
      </c>
      <c r="AJ116" s="27">
        <f t="shared" si="237"/>
        <v>419972</v>
      </c>
      <c r="AK116" s="27">
        <f t="shared" si="237"/>
        <v>406599</v>
      </c>
      <c r="AL116" s="27">
        <f t="shared" si="237"/>
        <v>0</v>
      </c>
      <c r="AM116" s="27">
        <f t="shared" si="237"/>
        <v>12447</v>
      </c>
      <c r="AN116" s="27">
        <f t="shared" si="237"/>
        <v>375189</v>
      </c>
      <c r="AO116" s="27">
        <f t="shared" si="237"/>
        <v>0</v>
      </c>
      <c r="AP116" s="27">
        <f t="shared" si="237"/>
        <v>2847</v>
      </c>
      <c r="AQ116" s="27">
        <f t="shared" si="237"/>
        <v>0</v>
      </c>
      <c r="AR116" s="27">
        <f t="shared" si="237"/>
        <v>1436878</v>
      </c>
      <c r="AS116" s="27">
        <f t="shared" si="237"/>
        <v>164676</v>
      </c>
      <c r="AT116" s="27"/>
      <c r="AU116" s="27"/>
      <c r="AV116" s="27">
        <f t="shared" si="237"/>
        <v>0</v>
      </c>
      <c r="AW116" s="27">
        <f t="shared" si="237"/>
        <v>0</v>
      </c>
      <c r="AX116" s="27">
        <f t="shared" si="237"/>
        <v>0</v>
      </c>
      <c r="AY116" s="27"/>
      <c r="AZ116" s="27">
        <f t="shared" si="237"/>
        <v>1505275</v>
      </c>
      <c r="BA116" s="27">
        <f t="shared" si="237"/>
        <v>41805435</v>
      </c>
      <c r="BB116" s="27">
        <f t="shared" si="237"/>
        <v>0</v>
      </c>
      <c r="BC116" s="27">
        <f t="shared" si="237"/>
        <v>0</v>
      </c>
      <c r="BD116" s="27">
        <f t="shared" si="237"/>
        <v>0</v>
      </c>
      <c r="BE116" s="27">
        <f t="shared" si="237"/>
        <v>0</v>
      </c>
      <c r="BF116" s="27">
        <f t="shared" si="237"/>
        <v>0</v>
      </c>
      <c r="BG116" s="27">
        <f t="shared" si="237"/>
        <v>0</v>
      </c>
      <c r="BH116" s="27">
        <f t="shared" si="237"/>
        <v>0</v>
      </c>
      <c r="BI116" s="27">
        <f t="shared" si="237"/>
        <v>0</v>
      </c>
      <c r="BJ116" s="27">
        <f t="shared" ref="BJ116" si="238">SUM(BJ117+BJ121+BJ125+BJ129+BJ131+BJ133)</f>
        <v>0</v>
      </c>
      <c r="BK116" s="27">
        <f t="shared" si="237"/>
        <v>0</v>
      </c>
      <c r="BL116" s="27">
        <f t="shared" si="237"/>
        <v>0</v>
      </c>
      <c r="BM116" s="27">
        <f t="shared" ref="BM116" si="239">SUM(BM117+BM121+BM125+BM129+BM131+BM133)</f>
        <v>0</v>
      </c>
      <c r="BN116" s="27">
        <f t="shared" si="237"/>
        <v>41805435</v>
      </c>
      <c r="BO116" s="27">
        <f t="shared" si="237"/>
        <v>0</v>
      </c>
      <c r="BP116" s="27">
        <f t="shared" si="237"/>
        <v>0</v>
      </c>
      <c r="BQ116" s="27">
        <f t="shared" si="237"/>
        <v>16646169</v>
      </c>
      <c r="BR116" s="27">
        <f t="shared" si="237"/>
        <v>0</v>
      </c>
      <c r="BS116" s="27">
        <f t="shared" si="237"/>
        <v>0</v>
      </c>
      <c r="BT116" s="27">
        <f t="shared" si="237"/>
        <v>328732</v>
      </c>
      <c r="BU116" s="27">
        <f t="shared" ref="BU116:CU116" si="240">SUM(BU117+BU121+BU125+BU129+BU131+BU133)</f>
        <v>0</v>
      </c>
      <c r="BV116" s="27">
        <f t="shared" si="240"/>
        <v>0</v>
      </c>
      <c r="BW116" s="27">
        <f t="shared" si="240"/>
        <v>0</v>
      </c>
      <c r="BX116" s="27">
        <f t="shared" si="240"/>
        <v>13649548</v>
      </c>
      <c r="BY116" s="27">
        <f t="shared" si="240"/>
        <v>11180986</v>
      </c>
      <c r="BZ116" s="27">
        <f t="shared" si="240"/>
        <v>1555832</v>
      </c>
      <c r="CA116" s="27">
        <f t="shared" si="240"/>
        <v>1555832</v>
      </c>
      <c r="CB116" s="27">
        <f t="shared" si="240"/>
        <v>1555832</v>
      </c>
      <c r="CC116" s="27">
        <f t="shared" si="240"/>
        <v>0</v>
      </c>
      <c r="CD116" s="27">
        <f t="shared" si="240"/>
        <v>1555832</v>
      </c>
      <c r="CE116" s="27">
        <f t="shared" si="240"/>
        <v>0</v>
      </c>
      <c r="CF116" s="27">
        <f t="shared" si="240"/>
        <v>0</v>
      </c>
      <c r="CG116" s="27">
        <f t="shared" ref="CG116:CH116" si="241">SUM(CG117+CG121+CG125+CG129+CG131+CG133)</f>
        <v>0</v>
      </c>
      <c r="CH116" s="27">
        <f t="shared" si="241"/>
        <v>0</v>
      </c>
      <c r="CI116" s="27">
        <f t="shared" si="240"/>
        <v>0</v>
      </c>
      <c r="CJ116" s="27">
        <f t="shared" ref="CJ116" si="242">SUM(CJ117+CJ121+CJ125+CJ129+CJ131+CJ133)</f>
        <v>0</v>
      </c>
      <c r="CK116" s="27">
        <f t="shared" si="240"/>
        <v>0</v>
      </c>
      <c r="CL116" s="27">
        <f t="shared" si="240"/>
        <v>0</v>
      </c>
      <c r="CM116" s="27">
        <f t="shared" ref="CM116" si="243">SUM(CM117+CM121+CM125+CM129+CM131+CM133)</f>
        <v>0</v>
      </c>
      <c r="CN116" s="27">
        <f t="shared" si="240"/>
        <v>0</v>
      </c>
      <c r="CO116" s="27"/>
      <c r="CP116" s="27"/>
      <c r="CQ116" s="27">
        <f t="shared" si="240"/>
        <v>0</v>
      </c>
      <c r="CR116" s="27">
        <f t="shared" si="240"/>
        <v>0</v>
      </c>
      <c r="CS116" s="27">
        <f t="shared" si="240"/>
        <v>0</v>
      </c>
      <c r="CT116" s="27">
        <f t="shared" si="240"/>
        <v>0</v>
      </c>
      <c r="CU116" s="61">
        <f t="shared" si="240"/>
        <v>0</v>
      </c>
      <c r="CV116" s="58"/>
      <c r="CW116" s="92"/>
      <c r="CX116" s="92"/>
      <c r="CY116" s="93"/>
      <c r="CZ116" s="58"/>
      <c r="DA116" s="58"/>
      <c r="DB116" s="58"/>
      <c r="DC116" s="58"/>
      <c r="DD116" s="58"/>
      <c r="DE116" s="58"/>
      <c r="DF116" s="58"/>
      <c r="DG116" s="58"/>
      <c r="DH116" s="58"/>
      <c r="DI116" s="58"/>
      <c r="DJ116" s="58"/>
      <c r="DK116" s="58"/>
      <c r="DL116" s="58"/>
      <c r="DM116" s="58"/>
      <c r="DN116" s="58"/>
      <c r="DO116" s="58"/>
      <c r="DP116" s="58"/>
      <c r="DQ116" s="58"/>
    </row>
    <row r="117" spans="1:121" s="59" customFormat="1" ht="15.6" x14ac:dyDescent="0.3">
      <c r="A117" s="16" t="s">
        <v>215</v>
      </c>
      <c r="B117" s="16" t="s">
        <v>1</v>
      </c>
      <c r="C117" s="17" t="s">
        <v>216</v>
      </c>
      <c r="D117" s="18">
        <f>SUM(D118:D120)</f>
        <v>87182414</v>
      </c>
      <c r="E117" s="18">
        <f t="shared" ref="E117:BT117" si="244">SUM(E118:E120)</f>
        <v>86511810</v>
      </c>
      <c r="F117" s="18">
        <f t="shared" si="244"/>
        <v>77890662</v>
      </c>
      <c r="G117" s="18">
        <f t="shared" si="244"/>
        <v>45618940</v>
      </c>
      <c r="H117" s="18">
        <f t="shared" si="244"/>
        <v>10764625</v>
      </c>
      <c r="I117" s="18">
        <f t="shared" si="244"/>
        <v>16402736</v>
      </c>
      <c r="J117" s="18">
        <f t="shared" si="244"/>
        <v>252029</v>
      </c>
      <c r="K117" s="18">
        <f t="shared" si="244"/>
        <v>1263149</v>
      </c>
      <c r="L117" s="18">
        <f t="shared" si="244"/>
        <v>13352857</v>
      </c>
      <c r="M117" s="18">
        <f t="shared" si="244"/>
        <v>0</v>
      </c>
      <c r="N117" s="18">
        <f t="shared" si="244"/>
        <v>717438</v>
      </c>
      <c r="O117" s="18">
        <f t="shared" si="244"/>
        <v>817263</v>
      </c>
      <c r="P117" s="18">
        <f t="shared" si="244"/>
        <v>0</v>
      </c>
      <c r="Q117" s="18">
        <f t="shared" si="244"/>
        <v>0</v>
      </c>
      <c r="R117" s="18">
        <f t="shared" si="244"/>
        <v>0</v>
      </c>
      <c r="S117" s="18">
        <f t="shared" si="244"/>
        <v>0</v>
      </c>
      <c r="T117" s="18">
        <f t="shared" si="244"/>
        <v>103614</v>
      </c>
      <c r="U117" s="18">
        <f t="shared" si="244"/>
        <v>2769588</v>
      </c>
      <c r="V117" s="18">
        <f t="shared" si="244"/>
        <v>174110</v>
      </c>
      <c r="W117" s="18">
        <f t="shared" si="244"/>
        <v>1413789</v>
      </c>
      <c r="X117" s="18">
        <f t="shared" si="244"/>
        <v>542590</v>
      </c>
      <c r="Y117" s="18">
        <f t="shared" si="244"/>
        <v>454409</v>
      </c>
      <c r="Z117" s="18">
        <f t="shared" si="244"/>
        <v>83499</v>
      </c>
      <c r="AA117" s="18">
        <f t="shared" si="244"/>
        <v>0</v>
      </c>
      <c r="AB117" s="18">
        <f t="shared" si="244"/>
        <v>0</v>
      </c>
      <c r="AC117" s="18">
        <f t="shared" si="244"/>
        <v>101191</v>
      </c>
      <c r="AD117" s="18">
        <f t="shared" si="244"/>
        <v>0</v>
      </c>
      <c r="AE117" s="18">
        <f t="shared" si="244"/>
        <v>2231159</v>
      </c>
      <c r="AF117" s="18">
        <f t="shared" si="244"/>
        <v>0</v>
      </c>
      <c r="AG117" s="18">
        <f t="shared" si="244"/>
        <v>0</v>
      </c>
      <c r="AH117" s="18">
        <f t="shared" si="244"/>
        <v>70352</v>
      </c>
      <c r="AI117" s="18">
        <f t="shared" si="244"/>
        <v>774173</v>
      </c>
      <c r="AJ117" s="18">
        <f t="shared" si="244"/>
        <v>145177</v>
      </c>
      <c r="AK117" s="18">
        <f t="shared" si="244"/>
        <v>370345</v>
      </c>
      <c r="AL117" s="18">
        <f t="shared" si="244"/>
        <v>0</v>
      </c>
      <c r="AM117" s="18">
        <f t="shared" si="244"/>
        <v>10935</v>
      </c>
      <c r="AN117" s="18">
        <f t="shared" si="244"/>
        <v>12852</v>
      </c>
      <c r="AO117" s="18">
        <f t="shared" si="244"/>
        <v>0</v>
      </c>
      <c r="AP117" s="18">
        <f t="shared" si="244"/>
        <v>2847</v>
      </c>
      <c r="AQ117" s="18">
        <f t="shared" si="244"/>
        <v>0</v>
      </c>
      <c r="AR117" s="18">
        <f t="shared" si="244"/>
        <v>634323</v>
      </c>
      <c r="AS117" s="18">
        <f t="shared" si="244"/>
        <v>31572</v>
      </c>
      <c r="AT117" s="18"/>
      <c r="AU117" s="18"/>
      <c r="AV117" s="18">
        <f t="shared" si="244"/>
        <v>0</v>
      </c>
      <c r="AW117" s="18">
        <f t="shared" si="244"/>
        <v>0</v>
      </c>
      <c r="AX117" s="18">
        <f t="shared" si="244"/>
        <v>0</v>
      </c>
      <c r="AY117" s="18"/>
      <c r="AZ117" s="18">
        <f t="shared" si="244"/>
        <v>178583</v>
      </c>
      <c r="BA117" s="18">
        <f t="shared" si="244"/>
        <v>8621148</v>
      </c>
      <c r="BB117" s="18">
        <f t="shared" si="244"/>
        <v>0</v>
      </c>
      <c r="BC117" s="18">
        <f t="shared" si="244"/>
        <v>0</v>
      </c>
      <c r="BD117" s="18">
        <f t="shared" si="244"/>
        <v>0</v>
      </c>
      <c r="BE117" s="18">
        <f t="shared" si="244"/>
        <v>0</v>
      </c>
      <c r="BF117" s="18">
        <f t="shared" si="244"/>
        <v>0</v>
      </c>
      <c r="BG117" s="18">
        <f t="shared" si="244"/>
        <v>0</v>
      </c>
      <c r="BH117" s="18">
        <f t="shared" si="244"/>
        <v>0</v>
      </c>
      <c r="BI117" s="18">
        <f t="shared" si="244"/>
        <v>0</v>
      </c>
      <c r="BJ117" s="18">
        <f t="shared" ref="BJ117" si="245">SUM(BJ118:BJ120)</f>
        <v>0</v>
      </c>
      <c r="BK117" s="18">
        <f t="shared" si="244"/>
        <v>0</v>
      </c>
      <c r="BL117" s="18">
        <f t="shared" si="244"/>
        <v>0</v>
      </c>
      <c r="BM117" s="18">
        <f t="shared" ref="BM117" si="246">SUM(BM118:BM120)</f>
        <v>0</v>
      </c>
      <c r="BN117" s="18">
        <f t="shared" si="244"/>
        <v>8621148</v>
      </c>
      <c r="BO117" s="18">
        <f t="shared" si="244"/>
        <v>0</v>
      </c>
      <c r="BP117" s="18">
        <f t="shared" si="244"/>
        <v>0</v>
      </c>
      <c r="BQ117" s="18">
        <f t="shared" si="244"/>
        <v>0</v>
      </c>
      <c r="BR117" s="18">
        <f t="shared" si="244"/>
        <v>0</v>
      </c>
      <c r="BS117" s="18">
        <f t="shared" si="244"/>
        <v>0</v>
      </c>
      <c r="BT117" s="18">
        <f t="shared" si="244"/>
        <v>328732</v>
      </c>
      <c r="BU117" s="18">
        <f t="shared" ref="BU117:CU117" si="247">SUM(BU118:BU120)</f>
        <v>0</v>
      </c>
      <c r="BV117" s="18">
        <f t="shared" si="247"/>
        <v>0</v>
      </c>
      <c r="BW117" s="18">
        <f t="shared" si="247"/>
        <v>0</v>
      </c>
      <c r="BX117" s="18">
        <f t="shared" si="247"/>
        <v>0</v>
      </c>
      <c r="BY117" s="18">
        <f t="shared" si="247"/>
        <v>8292416</v>
      </c>
      <c r="BZ117" s="18">
        <f t="shared" si="247"/>
        <v>670604</v>
      </c>
      <c r="CA117" s="18">
        <f t="shared" si="247"/>
        <v>670604</v>
      </c>
      <c r="CB117" s="18">
        <f t="shared" si="247"/>
        <v>670604</v>
      </c>
      <c r="CC117" s="18">
        <f t="shared" si="247"/>
        <v>0</v>
      </c>
      <c r="CD117" s="18">
        <f t="shared" si="247"/>
        <v>670604</v>
      </c>
      <c r="CE117" s="18">
        <f t="shared" si="247"/>
        <v>0</v>
      </c>
      <c r="CF117" s="18">
        <f t="shared" si="247"/>
        <v>0</v>
      </c>
      <c r="CG117" s="18">
        <f t="shared" ref="CG117:CH117" si="248">SUM(CG118:CG120)</f>
        <v>0</v>
      </c>
      <c r="CH117" s="18">
        <f t="shared" si="248"/>
        <v>0</v>
      </c>
      <c r="CI117" s="18">
        <f t="shared" si="247"/>
        <v>0</v>
      </c>
      <c r="CJ117" s="18">
        <f t="shared" ref="CJ117" si="249">SUM(CJ118:CJ120)</f>
        <v>0</v>
      </c>
      <c r="CK117" s="18">
        <f t="shared" si="247"/>
        <v>0</v>
      </c>
      <c r="CL117" s="18">
        <f t="shared" si="247"/>
        <v>0</v>
      </c>
      <c r="CM117" s="18">
        <f t="shared" ref="CM117" si="250">SUM(CM118:CM120)</f>
        <v>0</v>
      </c>
      <c r="CN117" s="18">
        <f t="shared" si="247"/>
        <v>0</v>
      </c>
      <c r="CO117" s="18"/>
      <c r="CP117" s="18"/>
      <c r="CQ117" s="18">
        <f t="shared" si="247"/>
        <v>0</v>
      </c>
      <c r="CR117" s="18">
        <f t="shared" si="247"/>
        <v>0</v>
      </c>
      <c r="CS117" s="18">
        <f t="shared" si="247"/>
        <v>0</v>
      </c>
      <c r="CT117" s="18">
        <f t="shared" si="247"/>
        <v>0</v>
      </c>
      <c r="CU117" s="46">
        <f t="shared" si="247"/>
        <v>0</v>
      </c>
      <c r="CV117" s="58"/>
      <c r="CW117" s="94"/>
      <c r="CX117" s="94"/>
      <c r="CY117" s="93"/>
      <c r="CZ117" s="58"/>
      <c r="DA117" s="58"/>
      <c r="DB117" s="58"/>
      <c r="DC117" s="58"/>
      <c r="DD117" s="58"/>
      <c r="DE117" s="58"/>
      <c r="DF117" s="58"/>
      <c r="DG117" s="58"/>
      <c r="DH117" s="58"/>
      <c r="DI117" s="58"/>
      <c r="DJ117" s="58"/>
      <c r="DK117" s="58"/>
      <c r="DL117" s="58"/>
      <c r="DM117" s="58"/>
      <c r="DN117" s="58"/>
      <c r="DO117" s="58"/>
      <c r="DP117" s="58"/>
      <c r="DQ117" s="58"/>
    </row>
    <row r="118" spans="1:121" ht="15.6" x14ac:dyDescent="0.3">
      <c r="A118" s="21" t="s">
        <v>1</v>
      </c>
      <c r="B118" s="21" t="s">
        <v>81</v>
      </c>
      <c r="C118" s="22" t="s">
        <v>217</v>
      </c>
      <c r="D118" s="19">
        <f>SUM(E118+BZ118+CR118)</f>
        <v>28217402</v>
      </c>
      <c r="E118" s="19">
        <f>SUM(F118+BA118)</f>
        <v>28069719</v>
      </c>
      <c r="F118" s="19">
        <f>SUM(G118+H118+I118+P118+S118+T118+U118+AE118+AD118)</f>
        <v>23024471</v>
      </c>
      <c r="G118" s="23">
        <v>12152635</v>
      </c>
      <c r="H118" s="23">
        <v>2950975</v>
      </c>
      <c r="I118" s="19">
        <f t="shared" si="109"/>
        <v>6223290</v>
      </c>
      <c r="J118" s="23">
        <v>71191</v>
      </c>
      <c r="K118" s="23">
        <v>583117</v>
      </c>
      <c r="L118" s="23">
        <v>4866361</v>
      </c>
      <c r="M118" s="23">
        <v>0</v>
      </c>
      <c r="N118" s="23">
        <v>444329</v>
      </c>
      <c r="O118" s="23">
        <v>258292</v>
      </c>
      <c r="P118" s="19">
        <f t="shared" si="110"/>
        <v>0</v>
      </c>
      <c r="Q118" s="19">
        <v>0</v>
      </c>
      <c r="R118" s="19">
        <v>0</v>
      </c>
      <c r="S118" s="19">
        <v>0</v>
      </c>
      <c r="T118" s="23">
        <v>29611</v>
      </c>
      <c r="U118" s="19">
        <f t="shared" ref="U118:U120" si="251">SUM(V118:AC118)</f>
        <v>967293</v>
      </c>
      <c r="V118" s="23">
        <v>43071</v>
      </c>
      <c r="W118" s="23">
        <v>465619</v>
      </c>
      <c r="X118" s="23">
        <v>220429</v>
      </c>
      <c r="Y118" s="23">
        <v>169716</v>
      </c>
      <c r="Z118" s="23">
        <v>24371</v>
      </c>
      <c r="AA118" s="23">
        <v>0</v>
      </c>
      <c r="AB118" s="23">
        <v>0</v>
      </c>
      <c r="AC118" s="23">
        <v>44087</v>
      </c>
      <c r="AD118" s="19">
        <v>0</v>
      </c>
      <c r="AE118" s="19">
        <f>SUM(AF118:AZ118)</f>
        <v>700667</v>
      </c>
      <c r="AF118" s="19">
        <v>0</v>
      </c>
      <c r="AG118" s="19">
        <v>0</v>
      </c>
      <c r="AH118" s="23">
        <v>23352</v>
      </c>
      <c r="AI118" s="23">
        <v>317066</v>
      </c>
      <c r="AJ118" s="23">
        <v>0</v>
      </c>
      <c r="AK118" s="23">
        <v>14591</v>
      </c>
      <c r="AL118" s="23">
        <v>0</v>
      </c>
      <c r="AM118" s="23">
        <v>9800</v>
      </c>
      <c r="AN118" s="23">
        <v>6235</v>
      </c>
      <c r="AO118" s="23">
        <v>0</v>
      </c>
      <c r="AP118" s="23">
        <v>2847</v>
      </c>
      <c r="AQ118" s="23">
        <v>0</v>
      </c>
      <c r="AR118" s="23">
        <v>260250</v>
      </c>
      <c r="AS118" s="23">
        <v>0</v>
      </c>
      <c r="AT118" s="23">
        <v>0</v>
      </c>
      <c r="AU118" s="23">
        <v>0</v>
      </c>
      <c r="AV118" s="23">
        <v>0</v>
      </c>
      <c r="AW118" s="23">
        <v>0</v>
      </c>
      <c r="AX118" s="23">
        <v>0</v>
      </c>
      <c r="AY118" s="23">
        <v>0</v>
      </c>
      <c r="AZ118" s="23">
        <v>66526</v>
      </c>
      <c r="BA118" s="19">
        <f>SUM(BB118+BF118+BI118+BK118+BN118)</f>
        <v>5045248</v>
      </c>
      <c r="BB118" s="19">
        <f>SUM(BC118:BE118)</f>
        <v>0</v>
      </c>
      <c r="BC118" s="19">
        <v>0</v>
      </c>
      <c r="BD118" s="19">
        <v>0</v>
      </c>
      <c r="BE118" s="19">
        <v>0</v>
      </c>
      <c r="BF118" s="19">
        <f>SUM(BH118:BH118)</f>
        <v>0</v>
      </c>
      <c r="BG118" s="19">
        <v>0</v>
      </c>
      <c r="BH118" s="19">
        <v>0</v>
      </c>
      <c r="BI118" s="19">
        <v>0</v>
      </c>
      <c r="BJ118" s="19">
        <v>0</v>
      </c>
      <c r="BK118" s="19">
        <f t="shared" si="111"/>
        <v>0</v>
      </c>
      <c r="BL118" s="19">
        <v>0</v>
      </c>
      <c r="BM118" s="19">
        <v>0</v>
      </c>
      <c r="BN118" s="19">
        <f>SUM(BO118:BY118)</f>
        <v>5045248</v>
      </c>
      <c r="BO118" s="19">
        <v>0</v>
      </c>
      <c r="BP118" s="19">
        <v>0</v>
      </c>
      <c r="BQ118" s="19">
        <v>0</v>
      </c>
      <c r="BR118" s="19">
        <v>0</v>
      </c>
      <c r="BS118" s="19">
        <v>0</v>
      </c>
      <c r="BT118" s="24">
        <v>176473</v>
      </c>
      <c r="BU118" s="19">
        <v>0</v>
      </c>
      <c r="BV118" s="19">
        <v>0</v>
      </c>
      <c r="BW118" s="19">
        <v>0</v>
      </c>
      <c r="BX118" s="19">
        <v>0</v>
      </c>
      <c r="BY118" s="23">
        <v>4868775</v>
      </c>
      <c r="BZ118" s="19">
        <f>SUM(CA118+CQ118)</f>
        <v>147683</v>
      </c>
      <c r="CA118" s="19">
        <f>SUM(CB118+CE118+CK118)</f>
        <v>147683</v>
      </c>
      <c r="CB118" s="19">
        <f t="shared" si="112"/>
        <v>147683</v>
      </c>
      <c r="CC118" s="19">
        <v>0</v>
      </c>
      <c r="CD118" s="23">
        <v>147683</v>
      </c>
      <c r="CE118" s="19">
        <f t="shared" ref="CE118:CE120" si="252">SUM(CF118:CJ118)</f>
        <v>0</v>
      </c>
      <c r="CF118" s="19">
        <v>0</v>
      </c>
      <c r="CG118" s="19">
        <v>0</v>
      </c>
      <c r="CH118" s="19">
        <v>0</v>
      </c>
      <c r="CI118" s="19">
        <v>0</v>
      </c>
      <c r="CJ118" s="19">
        <v>0</v>
      </c>
      <c r="CK118" s="19">
        <f>SUM(CL118:CP118)</f>
        <v>0</v>
      </c>
      <c r="CL118" s="19">
        <v>0</v>
      </c>
      <c r="CM118" s="19">
        <v>0</v>
      </c>
      <c r="CN118" s="19">
        <v>0</v>
      </c>
      <c r="CO118" s="19"/>
      <c r="CP118" s="19"/>
      <c r="CQ118" s="19">
        <v>0</v>
      </c>
      <c r="CR118" s="19">
        <f t="shared" si="113"/>
        <v>0</v>
      </c>
      <c r="CS118" s="19">
        <f t="shared" si="114"/>
        <v>0</v>
      </c>
      <c r="CT118" s="19">
        <v>0</v>
      </c>
      <c r="CU118" s="20">
        <v>0</v>
      </c>
      <c r="CW118" s="116"/>
      <c r="CX118" s="116"/>
      <c r="CY118" s="95"/>
    </row>
    <row r="119" spans="1:121" ht="15.6" x14ac:dyDescent="0.3">
      <c r="A119" s="21" t="s">
        <v>1</v>
      </c>
      <c r="B119" s="21" t="s">
        <v>81</v>
      </c>
      <c r="C119" s="22" t="s">
        <v>218</v>
      </c>
      <c r="D119" s="19">
        <f>SUM(E119+BZ119+CR119)</f>
        <v>46414143</v>
      </c>
      <c r="E119" s="19">
        <f>SUM(F119+BA119)</f>
        <v>45891222</v>
      </c>
      <c r="F119" s="19">
        <f>SUM(G119+H119+I119+P119+S119+T119+U119+AE119+AD119)</f>
        <v>42315322</v>
      </c>
      <c r="G119" s="23">
        <v>24341405</v>
      </c>
      <c r="H119" s="23">
        <v>5678621</v>
      </c>
      <c r="I119" s="19">
        <f t="shared" si="109"/>
        <v>9612347</v>
      </c>
      <c r="J119" s="23">
        <v>173545</v>
      </c>
      <c r="K119" s="23">
        <v>680032</v>
      </c>
      <c r="L119" s="23">
        <v>8012953</v>
      </c>
      <c r="M119" s="23">
        <v>0</v>
      </c>
      <c r="N119" s="23">
        <v>273109</v>
      </c>
      <c r="O119" s="23">
        <v>472708</v>
      </c>
      <c r="P119" s="19">
        <f t="shared" si="110"/>
        <v>0</v>
      </c>
      <c r="Q119" s="19">
        <v>0</v>
      </c>
      <c r="R119" s="19">
        <v>0</v>
      </c>
      <c r="S119" s="19">
        <v>0</v>
      </c>
      <c r="T119" s="23">
        <v>36490</v>
      </c>
      <c r="U119" s="19">
        <f t="shared" si="251"/>
        <v>1202655</v>
      </c>
      <c r="V119" s="23">
        <v>108076</v>
      </c>
      <c r="W119" s="23">
        <v>542661</v>
      </c>
      <c r="X119" s="23">
        <v>224689</v>
      </c>
      <c r="Y119" s="23">
        <v>227741</v>
      </c>
      <c r="Z119" s="23">
        <v>42384</v>
      </c>
      <c r="AA119" s="23">
        <v>0</v>
      </c>
      <c r="AB119" s="23">
        <v>0</v>
      </c>
      <c r="AC119" s="23">
        <v>57104</v>
      </c>
      <c r="AD119" s="19">
        <v>0</v>
      </c>
      <c r="AE119" s="19">
        <f>SUM(AF119:AZ119)</f>
        <v>1443804</v>
      </c>
      <c r="AF119" s="19">
        <v>0</v>
      </c>
      <c r="AG119" s="19">
        <v>0</v>
      </c>
      <c r="AH119" s="23">
        <v>47000</v>
      </c>
      <c r="AI119" s="23">
        <v>457107</v>
      </c>
      <c r="AJ119" s="23">
        <v>145177</v>
      </c>
      <c r="AK119" s="23">
        <v>355754</v>
      </c>
      <c r="AL119" s="23">
        <v>0</v>
      </c>
      <c r="AM119" s="23">
        <v>1135</v>
      </c>
      <c r="AN119" s="23">
        <v>6617</v>
      </c>
      <c r="AO119" s="23">
        <v>0</v>
      </c>
      <c r="AP119" s="23">
        <v>0</v>
      </c>
      <c r="AQ119" s="23">
        <v>0</v>
      </c>
      <c r="AR119" s="23">
        <v>287385</v>
      </c>
      <c r="AS119" s="23">
        <v>31572</v>
      </c>
      <c r="AT119" s="23">
        <v>0</v>
      </c>
      <c r="AU119" s="23">
        <v>0</v>
      </c>
      <c r="AV119" s="23">
        <v>0</v>
      </c>
      <c r="AW119" s="23">
        <v>0</v>
      </c>
      <c r="AX119" s="23">
        <v>0</v>
      </c>
      <c r="AY119" s="23">
        <v>0</v>
      </c>
      <c r="AZ119" s="23">
        <v>112057</v>
      </c>
      <c r="BA119" s="19">
        <f>SUM(BB119+BF119+BI119+BK119+BN119)</f>
        <v>3575900</v>
      </c>
      <c r="BB119" s="19">
        <f>SUM(BC119:BE119)</f>
        <v>0</v>
      </c>
      <c r="BC119" s="19">
        <v>0</v>
      </c>
      <c r="BD119" s="19">
        <v>0</v>
      </c>
      <c r="BE119" s="19">
        <v>0</v>
      </c>
      <c r="BF119" s="19">
        <f>SUM(BH119:BH119)</f>
        <v>0</v>
      </c>
      <c r="BG119" s="19">
        <v>0</v>
      </c>
      <c r="BH119" s="19">
        <v>0</v>
      </c>
      <c r="BI119" s="19">
        <v>0</v>
      </c>
      <c r="BJ119" s="19">
        <v>0</v>
      </c>
      <c r="BK119" s="19">
        <f t="shared" si="111"/>
        <v>0</v>
      </c>
      <c r="BL119" s="19">
        <v>0</v>
      </c>
      <c r="BM119" s="19">
        <v>0</v>
      </c>
      <c r="BN119" s="19">
        <f>SUM(BO119:BY119)</f>
        <v>3575900</v>
      </c>
      <c r="BO119" s="19">
        <v>0</v>
      </c>
      <c r="BP119" s="19">
        <v>0</v>
      </c>
      <c r="BQ119" s="19">
        <v>0</v>
      </c>
      <c r="BR119" s="19">
        <v>0</v>
      </c>
      <c r="BS119" s="19">
        <v>0</v>
      </c>
      <c r="BT119" s="24">
        <v>152259</v>
      </c>
      <c r="BU119" s="19">
        <v>0</v>
      </c>
      <c r="BV119" s="19">
        <v>0</v>
      </c>
      <c r="BW119" s="19">
        <v>0</v>
      </c>
      <c r="BX119" s="19">
        <v>0</v>
      </c>
      <c r="BY119" s="23">
        <v>3423641</v>
      </c>
      <c r="BZ119" s="19">
        <f>SUM(CA119+CQ119)</f>
        <v>522921</v>
      </c>
      <c r="CA119" s="19">
        <f>SUM(CB119+CE119+CK119)</f>
        <v>522921</v>
      </c>
      <c r="CB119" s="19">
        <f t="shared" si="112"/>
        <v>522921</v>
      </c>
      <c r="CC119" s="19">
        <v>0</v>
      </c>
      <c r="CD119" s="23">
        <v>522921</v>
      </c>
      <c r="CE119" s="19">
        <f t="shared" si="252"/>
        <v>0</v>
      </c>
      <c r="CF119" s="19">
        <v>0</v>
      </c>
      <c r="CG119" s="19">
        <v>0</v>
      </c>
      <c r="CH119" s="19">
        <v>0</v>
      </c>
      <c r="CI119" s="19">
        <v>0</v>
      </c>
      <c r="CJ119" s="19">
        <v>0</v>
      </c>
      <c r="CK119" s="19">
        <f>SUM(CL119:CP119)</f>
        <v>0</v>
      </c>
      <c r="CL119" s="23"/>
      <c r="CM119" s="23"/>
      <c r="CN119" s="19">
        <v>0</v>
      </c>
      <c r="CO119" s="19"/>
      <c r="CP119" s="19"/>
      <c r="CQ119" s="19">
        <v>0</v>
      </c>
      <c r="CR119" s="19">
        <f t="shared" si="113"/>
        <v>0</v>
      </c>
      <c r="CS119" s="19">
        <f t="shared" si="114"/>
        <v>0</v>
      </c>
      <c r="CT119" s="19">
        <v>0</v>
      </c>
      <c r="CU119" s="20">
        <v>0</v>
      </c>
      <c r="CW119" s="116"/>
      <c r="CX119" s="116"/>
      <c r="CY119" s="95"/>
    </row>
    <row r="120" spans="1:121" ht="15.6" x14ac:dyDescent="0.3">
      <c r="A120" s="21" t="s">
        <v>1</v>
      </c>
      <c r="B120" s="21" t="s">
        <v>85</v>
      </c>
      <c r="C120" s="22" t="s">
        <v>219</v>
      </c>
      <c r="D120" s="19">
        <f>SUM(E120+BZ120+CR120)</f>
        <v>12550869</v>
      </c>
      <c r="E120" s="19">
        <f>SUM(F120+BA120)</f>
        <v>12550869</v>
      </c>
      <c r="F120" s="19">
        <f>SUM(G120+H120+I120+P120+S120+T120+U120+AE120+AD120)</f>
        <v>12550869</v>
      </c>
      <c r="G120" s="23">
        <v>9124900</v>
      </c>
      <c r="H120" s="23">
        <v>2135029</v>
      </c>
      <c r="I120" s="19">
        <f t="shared" si="109"/>
        <v>567099</v>
      </c>
      <c r="J120" s="23">
        <v>7293</v>
      </c>
      <c r="K120" s="23">
        <v>0</v>
      </c>
      <c r="L120" s="23">
        <v>473543</v>
      </c>
      <c r="M120" s="23">
        <v>0</v>
      </c>
      <c r="N120" s="23">
        <v>0</v>
      </c>
      <c r="O120" s="23">
        <v>86263</v>
      </c>
      <c r="P120" s="19">
        <f t="shared" si="110"/>
        <v>0</v>
      </c>
      <c r="Q120" s="19">
        <v>0</v>
      </c>
      <c r="R120" s="24"/>
      <c r="S120" s="19">
        <v>0</v>
      </c>
      <c r="T120" s="23">
        <v>37513</v>
      </c>
      <c r="U120" s="19">
        <f t="shared" si="251"/>
        <v>599640</v>
      </c>
      <c r="V120" s="23">
        <v>22963</v>
      </c>
      <c r="W120" s="23">
        <v>405509</v>
      </c>
      <c r="X120" s="23">
        <v>97472</v>
      </c>
      <c r="Y120" s="23">
        <v>56952</v>
      </c>
      <c r="Z120" s="23">
        <v>16744</v>
      </c>
      <c r="AA120" s="23">
        <v>0</v>
      </c>
      <c r="AB120" s="23">
        <v>0</v>
      </c>
      <c r="AC120" s="23">
        <v>0</v>
      </c>
      <c r="AD120" s="19">
        <v>0</v>
      </c>
      <c r="AE120" s="19">
        <f>SUM(AF120:AZ120)</f>
        <v>86688</v>
      </c>
      <c r="AF120" s="19">
        <v>0</v>
      </c>
      <c r="AG120" s="19">
        <v>0</v>
      </c>
      <c r="AH120" s="23"/>
      <c r="AI120" s="23">
        <v>0</v>
      </c>
      <c r="AJ120" s="23">
        <v>0</v>
      </c>
      <c r="AK120" s="23"/>
      <c r="AL120" s="23">
        <v>0</v>
      </c>
      <c r="AM120" s="23">
        <v>0</v>
      </c>
      <c r="AN120" s="23">
        <v>0</v>
      </c>
      <c r="AO120" s="23">
        <v>0</v>
      </c>
      <c r="AP120" s="23">
        <v>0</v>
      </c>
      <c r="AQ120" s="23">
        <v>0</v>
      </c>
      <c r="AR120" s="23">
        <v>86688</v>
      </c>
      <c r="AS120" s="23">
        <v>0</v>
      </c>
      <c r="AT120" s="23">
        <v>0</v>
      </c>
      <c r="AU120" s="23">
        <v>0</v>
      </c>
      <c r="AV120" s="23">
        <v>0</v>
      </c>
      <c r="AW120" s="23">
        <v>0</v>
      </c>
      <c r="AX120" s="23">
        <v>0</v>
      </c>
      <c r="AY120" s="23">
        <v>0</v>
      </c>
      <c r="AZ120" s="23">
        <v>0</v>
      </c>
      <c r="BA120" s="19">
        <f>SUM(BB120+BF120+BI120+BK120+BN120)</f>
        <v>0</v>
      </c>
      <c r="BB120" s="19">
        <f>SUM(BC120:BE120)</f>
        <v>0</v>
      </c>
      <c r="BC120" s="19">
        <v>0</v>
      </c>
      <c r="BD120" s="19">
        <v>0</v>
      </c>
      <c r="BE120" s="19">
        <v>0</v>
      </c>
      <c r="BF120" s="19">
        <f>SUM(BH120:BH120)</f>
        <v>0</v>
      </c>
      <c r="BG120" s="19">
        <v>0</v>
      </c>
      <c r="BH120" s="19">
        <v>0</v>
      </c>
      <c r="BI120" s="19">
        <v>0</v>
      </c>
      <c r="BJ120" s="19">
        <v>0</v>
      </c>
      <c r="BK120" s="19">
        <f t="shared" si="111"/>
        <v>0</v>
      </c>
      <c r="BL120" s="19">
        <v>0</v>
      </c>
      <c r="BM120" s="19">
        <v>0</v>
      </c>
      <c r="BN120" s="19">
        <f>SUM(BO120:BY120)</f>
        <v>0</v>
      </c>
      <c r="BO120" s="19">
        <v>0</v>
      </c>
      <c r="BP120" s="19">
        <v>0</v>
      </c>
      <c r="BQ120" s="19">
        <v>0</v>
      </c>
      <c r="BR120" s="19">
        <v>0</v>
      </c>
      <c r="BS120" s="19">
        <v>0</v>
      </c>
      <c r="BT120" s="19">
        <v>0</v>
      </c>
      <c r="BU120" s="19">
        <v>0</v>
      </c>
      <c r="BV120" s="19">
        <v>0</v>
      </c>
      <c r="BW120" s="19">
        <v>0</v>
      </c>
      <c r="BX120" s="19">
        <v>0</v>
      </c>
      <c r="BY120" s="19">
        <v>0</v>
      </c>
      <c r="BZ120" s="19">
        <f>SUM(CA120+CQ120)</f>
        <v>0</v>
      </c>
      <c r="CA120" s="19">
        <f>SUM(CB120+CE120+CK120)</f>
        <v>0</v>
      </c>
      <c r="CB120" s="19">
        <f t="shared" si="112"/>
        <v>0</v>
      </c>
      <c r="CC120" s="19">
        <v>0</v>
      </c>
      <c r="CD120" s="23"/>
      <c r="CE120" s="19">
        <f t="shared" si="252"/>
        <v>0</v>
      </c>
      <c r="CF120" s="19">
        <v>0</v>
      </c>
      <c r="CG120" s="19">
        <v>0</v>
      </c>
      <c r="CH120" s="19">
        <v>0</v>
      </c>
      <c r="CI120" s="19">
        <v>0</v>
      </c>
      <c r="CJ120" s="19">
        <v>0</v>
      </c>
      <c r="CK120" s="19">
        <f>SUM(CL120:CP120)</f>
        <v>0</v>
      </c>
      <c r="CL120" s="19">
        <v>0</v>
      </c>
      <c r="CM120" s="19">
        <v>0</v>
      </c>
      <c r="CN120" s="19">
        <v>0</v>
      </c>
      <c r="CO120" s="19"/>
      <c r="CP120" s="19"/>
      <c r="CQ120" s="19">
        <v>0</v>
      </c>
      <c r="CR120" s="19">
        <f t="shared" si="113"/>
        <v>0</v>
      </c>
      <c r="CS120" s="19">
        <f t="shared" si="114"/>
        <v>0</v>
      </c>
      <c r="CT120" s="19">
        <v>0</v>
      </c>
      <c r="CU120" s="20">
        <v>0</v>
      </c>
      <c r="CW120" s="116"/>
      <c r="CX120" s="116"/>
      <c r="CY120" s="95"/>
    </row>
    <row r="121" spans="1:121" s="59" customFormat="1" ht="15.6" x14ac:dyDescent="0.3">
      <c r="A121" s="16" t="s">
        <v>220</v>
      </c>
      <c r="B121" s="16" t="s">
        <v>1</v>
      </c>
      <c r="C121" s="17" t="s">
        <v>221</v>
      </c>
      <c r="D121" s="18">
        <f>SUM(D122:D124)</f>
        <v>140725251</v>
      </c>
      <c r="E121" s="18">
        <f t="shared" ref="E121:BT121" si="253">SUM(E122:E124)</f>
        <v>140207251</v>
      </c>
      <c r="F121" s="18">
        <f t="shared" si="253"/>
        <v>124422320</v>
      </c>
      <c r="G121" s="18">
        <f t="shared" si="253"/>
        <v>87473786</v>
      </c>
      <c r="H121" s="18">
        <f t="shared" si="253"/>
        <v>20658034</v>
      </c>
      <c r="I121" s="18">
        <f t="shared" si="253"/>
        <v>8760603</v>
      </c>
      <c r="J121" s="18">
        <f t="shared" si="253"/>
        <v>128507</v>
      </c>
      <c r="K121" s="18">
        <f t="shared" si="253"/>
        <v>217000</v>
      </c>
      <c r="L121" s="18">
        <f t="shared" si="253"/>
        <v>6580058</v>
      </c>
      <c r="M121" s="18">
        <f t="shared" si="253"/>
        <v>0</v>
      </c>
      <c r="N121" s="18">
        <f t="shared" si="253"/>
        <v>1227956</v>
      </c>
      <c r="O121" s="18">
        <f t="shared" si="253"/>
        <v>607082</v>
      </c>
      <c r="P121" s="18">
        <f t="shared" si="253"/>
        <v>0</v>
      </c>
      <c r="Q121" s="18">
        <f t="shared" si="253"/>
        <v>0</v>
      </c>
      <c r="R121" s="18">
        <f t="shared" si="253"/>
        <v>0</v>
      </c>
      <c r="S121" s="18">
        <f t="shared" si="253"/>
        <v>0</v>
      </c>
      <c r="T121" s="18">
        <f t="shared" si="253"/>
        <v>257866</v>
      </c>
      <c r="U121" s="18">
        <f t="shared" si="253"/>
        <v>4901939</v>
      </c>
      <c r="V121" s="18">
        <f t="shared" si="253"/>
        <v>311858</v>
      </c>
      <c r="W121" s="18">
        <f t="shared" si="253"/>
        <v>3412367</v>
      </c>
      <c r="X121" s="18">
        <f t="shared" si="253"/>
        <v>709410</v>
      </c>
      <c r="Y121" s="18">
        <f t="shared" si="253"/>
        <v>367156</v>
      </c>
      <c r="Z121" s="18">
        <f t="shared" si="253"/>
        <v>101000</v>
      </c>
      <c r="AA121" s="18">
        <f t="shared" si="253"/>
        <v>0</v>
      </c>
      <c r="AB121" s="18">
        <f t="shared" si="253"/>
        <v>0</v>
      </c>
      <c r="AC121" s="18">
        <f t="shared" si="253"/>
        <v>148</v>
      </c>
      <c r="AD121" s="18">
        <f t="shared" si="253"/>
        <v>0</v>
      </c>
      <c r="AE121" s="18">
        <f t="shared" si="253"/>
        <v>2370092</v>
      </c>
      <c r="AF121" s="18">
        <f t="shared" si="253"/>
        <v>0</v>
      </c>
      <c r="AG121" s="18">
        <f t="shared" si="253"/>
        <v>0</v>
      </c>
      <c r="AH121" s="18">
        <f t="shared" si="253"/>
        <v>30717</v>
      </c>
      <c r="AI121" s="18">
        <f t="shared" si="253"/>
        <v>467595</v>
      </c>
      <c r="AJ121" s="18">
        <f t="shared" si="253"/>
        <v>126650</v>
      </c>
      <c r="AK121" s="18">
        <f t="shared" si="253"/>
        <v>26781</v>
      </c>
      <c r="AL121" s="18">
        <f t="shared" si="253"/>
        <v>0</v>
      </c>
      <c r="AM121" s="18">
        <f t="shared" si="253"/>
        <v>0</v>
      </c>
      <c r="AN121" s="18">
        <f t="shared" si="253"/>
        <v>30179</v>
      </c>
      <c r="AO121" s="18">
        <f t="shared" si="253"/>
        <v>0</v>
      </c>
      <c r="AP121" s="18">
        <f t="shared" si="253"/>
        <v>0</v>
      </c>
      <c r="AQ121" s="18">
        <f t="shared" si="253"/>
        <v>0</v>
      </c>
      <c r="AR121" s="18">
        <f t="shared" si="253"/>
        <v>612170</v>
      </c>
      <c r="AS121" s="18">
        <f t="shared" si="253"/>
        <v>66000</v>
      </c>
      <c r="AT121" s="18"/>
      <c r="AU121" s="18"/>
      <c r="AV121" s="18">
        <f t="shared" si="253"/>
        <v>0</v>
      </c>
      <c r="AW121" s="18">
        <f t="shared" si="253"/>
        <v>0</v>
      </c>
      <c r="AX121" s="18">
        <f t="shared" si="253"/>
        <v>0</v>
      </c>
      <c r="AY121" s="18"/>
      <c r="AZ121" s="18">
        <f t="shared" si="253"/>
        <v>1010000</v>
      </c>
      <c r="BA121" s="18">
        <f t="shared" si="253"/>
        <v>15784931</v>
      </c>
      <c r="BB121" s="18">
        <f t="shared" si="253"/>
        <v>0</v>
      </c>
      <c r="BC121" s="18">
        <f t="shared" si="253"/>
        <v>0</v>
      </c>
      <c r="BD121" s="18">
        <f t="shared" si="253"/>
        <v>0</v>
      </c>
      <c r="BE121" s="18">
        <f t="shared" si="253"/>
        <v>0</v>
      </c>
      <c r="BF121" s="18">
        <f t="shared" si="253"/>
        <v>0</v>
      </c>
      <c r="BG121" s="18">
        <f t="shared" si="253"/>
        <v>0</v>
      </c>
      <c r="BH121" s="18">
        <f t="shared" si="253"/>
        <v>0</v>
      </c>
      <c r="BI121" s="18">
        <f t="shared" si="253"/>
        <v>0</v>
      </c>
      <c r="BJ121" s="18">
        <f t="shared" ref="BJ121" si="254">SUM(BJ122:BJ124)</f>
        <v>0</v>
      </c>
      <c r="BK121" s="18">
        <f t="shared" si="253"/>
        <v>0</v>
      </c>
      <c r="BL121" s="18">
        <f t="shared" si="253"/>
        <v>0</v>
      </c>
      <c r="BM121" s="18">
        <f t="shared" ref="BM121" si="255">SUM(BM122:BM124)</f>
        <v>0</v>
      </c>
      <c r="BN121" s="18">
        <f t="shared" si="253"/>
        <v>15784931</v>
      </c>
      <c r="BO121" s="18">
        <f t="shared" si="253"/>
        <v>0</v>
      </c>
      <c r="BP121" s="18">
        <f t="shared" si="253"/>
        <v>0</v>
      </c>
      <c r="BQ121" s="18">
        <f t="shared" si="253"/>
        <v>6599879</v>
      </c>
      <c r="BR121" s="18">
        <f t="shared" si="253"/>
        <v>0</v>
      </c>
      <c r="BS121" s="18">
        <f t="shared" si="253"/>
        <v>0</v>
      </c>
      <c r="BT121" s="18">
        <f t="shared" si="253"/>
        <v>0</v>
      </c>
      <c r="BU121" s="18">
        <f t="shared" ref="BU121:CU121" si="256">SUM(BU122:BU124)</f>
        <v>0</v>
      </c>
      <c r="BV121" s="18">
        <f t="shared" si="256"/>
        <v>0</v>
      </c>
      <c r="BW121" s="18">
        <f t="shared" si="256"/>
        <v>0</v>
      </c>
      <c r="BX121" s="18">
        <f t="shared" si="256"/>
        <v>8755404</v>
      </c>
      <c r="BY121" s="18">
        <f t="shared" si="256"/>
        <v>429648</v>
      </c>
      <c r="BZ121" s="18">
        <f t="shared" si="256"/>
        <v>518000</v>
      </c>
      <c r="CA121" s="18">
        <f t="shared" si="256"/>
        <v>518000</v>
      </c>
      <c r="CB121" s="18">
        <f t="shared" si="256"/>
        <v>518000</v>
      </c>
      <c r="CC121" s="18">
        <f t="shared" si="256"/>
        <v>0</v>
      </c>
      <c r="CD121" s="18">
        <f t="shared" si="256"/>
        <v>518000</v>
      </c>
      <c r="CE121" s="18">
        <f t="shared" si="256"/>
        <v>0</v>
      </c>
      <c r="CF121" s="18">
        <f t="shared" si="256"/>
        <v>0</v>
      </c>
      <c r="CG121" s="18">
        <f t="shared" ref="CG121:CH121" si="257">SUM(CG122:CG124)</f>
        <v>0</v>
      </c>
      <c r="CH121" s="18">
        <f t="shared" si="257"/>
        <v>0</v>
      </c>
      <c r="CI121" s="18">
        <f t="shared" si="256"/>
        <v>0</v>
      </c>
      <c r="CJ121" s="18">
        <f t="shared" ref="CJ121" si="258">SUM(CJ122:CJ124)</f>
        <v>0</v>
      </c>
      <c r="CK121" s="18">
        <f t="shared" si="256"/>
        <v>0</v>
      </c>
      <c r="CL121" s="18">
        <f t="shared" si="256"/>
        <v>0</v>
      </c>
      <c r="CM121" s="18">
        <f t="shared" ref="CM121" si="259">SUM(CM122:CM124)</f>
        <v>0</v>
      </c>
      <c r="CN121" s="18">
        <f t="shared" si="256"/>
        <v>0</v>
      </c>
      <c r="CO121" s="18"/>
      <c r="CP121" s="18"/>
      <c r="CQ121" s="18">
        <f t="shared" si="256"/>
        <v>0</v>
      </c>
      <c r="CR121" s="18">
        <f t="shared" si="256"/>
        <v>0</v>
      </c>
      <c r="CS121" s="18">
        <f t="shared" si="256"/>
        <v>0</v>
      </c>
      <c r="CT121" s="18">
        <f t="shared" si="256"/>
        <v>0</v>
      </c>
      <c r="CU121" s="46">
        <f t="shared" si="256"/>
        <v>0</v>
      </c>
      <c r="CV121" s="58"/>
      <c r="CW121" s="94"/>
      <c r="CX121" s="94"/>
      <c r="CY121" s="93"/>
      <c r="CZ121" s="58"/>
      <c r="DA121" s="58"/>
      <c r="DB121" s="58"/>
      <c r="DC121" s="58"/>
      <c r="DD121" s="58"/>
      <c r="DE121" s="58"/>
      <c r="DF121" s="58"/>
      <c r="DG121" s="58"/>
      <c r="DH121" s="58"/>
      <c r="DI121" s="58"/>
      <c r="DJ121" s="58"/>
      <c r="DK121" s="58"/>
      <c r="DL121" s="58"/>
      <c r="DM121" s="58"/>
      <c r="DN121" s="58"/>
      <c r="DO121" s="58"/>
      <c r="DP121" s="58"/>
      <c r="DQ121" s="58"/>
    </row>
    <row r="122" spans="1:121" ht="19.2" customHeight="1" x14ac:dyDescent="0.3">
      <c r="A122" s="21" t="s">
        <v>1</v>
      </c>
      <c r="B122" s="21" t="s">
        <v>83</v>
      </c>
      <c r="C122" s="22" t="s">
        <v>222</v>
      </c>
      <c r="D122" s="19">
        <f>SUM(E122+BZ122+CR122)</f>
        <v>18650172</v>
      </c>
      <c r="E122" s="19">
        <f>SUM(F122+BA122)</f>
        <v>18650172</v>
      </c>
      <c r="F122" s="19">
        <f>SUM(G122+H122+I122+P122+S122+T122+U122+AE122+AD122)</f>
        <v>16051406</v>
      </c>
      <c r="G122" s="23">
        <v>12010802</v>
      </c>
      <c r="H122" s="23">
        <v>2922272</v>
      </c>
      <c r="I122" s="19">
        <f t="shared" si="109"/>
        <v>616915</v>
      </c>
      <c r="J122" s="23">
        <v>0</v>
      </c>
      <c r="K122" s="23">
        <v>0</v>
      </c>
      <c r="L122" s="23">
        <v>527663</v>
      </c>
      <c r="M122" s="23">
        <v>0</v>
      </c>
      <c r="N122" s="23">
        <v>45163</v>
      </c>
      <c r="O122" s="23">
        <v>44089</v>
      </c>
      <c r="P122" s="19">
        <f t="shared" si="110"/>
        <v>0</v>
      </c>
      <c r="Q122" s="23">
        <v>0</v>
      </c>
      <c r="R122" s="23">
        <v>0</v>
      </c>
      <c r="S122" s="23">
        <v>0</v>
      </c>
      <c r="T122" s="23">
        <v>56324</v>
      </c>
      <c r="U122" s="19">
        <f t="shared" ref="U122:U124" si="260">SUM(V122:AC122)</f>
        <v>420276</v>
      </c>
      <c r="V122" s="23">
        <v>13748</v>
      </c>
      <c r="W122" s="23">
        <v>298971</v>
      </c>
      <c r="X122" s="23">
        <v>62165</v>
      </c>
      <c r="Y122" s="23">
        <v>45392</v>
      </c>
      <c r="Z122" s="23">
        <v>0</v>
      </c>
      <c r="AA122" s="23">
        <v>0</v>
      </c>
      <c r="AB122" s="23">
        <v>0</v>
      </c>
      <c r="AC122" s="23">
        <v>0</v>
      </c>
      <c r="AD122" s="19"/>
      <c r="AE122" s="19">
        <f>SUM(AF122:AZ122)</f>
        <v>24817</v>
      </c>
      <c r="AF122" s="19">
        <v>0</v>
      </c>
      <c r="AG122" s="19">
        <v>0</v>
      </c>
      <c r="AH122" s="23">
        <v>717</v>
      </c>
      <c r="AI122" s="23">
        <v>17595</v>
      </c>
      <c r="AJ122" s="23">
        <v>0</v>
      </c>
      <c r="AK122" s="23">
        <v>781</v>
      </c>
      <c r="AL122" s="23">
        <v>0</v>
      </c>
      <c r="AM122" s="23">
        <v>0</v>
      </c>
      <c r="AN122" s="23">
        <v>5724</v>
      </c>
      <c r="AO122" s="23">
        <v>0</v>
      </c>
      <c r="AP122" s="23">
        <v>0</v>
      </c>
      <c r="AQ122" s="23">
        <v>0</v>
      </c>
      <c r="AR122" s="23">
        <v>0</v>
      </c>
      <c r="AS122" s="23">
        <v>0</v>
      </c>
      <c r="AT122" s="23">
        <v>0</v>
      </c>
      <c r="AU122" s="23">
        <v>0</v>
      </c>
      <c r="AV122" s="23">
        <v>0</v>
      </c>
      <c r="AW122" s="23">
        <v>0</v>
      </c>
      <c r="AX122" s="23">
        <v>0</v>
      </c>
      <c r="AY122" s="23">
        <v>0</v>
      </c>
      <c r="AZ122" s="23">
        <v>0</v>
      </c>
      <c r="BA122" s="19">
        <f>SUM(BB122+BF122+BI122+BK122+BN122)</f>
        <v>2598766</v>
      </c>
      <c r="BB122" s="19">
        <f>SUM(BC122:BE122)</f>
        <v>0</v>
      </c>
      <c r="BC122" s="19">
        <v>0</v>
      </c>
      <c r="BD122" s="19">
        <v>0</v>
      </c>
      <c r="BE122" s="19">
        <v>0</v>
      </c>
      <c r="BF122" s="19">
        <f>SUM(BH122:BH122)</f>
        <v>0</v>
      </c>
      <c r="BG122" s="19">
        <v>0</v>
      </c>
      <c r="BH122" s="19">
        <v>0</v>
      </c>
      <c r="BI122" s="19">
        <v>0</v>
      </c>
      <c r="BJ122" s="19">
        <v>0</v>
      </c>
      <c r="BK122" s="19">
        <f t="shared" si="111"/>
        <v>0</v>
      </c>
      <c r="BL122" s="19">
        <v>0</v>
      </c>
      <c r="BM122" s="19">
        <v>0</v>
      </c>
      <c r="BN122" s="19">
        <f>SUM(BO122:BY122)</f>
        <v>2598766</v>
      </c>
      <c r="BO122" s="19">
        <v>0</v>
      </c>
      <c r="BP122" s="19">
        <v>0</v>
      </c>
      <c r="BQ122" s="23">
        <v>1070064</v>
      </c>
      <c r="BR122" s="19">
        <v>0</v>
      </c>
      <c r="BS122" s="19">
        <v>0</v>
      </c>
      <c r="BT122" s="19">
        <v>0</v>
      </c>
      <c r="BU122" s="19">
        <v>0</v>
      </c>
      <c r="BV122" s="19">
        <v>0</v>
      </c>
      <c r="BW122" s="19">
        <v>0</v>
      </c>
      <c r="BX122" s="23">
        <v>1301798</v>
      </c>
      <c r="BY122" s="23">
        <v>226904</v>
      </c>
      <c r="BZ122" s="19">
        <f>SUM(CA122+CQ122)</f>
        <v>0</v>
      </c>
      <c r="CA122" s="19">
        <f>SUM(CB122+CE122+CK122)</f>
        <v>0</v>
      </c>
      <c r="CB122" s="19">
        <f t="shared" si="112"/>
        <v>0</v>
      </c>
      <c r="CC122" s="19">
        <v>0</v>
      </c>
      <c r="CD122" s="23"/>
      <c r="CE122" s="19">
        <f t="shared" ref="CE122:CE124" si="261">SUM(CF122:CJ122)</f>
        <v>0</v>
      </c>
      <c r="CF122" s="19">
        <v>0</v>
      </c>
      <c r="CG122" s="19">
        <v>0</v>
      </c>
      <c r="CH122" s="19">
        <v>0</v>
      </c>
      <c r="CI122" s="19">
        <v>0</v>
      </c>
      <c r="CJ122" s="19">
        <v>0</v>
      </c>
      <c r="CK122" s="19">
        <f>SUM(CL122:CP122)</f>
        <v>0</v>
      </c>
      <c r="CL122" s="23">
        <v>0</v>
      </c>
      <c r="CM122" s="23"/>
      <c r="CN122" s="19">
        <v>0</v>
      </c>
      <c r="CO122" s="19"/>
      <c r="CP122" s="19"/>
      <c r="CQ122" s="19">
        <v>0</v>
      </c>
      <c r="CR122" s="19">
        <f t="shared" si="113"/>
        <v>0</v>
      </c>
      <c r="CS122" s="19">
        <f t="shared" si="114"/>
        <v>0</v>
      </c>
      <c r="CT122" s="19">
        <v>0</v>
      </c>
      <c r="CU122" s="20">
        <v>0</v>
      </c>
      <c r="CW122" s="116"/>
      <c r="CX122" s="116"/>
      <c r="CY122" s="95"/>
    </row>
    <row r="123" spans="1:121" s="81" customFormat="1" ht="15.6" x14ac:dyDescent="0.3">
      <c r="A123" s="74" t="s">
        <v>1</v>
      </c>
      <c r="B123" s="74" t="s">
        <v>85</v>
      </c>
      <c r="C123" s="75" t="s">
        <v>223</v>
      </c>
      <c r="D123" s="77">
        <f>SUM(E123+BZ123+CR123)</f>
        <v>106104962</v>
      </c>
      <c r="E123" s="77">
        <f>SUM(F123+BA123)</f>
        <v>106104962</v>
      </c>
      <c r="F123" s="77">
        <f>SUM(G123+H123+I123+P123+S123+T123+U123+AE123+AD123)</f>
        <v>93101894</v>
      </c>
      <c r="G123" s="78">
        <v>68340759</v>
      </c>
      <c r="H123" s="78">
        <v>16052493</v>
      </c>
      <c r="I123" s="77">
        <f t="shared" si="109"/>
        <v>3637499</v>
      </c>
      <c r="J123" s="78">
        <v>48508</v>
      </c>
      <c r="K123" s="78">
        <v>0</v>
      </c>
      <c r="L123" s="78">
        <v>2243875</v>
      </c>
      <c r="M123" s="78">
        <v>0</v>
      </c>
      <c r="N123" s="78">
        <v>932793</v>
      </c>
      <c r="O123" s="78">
        <v>412323</v>
      </c>
      <c r="P123" s="77">
        <f t="shared" si="110"/>
        <v>0</v>
      </c>
      <c r="Q123" s="78"/>
      <c r="R123" s="78">
        <v>0</v>
      </c>
      <c r="S123" s="78">
        <v>0</v>
      </c>
      <c r="T123" s="78">
        <v>181872</v>
      </c>
      <c r="U123" s="77">
        <f t="shared" si="260"/>
        <v>4121203</v>
      </c>
      <c r="V123" s="78">
        <v>278110</v>
      </c>
      <c r="W123" s="78">
        <v>2916695</v>
      </c>
      <c r="X123" s="78">
        <v>564279</v>
      </c>
      <c r="Y123" s="78">
        <v>276971</v>
      </c>
      <c r="Z123" s="78">
        <v>85000</v>
      </c>
      <c r="AA123" s="78">
        <v>0</v>
      </c>
      <c r="AB123" s="78">
        <v>0</v>
      </c>
      <c r="AC123" s="78">
        <v>148</v>
      </c>
      <c r="AD123" s="77">
        <v>0</v>
      </c>
      <c r="AE123" s="77">
        <f>SUM(AF123:AZ123)</f>
        <v>768068</v>
      </c>
      <c r="AF123" s="77">
        <v>0</v>
      </c>
      <c r="AG123" s="77">
        <v>0</v>
      </c>
      <c r="AH123" s="78">
        <v>5000</v>
      </c>
      <c r="AI123" s="78">
        <v>0</v>
      </c>
      <c r="AJ123" s="78">
        <v>126650</v>
      </c>
      <c r="AK123" s="78">
        <v>22000</v>
      </c>
      <c r="AL123" s="78">
        <v>0</v>
      </c>
      <c r="AM123" s="78">
        <v>0</v>
      </c>
      <c r="AN123" s="78">
        <v>18455</v>
      </c>
      <c r="AO123" s="78">
        <v>0</v>
      </c>
      <c r="AP123" s="78">
        <v>0</v>
      </c>
      <c r="AQ123" s="78">
        <v>0</v>
      </c>
      <c r="AR123" s="78">
        <v>595963</v>
      </c>
      <c r="AS123" s="78">
        <v>0</v>
      </c>
      <c r="AT123" s="78">
        <v>0</v>
      </c>
      <c r="AU123" s="78">
        <v>0</v>
      </c>
      <c r="AV123" s="78">
        <v>0</v>
      </c>
      <c r="AW123" s="78">
        <v>0</v>
      </c>
      <c r="AX123" s="78">
        <v>0</v>
      </c>
      <c r="AY123" s="78">
        <v>0</v>
      </c>
      <c r="AZ123" s="78">
        <v>0</v>
      </c>
      <c r="BA123" s="77">
        <f>SUM(BB123+BF123+BI123+BK123+BN123)</f>
        <v>13003068</v>
      </c>
      <c r="BB123" s="77">
        <f>SUM(BC123:BE123)</f>
        <v>0</v>
      </c>
      <c r="BC123" s="77">
        <v>0</v>
      </c>
      <c r="BD123" s="77">
        <v>0</v>
      </c>
      <c r="BE123" s="77">
        <v>0</v>
      </c>
      <c r="BF123" s="77">
        <f>SUM(BH123:BH123)</f>
        <v>0</v>
      </c>
      <c r="BG123" s="77">
        <v>0</v>
      </c>
      <c r="BH123" s="77">
        <v>0</v>
      </c>
      <c r="BI123" s="77">
        <v>0</v>
      </c>
      <c r="BJ123" s="77">
        <v>0</v>
      </c>
      <c r="BK123" s="77">
        <f t="shared" si="111"/>
        <v>0</v>
      </c>
      <c r="BL123" s="77">
        <v>0</v>
      </c>
      <c r="BM123" s="77">
        <v>0</v>
      </c>
      <c r="BN123" s="77">
        <f>SUM(BO123:BY123)</f>
        <v>13003068</v>
      </c>
      <c r="BO123" s="77">
        <v>0</v>
      </c>
      <c r="BP123" s="77">
        <v>0</v>
      </c>
      <c r="BQ123" s="78">
        <v>5403055</v>
      </c>
      <c r="BR123" s="77">
        <v>0</v>
      </c>
      <c r="BS123" s="77">
        <v>0</v>
      </c>
      <c r="BT123" s="77">
        <v>0</v>
      </c>
      <c r="BU123" s="77">
        <v>0</v>
      </c>
      <c r="BV123" s="77">
        <v>0</v>
      </c>
      <c r="BW123" s="77">
        <v>0</v>
      </c>
      <c r="BX123" s="78">
        <v>7397269</v>
      </c>
      <c r="BY123" s="78">
        <v>202744</v>
      </c>
      <c r="BZ123" s="77">
        <f>SUM(CA123+CQ123)</f>
        <v>0</v>
      </c>
      <c r="CA123" s="77">
        <f>SUM(CB123+CE123+CK123)</f>
        <v>0</v>
      </c>
      <c r="CB123" s="77">
        <f t="shared" si="112"/>
        <v>0</v>
      </c>
      <c r="CC123" s="77">
        <v>0</v>
      </c>
      <c r="CD123" s="78"/>
      <c r="CE123" s="77">
        <f t="shared" si="261"/>
        <v>0</v>
      </c>
      <c r="CF123" s="77">
        <v>0</v>
      </c>
      <c r="CG123" s="77">
        <v>0</v>
      </c>
      <c r="CH123" s="77">
        <v>0</v>
      </c>
      <c r="CI123" s="77">
        <v>0</v>
      </c>
      <c r="CJ123" s="77">
        <v>0</v>
      </c>
      <c r="CK123" s="77">
        <f>SUM(CL123:CP123)</f>
        <v>0</v>
      </c>
      <c r="CL123" s="78"/>
      <c r="CM123" s="78"/>
      <c r="CN123" s="77">
        <v>0</v>
      </c>
      <c r="CO123" s="77"/>
      <c r="CP123" s="77"/>
      <c r="CQ123" s="77">
        <v>0</v>
      </c>
      <c r="CR123" s="77">
        <f t="shared" si="113"/>
        <v>0</v>
      </c>
      <c r="CS123" s="77">
        <f t="shared" si="114"/>
        <v>0</v>
      </c>
      <c r="CT123" s="77">
        <v>0</v>
      </c>
      <c r="CU123" s="80">
        <v>0</v>
      </c>
      <c r="CW123" s="118"/>
      <c r="CX123" s="118"/>
      <c r="CY123" s="98"/>
    </row>
    <row r="124" spans="1:121" ht="15.6" x14ac:dyDescent="0.3">
      <c r="A124" s="21" t="s">
        <v>1</v>
      </c>
      <c r="B124" s="21" t="s">
        <v>93</v>
      </c>
      <c r="C124" s="22" t="s">
        <v>362</v>
      </c>
      <c r="D124" s="19">
        <f>SUM(E124+BZ124+CR124)</f>
        <v>15970117</v>
      </c>
      <c r="E124" s="19">
        <f>SUM(F124+BA124)</f>
        <v>15452117</v>
      </c>
      <c r="F124" s="19">
        <f>SUM(G124+H124+I124+P124+S124+T124+U124+AE124+AD124)</f>
        <v>15269020</v>
      </c>
      <c r="G124" s="23">
        <v>7122225</v>
      </c>
      <c r="H124" s="23">
        <v>1683269</v>
      </c>
      <c r="I124" s="19">
        <f t="shared" si="109"/>
        <v>4506189</v>
      </c>
      <c r="J124" s="23">
        <v>79999</v>
      </c>
      <c r="K124" s="23">
        <v>217000</v>
      </c>
      <c r="L124" s="23">
        <v>3808520</v>
      </c>
      <c r="M124" s="23">
        <v>0</v>
      </c>
      <c r="N124" s="23">
        <v>250000</v>
      </c>
      <c r="O124" s="23">
        <v>150670</v>
      </c>
      <c r="P124" s="19">
        <f t="shared" si="110"/>
        <v>0</v>
      </c>
      <c r="Q124" s="23">
        <v>0</v>
      </c>
      <c r="R124" s="23">
        <v>0</v>
      </c>
      <c r="S124" s="23">
        <v>0</v>
      </c>
      <c r="T124" s="23">
        <v>19670</v>
      </c>
      <c r="U124" s="19">
        <f t="shared" si="260"/>
        <v>360460</v>
      </c>
      <c r="V124" s="23">
        <v>20000</v>
      </c>
      <c r="W124" s="23">
        <v>196701</v>
      </c>
      <c r="X124" s="23">
        <v>82966</v>
      </c>
      <c r="Y124" s="23">
        <v>44793</v>
      </c>
      <c r="Z124" s="23">
        <v>16000</v>
      </c>
      <c r="AA124" s="23">
        <v>0</v>
      </c>
      <c r="AB124" s="23">
        <v>0</v>
      </c>
      <c r="AC124" s="23">
        <v>0</v>
      </c>
      <c r="AD124" s="19">
        <v>0</v>
      </c>
      <c r="AE124" s="19">
        <f>SUM(AF124:AZ124)</f>
        <v>1577207</v>
      </c>
      <c r="AF124" s="19">
        <v>0</v>
      </c>
      <c r="AG124" s="19">
        <v>0</v>
      </c>
      <c r="AH124" s="23">
        <v>25000</v>
      </c>
      <c r="AI124" s="23">
        <v>450000</v>
      </c>
      <c r="AJ124" s="23">
        <v>0</v>
      </c>
      <c r="AK124" s="23">
        <v>4000</v>
      </c>
      <c r="AL124" s="23">
        <v>0</v>
      </c>
      <c r="AM124" s="23">
        <v>0</v>
      </c>
      <c r="AN124" s="23">
        <v>6000</v>
      </c>
      <c r="AO124" s="23">
        <v>0</v>
      </c>
      <c r="AP124" s="23">
        <v>0</v>
      </c>
      <c r="AQ124" s="23">
        <v>0</v>
      </c>
      <c r="AR124" s="23">
        <v>16207</v>
      </c>
      <c r="AS124" s="23">
        <v>66000</v>
      </c>
      <c r="AT124" s="23">
        <v>0</v>
      </c>
      <c r="AU124" s="23">
        <v>0</v>
      </c>
      <c r="AV124" s="23">
        <v>0</v>
      </c>
      <c r="AW124" s="23">
        <v>0</v>
      </c>
      <c r="AX124" s="23">
        <v>0</v>
      </c>
      <c r="AY124" s="23">
        <v>0</v>
      </c>
      <c r="AZ124" s="23">
        <v>1010000</v>
      </c>
      <c r="BA124" s="19">
        <f>SUM(BB124+BF124+BI124+BK124+BN124)</f>
        <v>183097</v>
      </c>
      <c r="BB124" s="19">
        <f>SUM(BC124:BE124)</f>
        <v>0</v>
      </c>
      <c r="BC124" s="19">
        <v>0</v>
      </c>
      <c r="BD124" s="19">
        <v>0</v>
      </c>
      <c r="BE124" s="19">
        <v>0</v>
      </c>
      <c r="BF124" s="19">
        <f>SUM(BH124:BH124)</f>
        <v>0</v>
      </c>
      <c r="BG124" s="19">
        <v>0</v>
      </c>
      <c r="BH124" s="19">
        <v>0</v>
      </c>
      <c r="BI124" s="19">
        <v>0</v>
      </c>
      <c r="BJ124" s="19">
        <v>0</v>
      </c>
      <c r="BK124" s="19">
        <f t="shared" si="111"/>
        <v>0</v>
      </c>
      <c r="BL124" s="19">
        <v>0</v>
      </c>
      <c r="BM124" s="19">
        <v>0</v>
      </c>
      <c r="BN124" s="19">
        <f>SUM(BO124:BY124)</f>
        <v>183097</v>
      </c>
      <c r="BO124" s="19">
        <v>0</v>
      </c>
      <c r="BP124" s="19">
        <v>0</v>
      </c>
      <c r="BQ124" s="23">
        <v>126760</v>
      </c>
      <c r="BR124" s="19">
        <v>0</v>
      </c>
      <c r="BS124" s="19">
        <v>0</v>
      </c>
      <c r="BT124" s="19">
        <v>0</v>
      </c>
      <c r="BU124" s="19">
        <v>0</v>
      </c>
      <c r="BV124" s="19">
        <v>0</v>
      </c>
      <c r="BW124" s="19">
        <v>0</v>
      </c>
      <c r="BX124" s="23">
        <v>56337</v>
      </c>
      <c r="BY124" s="23">
        <v>0</v>
      </c>
      <c r="BZ124" s="19">
        <f>SUM(CA124+CQ124)</f>
        <v>518000</v>
      </c>
      <c r="CA124" s="19">
        <f>SUM(CB124+CE124+CK124)</f>
        <v>518000</v>
      </c>
      <c r="CB124" s="19">
        <f t="shared" si="112"/>
        <v>518000</v>
      </c>
      <c r="CC124" s="19">
        <v>0</v>
      </c>
      <c r="CD124" s="23">
        <v>518000</v>
      </c>
      <c r="CE124" s="19">
        <f t="shared" si="261"/>
        <v>0</v>
      </c>
      <c r="CF124" s="19">
        <v>0</v>
      </c>
      <c r="CG124" s="19">
        <v>0</v>
      </c>
      <c r="CH124" s="19">
        <v>0</v>
      </c>
      <c r="CI124" s="19">
        <v>0</v>
      </c>
      <c r="CJ124" s="19">
        <v>0</v>
      </c>
      <c r="CK124" s="19">
        <f>SUM(CL124:CP124)</f>
        <v>0</v>
      </c>
      <c r="CL124" s="23"/>
      <c r="CM124" s="23"/>
      <c r="CN124" s="19">
        <v>0</v>
      </c>
      <c r="CO124" s="19"/>
      <c r="CP124" s="19"/>
      <c r="CQ124" s="19">
        <v>0</v>
      </c>
      <c r="CR124" s="19">
        <f t="shared" si="113"/>
        <v>0</v>
      </c>
      <c r="CS124" s="19">
        <f t="shared" si="114"/>
        <v>0</v>
      </c>
      <c r="CT124" s="19">
        <v>0</v>
      </c>
      <c r="CU124" s="20">
        <v>0</v>
      </c>
      <c r="CW124" s="116"/>
      <c r="CX124" s="116"/>
      <c r="CY124" s="95"/>
    </row>
    <row r="125" spans="1:121" s="59" customFormat="1" ht="15.6" x14ac:dyDescent="0.3">
      <c r="A125" s="16" t="s">
        <v>224</v>
      </c>
      <c r="B125" s="16" t="s">
        <v>1</v>
      </c>
      <c r="C125" s="17" t="s">
        <v>225</v>
      </c>
      <c r="D125" s="18">
        <f t="shared" ref="D125:BQ125" si="262">SUM(D126:D128)</f>
        <v>178635791</v>
      </c>
      <c r="E125" s="18">
        <f t="shared" si="262"/>
        <v>178459068</v>
      </c>
      <c r="F125" s="18">
        <f t="shared" si="262"/>
        <v>162462779</v>
      </c>
      <c r="G125" s="18">
        <f t="shared" si="262"/>
        <v>126874377</v>
      </c>
      <c r="H125" s="18">
        <f t="shared" si="262"/>
        <v>29960962</v>
      </c>
      <c r="I125" s="18">
        <f t="shared" si="262"/>
        <v>2350065</v>
      </c>
      <c r="J125" s="18">
        <f t="shared" si="262"/>
        <v>9105</v>
      </c>
      <c r="K125" s="18">
        <f t="shared" si="262"/>
        <v>40400</v>
      </c>
      <c r="L125" s="18">
        <f t="shared" si="262"/>
        <v>2067809</v>
      </c>
      <c r="M125" s="18">
        <f t="shared" si="262"/>
        <v>0</v>
      </c>
      <c r="N125" s="18">
        <f t="shared" si="262"/>
        <v>173150</v>
      </c>
      <c r="O125" s="18">
        <f t="shared" si="262"/>
        <v>59601</v>
      </c>
      <c r="P125" s="18">
        <f t="shared" si="262"/>
        <v>0</v>
      </c>
      <c r="Q125" s="18">
        <f t="shared" si="262"/>
        <v>0</v>
      </c>
      <c r="R125" s="18">
        <f t="shared" si="262"/>
        <v>0</v>
      </c>
      <c r="S125" s="18">
        <f t="shared" si="262"/>
        <v>0</v>
      </c>
      <c r="T125" s="18">
        <f t="shared" si="262"/>
        <v>325526</v>
      </c>
      <c r="U125" s="18">
        <f t="shared" si="262"/>
        <v>2437793</v>
      </c>
      <c r="V125" s="18">
        <f t="shared" si="262"/>
        <v>1215</v>
      </c>
      <c r="W125" s="18">
        <f t="shared" si="262"/>
        <v>1682619</v>
      </c>
      <c r="X125" s="18">
        <f t="shared" si="262"/>
        <v>391850</v>
      </c>
      <c r="Y125" s="18">
        <f t="shared" si="262"/>
        <v>213093</v>
      </c>
      <c r="Z125" s="18">
        <f t="shared" si="262"/>
        <v>148850</v>
      </c>
      <c r="AA125" s="18">
        <f t="shared" si="262"/>
        <v>0</v>
      </c>
      <c r="AB125" s="18">
        <f t="shared" si="262"/>
        <v>0</v>
      </c>
      <c r="AC125" s="18">
        <f t="shared" si="262"/>
        <v>166</v>
      </c>
      <c r="AD125" s="18">
        <f t="shared" si="262"/>
        <v>0</v>
      </c>
      <c r="AE125" s="18">
        <f t="shared" si="262"/>
        <v>514056</v>
      </c>
      <c r="AF125" s="18">
        <f t="shared" si="262"/>
        <v>0</v>
      </c>
      <c r="AG125" s="18">
        <f t="shared" si="262"/>
        <v>0</v>
      </c>
      <c r="AH125" s="18">
        <f t="shared" si="262"/>
        <v>0</v>
      </c>
      <c r="AI125" s="18">
        <f t="shared" si="262"/>
        <v>13782</v>
      </c>
      <c r="AJ125" s="18">
        <f t="shared" si="262"/>
        <v>146000</v>
      </c>
      <c r="AK125" s="18">
        <f t="shared" si="262"/>
        <v>7416</v>
      </c>
      <c r="AL125" s="18">
        <f t="shared" si="262"/>
        <v>0</v>
      </c>
      <c r="AM125" s="18">
        <f t="shared" si="262"/>
        <v>1200</v>
      </c>
      <c r="AN125" s="18">
        <f t="shared" si="262"/>
        <v>210645</v>
      </c>
      <c r="AO125" s="18">
        <f t="shared" si="262"/>
        <v>0</v>
      </c>
      <c r="AP125" s="18">
        <f t="shared" si="262"/>
        <v>0</v>
      </c>
      <c r="AQ125" s="18">
        <f t="shared" si="262"/>
        <v>0</v>
      </c>
      <c r="AR125" s="18">
        <f t="shared" si="262"/>
        <v>0</v>
      </c>
      <c r="AS125" s="18">
        <f t="shared" si="262"/>
        <v>38640</v>
      </c>
      <c r="AT125" s="18"/>
      <c r="AU125" s="18"/>
      <c r="AV125" s="18">
        <f t="shared" si="262"/>
        <v>0</v>
      </c>
      <c r="AW125" s="18">
        <f t="shared" si="262"/>
        <v>0</v>
      </c>
      <c r="AX125" s="18">
        <f t="shared" si="262"/>
        <v>0</v>
      </c>
      <c r="AY125" s="18"/>
      <c r="AZ125" s="18">
        <f t="shared" si="262"/>
        <v>96373</v>
      </c>
      <c r="BA125" s="18">
        <f t="shared" si="262"/>
        <v>15996289</v>
      </c>
      <c r="BB125" s="18">
        <f t="shared" si="262"/>
        <v>0</v>
      </c>
      <c r="BC125" s="18">
        <f t="shared" si="262"/>
        <v>0</v>
      </c>
      <c r="BD125" s="18">
        <f t="shared" si="262"/>
        <v>0</v>
      </c>
      <c r="BE125" s="18">
        <f t="shared" si="262"/>
        <v>0</v>
      </c>
      <c r="BF125" s="18">
        <f t="shared" si="262"/>
        <v>0</v>
      </c>
      <c r="BG125" s="18">
        <f t="shared" si="262"/>
        <v>0</v>
      </c>
      <c r="BH125" s="18">
        <f t="shared" si="262"/>
        <v>0</v>
      </c>
      <c r="BI125" s="18">
        <f t="shared" si="262"/>
        <v>0</v>
      </c>
      <c r="BJ125" s="18">
        <f t="shared" ref="BJ125" si="263">SUM(BJ126:BJ128)</f>
        <v>0</v>
      </c>
      <c r="BK125" s="18">
        <f t="shared" si="262"/>
        <v>0</v>
      </c>
      <c r="BL125" s="18">
        <f t="shared" si="262"/>
        <v>0</v>
      </c>
      <c r="BM125" s="18">
        <f t="shared" ref="BM125" si="264">SUM(BM126:BM128)</f>
        <v>0</v>
      </c>
      <c r="BN125" s="18">
        <f t="shared" si="262"/>
        <v>15996289</v>
      </c>
      <c r="BO125" s="18">
        <f t="shared" si="262"/>
        <v>0</v>
      </c>
      <c r="BP125" s="18">
        <f t="shared" si="262"/>
        <v>0</v>
      </c>
      <c r="BQ125" s="18">
        <f t="shared" si="262"/>
        <v>9995850</v>
      </c>
      <c r="BR125" s="18">
        <f t="shared" ref="BR125:CU125" si="265">SUM(BR126:BR128)</f>
        <v>0</v>
      </c>
      <c r="BS125" s="18">
        <f t="shared" si="265"/>
        <v>0</v>
      </c>
      <c r="BT125" s="18">
        <f t="shared" si="265"/>
        <v>0</v>
      </c>
      <c r="BU125" s="18">
        <f t="shared" si="265"/>
        <v>0</v>
      </c>
      <c r="BV125" s="18">
        <f t="shared" si="265"/>
        <v>0</v>
      </c>
      <c r="BW125" s="18">
        <f t="shared" si="265"/>
        <v>0</v>
      </c>
      <c r="BX125" s="18">
        <f t="shared" si="265"/>
        <v>4894144</v>
      </c>
      <c r="BY125" s="18">
        <f t="shared" si="265"/>
        <v>1106295</v>
      </c>
      <c r="BZ125" s="18">
        <f t="shared" si="265"/>
        <v>176723</v>
      </c>
      <c r="CA125" s="18">
        <f t="shared" si="265"/>
        <v>176723</v>
      </c>
      <c r="CB125" s="18">
        <f t="shared" si="265"/>
        <v>176723</v>
      </c>
      <c r="CC125" s="18">
        <f t="shared" si="265"/>
        <v>0</v>
      </c>
      <c r="CD125" s="18">
        <f t="shared" si="265"/>
        <v>176723</v>
      </c>
      <c r="CE125" s="18">
        <f t="shared" si="265"/>
        <v>0</v>
      </c>
      <c r="CF125" s="18">
        <f t="shared" si="265"/>
        <v>0</v>
      </c>
      <c r="CG125" s="18">
        <f t="shared" ref="CG125:CH125" si="266">SUM(CG126:CG128)</f>
        <v>0</v>
      </c>
      <c r="CH125" s="18">
        <f t="shared" si="266"/>
        <v>0</v>
      </c>
      <c r="CI125" s="18">
        <f t="shared" si="265"/>
        <v>0</v>
      </c>
      <c r="CJ125" s="18">
        <f t="shared" ref="CJ125" si="267">SUM(CJ126:CJ128)</f>
        <v>0</v>
      </c>
      <c r="CK125" s="18">
        <f t="shared" si="265"/>
        <v>0</v>
      </c>
      <c r="CL125" s="18">
        <f t="shared" si="265"/>
        <v>0</v>
      </c>
      <c r="CM125" s="18">
        <f t="shared" ref="CM125" si="268">SUM(CM126:CM128)</f>
        <v>0</v>
      </c>
      <c r="CN125" s="18">
        <f t="shared" si="265"/>
        <v>0</v>
      </c>
      <c r="CO125" s="18"/>
      <c r="CP125" s="18"/>
      <c r="CQ125" s="18">
        <f t="shared" si="265"/>
        <v>0</v>
      </c>
      <c r="CR125" s="18">
        <f t="shared" si="265"/>
        <v>0</v>
      </c>
      <c r="CS125" s="18">
        <f t="shared" si="265"/>
        <v>0</v>
      </c>
      <c r="CT125" s="18">
        <f t="shared" si="265"/>
        <v>0</v>
      </c>
      <c r="CU125" s="46">
        <f t="shared" si="265"/>
        <v>0</v>
      </c>
      <c r="CV125" s="58"/>
      <c r="CW125" s="94"/>
      <c r="CX125" s="94"/>
      <c r="CY125" s="93"/>
      <c r="CZ125" s="58"/>
      <c r="DA125" s="58"/>
      <c r="DB125" s="58"/>
      <c r="DC125" s="58"/>
      <c r="DD125" s="58"/>
      <c r="DE125" s="58"/>
      <c r="DF125" s="58"/>
      <c r="DG125" s="58"/>
      <c r="DH125" s="58"/>
      <c r="DI125" s="58"/>
      <c r="DJ125" s="58"/>
      <c r="DK125" s="58"/>
      <c r="DL125" s="58"/>
      <c r="DM125" s="58"/>
      <c r="DN125" s="58"/>
      <c r="DO125" s="58"/>
      <c r="DP125" s="58"/>
      <c r="DQ125" s="58"/>
    </row>
    <row r="126" spans="1:121" ht="15.6" x14ac:dyDescent="0.3">
      <c r="A126" s="21" t="s">
        <v>1</v>
      </c>
      <c r="B126" s="21" t="s">
        <v>85</v>
      </c>
      <c r="C126" s="22" t="s">
        <v>226</v>
      </c>
      <c r="D126" s="19">
        <f>SUM(E126+BZ126+CR126)</f>
        <v>592873</v>
      </c>
      <c r="E126" s="19">
        <f>SUM(F126+BA126)</f>
        <v>592873</v>
      </c>
      <c r="F126" s="19">
        <f>SUM(G126+H126+I126+P126+S126+T126+U126+AE126+AD126)</f>
        <v>211663</v>
      </c>
      <c r="G126" s="23">
        <v>169330</v>
      </c>
      <c r="H126" s="23">
        <v>42333</v>
      </c>
      <c r="I126" s="19">
        <f t="shared" si="109"/>
        <v>0</v>
      </c>
      <c r="J126" s="23">
        <v>0</v>
      </c>
      <c r="K126" s="23">
        <v>0</v>
      </c>
      <c r="L126" s="23">
        <v>0</v>
      </c>
      <c r="M126" s="23">
        <v>0</v>
      </c>
      <c r="N126" s="23">
        <v>0</v>
      </c>
      <c r="O126" s="23">
        <v>0</v>
      </c>
      <c r="P126" s="19">
        <f t="shared" si="110"/>
        <v>0</v>
      </c>
      <c r="Q126" s="23">
        <v>0</v>
      </c>
      <c r="R126" s="23">
        <v>0</v>
      </c>
      <c r="S126" s="23">
        <v>0</v>
      </c>
      <c r="T126" s="23">
        <v>0</v>
      </c>
      <c r="U126" s="19">
        <f t="shared" ref="U126:U128" si="269">SUM(V126:AC126)</f>
        <v>0</v>
      </c>
      <c r="V126" s="23">
        <v>0</v>
      </c>
      <c r="W126" s="23">
        <v>0</v>
      </c>
      <c r="X126" s="23">
        <v>0</v>
      </c>
      <c r="Y126" s="23">
        <v>0</v>
      </c>
      <c r="Z126" s="23">
        <v>0</v>
      </c>
      <c r="AA126" s="23">
        <v>0</v>
      </c>
      <c r="AB126" s="23">
        <v>0</v>
      </c>
      <c r="AC126" s="23">
        <v>0</v>
      </c>
      <c r="AD126" s="19">
        <v>0</v>
      </c>
      <c r="AE126" s="19">
        <f>SUM(AF126:AZ126)</f>
        <v>0</v>
      </c>
      <c r="AF126" s="24">
        <v>0</v>
      </c>
      <c r="AG126" s="24">
        <v>0</v>
      </c>
      <c r="AH126" s="23">
        <v>0</v>
      </c>
      <c r="AI126" s="23">
        <v>0</v>
      </c>
      <c r="AJ126" s="23">
        <v>0</v>
      </c>
      <c r="AK126" s="23">
        <v>0</v>
      </c>
      <c r="AL126" s="23">
        <v>0</v>
      </c>
      <c r="AM126" s="23">
        <v>0</v>
      </c>
      <c r="AN126" s="23">
        <v>0</v>
      </c>
      <c r="AO126" s="23">
        <v>0</v>
      </c>
      <c r="AP126" s="23">
        <v>0</v>
      </c>
      <c r="AQ126" s="23">
        <v>0</v>
      </c>
      <c r="AR126" s="23">
        <v>0</v>
      </c>
      <c r="AS126" s="23">
        <v>0</v>
      </c>
      <c r="AT126" s="23">
        <v>0</v>
      </c>
      <c r="AU126" s="23">
        <v>0</v>
      </c>
      <c r="AV126" s="23">
        <v>0</v>
      </c>
      <c r="AW126" s="23">
        <v>0</v>
      </c>
      <c r="AX126" s="23">
        <v>0</v>
      </c>
      <c r="AY126" s="23">
        <v>0</v>
      </c>
      <c r="AZ126" s="23">
        <v>0</v>
      </c>
      <c r="BA126" s="19">
        <f>SUM(BB126+BF126+BI126+BK126+BN126)</f>
        <v>381210</v>
      </c>
      <c r="BB126" s="19">
        <f>SUM(BC126:BE126)</f>
        <v>0</v>
      </c>
      <c r="BC126" s="19">
        <v>0</v>
      </c>
      <c r="BD126" s="19">
        <v>0</v>
      </c>
      <c r="BE126" s="19">
        <v>0</v>
      </c>
      <c r="BF126" s="19">
        <f>SUM(BH126:BH126)</f>
        <v>0</v>
      </c>
      <c r="BG126" s="19">
        <v>0</v>
      </c>
      <c r="BH126" s="19">
        <v>0</v>
      </c>
      <c r="BI126" s="19">
        <v>0</v>
      </c>
      <c r="BJ126" s="19">
        <v>0</v>
      </c>
      <c r="BK126" s="19">
        <f t="shared" si="111"/>
        <v>0</v>
      </c>
      <c r="BL126" s="19">
        <v>0</v>
      </c>
      <c r="BM126" s="19">
        <v>0</v>
      </c>
      <c r="BN126" s="19">
        <f>SUM(BO126:BY126)</f>
        <v>381210</v>
      </c>
      <c r="BO126" s="19">
        <v>0</v>
      </c>
      <c r="BP126" s="19">
        <v>0</v>
      </c>
      <c r="BQ126" s="23">
        <v>381210</v>
      </c>
      <c r="BR126" s="19">
        <v>0</v>
      </c>
      <c r="BS126" s="19">
        <v>0</v>
      </c>
      <c r="BT126" s="19">
        <v>0</v>
      </c>
      <c r="BU126" s="19">
        <v>0</v>
      </c>
      <c r="BV126" s="19">
        <v>0</v>
      </c>
      <c r="BW126" s="19">
        <v>0</v>
      </c>
      <c r="BX126" s="23">
        <v>0</v>
      </c>
      <c r="BY126" s="23">
        <v>0</v>
      </c>
      <c r="BZ126" s="19">
        <f>SUM(CA126+CQ126)</f>
        <v>0</v>
      </c>
      <c r="CA126" s="19">
        <f>SUM(CB126+CE126+CK126)</f>
        <v>0</v>
      </c>
      <c r="CB126" s="19">
        <f t="shared" si="112"/>
        <v>0</v>
      </c>
      <c r="CC126" s="19">
        <v>0</v>
      </c>
      <c r="CD126" s="23">
        <v>0</v>
      </c>
      <c r="CE126" s="19">
        <f t="shared" ref="CE126:CE128" si="270">SUM(CF126:CJ126)</f>
        <v>0</v>
      </c>
      <c r="CF126" s="19">
        <v>0</v>
      </c>
      <c r="CG126" s="19">
        <v>0</v>
      </c>
      <c r="CH126" s="19">
        <v>0</v>
      </c>
      <c r="CI126" s="19">
        <v>0</v>
      </c>
      <c r="CJ126" s="19">
        <v>0</v>
      </c>
      <c r="CK126" s="19">
        <f>SUM(CL126:CP126)</f>
        <v>0</v>
      </c>
      <c r="CL126" s="19">
        <v>0</v>
      </c>
      <c r="CM126" s="19">
        <v>0</v>
      </c>
      <c r="CN126" s="19">
        <v>0</v>
      </c>
      <c r="CO126" s="19"/>
      <c r="CP126" s="19"/>
      <c r="CQ126" s="19">
        <v>0</v>
      </c>
      <c r="CR126" s="19">
        <f t="shared" si="113"/>
        <v>0</v>
      </c>
      <c r="CS126" s="19">
        <f t="shared" si="114"/>
        <v>0</v>
      </c>
      <c r="CT126" s="19">
        <v>0</v>
      </c>
      <c r="CU126" s="20">
        <v>0</v>
      </c>
      <c r="CW126" s="116"/>
      <c r="CX126" s="116"/>
      <c r="CY126" s="95"/>
    </row>
    <row r="127" spans="1:121" s="81" customFormat="1" ht="15.6" x14ac:dyDescent="0.3">
      <c r="A127" s="74" t="s">
        <v>1</v>
      </c>
      <c r="B127" s="74" t="s">
        <v>188</v>
      </c>
      <c r="C127" s="75" t="s">
        <v>227</v>
      </c>
      <c r="D127" s="77">
        <f>SUM(E127+BZ127+CR127)</f>
        <v>156695733</v>
      </c>
      <c r="E127" s="77">
        <f>SUM(F127+BA127)</f>
        <v>156695733</v>
      </c>
      <c r="F127" s="77">
        <f>SUM(G127+H127+I127+P127+S127+T127+U127+AE127+AD127)</f>
        <v>142151339</v>
      </c>
      <c r="G127" s="78">
        <v>111046911</v>
      </c>
      <c r="H127" s="78">
        <v>26166269</v>
      </c>
      <c r="I127" s="77">
        <f t="shared" si="109"/>
        <v>2011731</v>
      </c>
      <c r="J127" s="78">
        <v>3748</v>
      </c>
      <c r="K127" s="78">
        <v>0</v>
      </c>
      <c r="L127" s="78">
        <v>1839983</v>
      </c>
      <c r="M127" s="78">
        <v>0</v>
      </c>
      <c r="N127" s="78">
        <v>150000</v>
      </c>
      <c r="O127" s="78">
        <v>18000</v>
      </c>
      <c r="P127" s="77">
        <f t="shared" si="110"/>
        <v>0</v>
      </c>
      <c r="Q127" s="78">
        <v>0</v>
      </c>
      <c r="R127" s="78">
        <v>0</v>
      </c>
      <c r="S127" s="78">
        <v>0</v>
      </c>
      <c r="T127" s="78">
        <v>284192</v>
      </c>
      <c r="U127" s="77">
        <f t="shared" si="269"/>
        <v>2199863</v>
      </c>
      <c r="V127" s="78">
        <v>0</v>
      </c>
      <c r="W127" s="78">
        <v>1503656</v>
      </c>
      <c r="X127" s="78">
        <v>359565</v>
      </c>
      <c r="Y127" s="78">
        <v>198193</v>
      </c>
      <c r="Z127" s="78">
        <v>138283</v>
      </c>
      <c r="AA127" s="78">
        <v>0</v>
      </c>
      <c r="AB127" s="78">
        <v>0</v>
      </c>
      <c r="AC127" s="78">
        <v>166</v>
      </c>
      <c r="AD127" s="77">
        <v>0</v>
      </c>
      <c r="AE127" s="77">
        <f>SUM(AF127:AZ127)</f>
        <v>442373</v>
      </c>
      <c r="AF127" s="79">
        <v>0</v>
      </c>
      <c r="AG127" s="79">
        <v>0</v>
      </c>
      <c r="AH127" s="78">
        <v>0</v>
      </c>
      <c r="AI127" s="78">
        <v>0</v>
      </c>
      <c r="AJ127" s="78">
        <v>146000</v>
      </c>
      <c r="AK127" s="78">
        <v>0</v>
      </c>
      <c r="AL127" s="78">
        <v>0</v>
      </c>
      <c r="AM127" s="78">
        <v>0</v>
      </c>
      <c r="AN127" s="78">
        <v>200000</v>
      </c>
      <c r="AO127" s="78">
        <v>0</v>
      </c>
      <c r="AP127" s="78">
        <v>0</v>
      </c>
      <c r="AQ127" s="78">
        <v>0</v>
      </c>
      <c r="AR127" s="78">
        <v>0</v>
      </c>
      <c r="AS127" s="78">
        <v>0</v>
      </c>
      <c r="AT127" s="78">
        <v>0</v>
      </c>
      <c r="AU127" s="78">
        <v>0</v>
      </c>
      <c r="AV127" s="78">
        <v>0</v>
      </c>
      <c r="AW127" s="78">
        <v>0</v>
      </c>
      <c r="AX127" s="78">
        <v>0</v>
      </c>
      <c r="AY127" s="78">
        <v>0</v>
      </c>
      <c r="AZ127" s="78">
        <v>96373</v>
      </c>
      <c r="BA127" s="77">
        <f>SUM(BB127+BF127+BI127+BK127+BN127)</f>
        <v>14544394</v>
      </c>
      <c r="BB127" s="77">
        <f>SUM(BC127:BE127)</f>
        <v>0</v>
      </c>
      <c r="BC127" s="77">
        <v>0</v>
      </c>
      <c r="BD127" s="77">
        <v>0</v>
      </c>
      <c r="BE127" s="77">
        <v>0</v>
      </c>
      <c r="BF127" s="77">
        <f>SUM(BH127:BH127)</f>
        <v>0</v>
      </c>
      <c r="BG127" s="77">
        <v>0</v>
      </c>
      <c r="BH127" s="77">
        <v>0</v>
      </c>
      <c r="BI127" s="77">
        <v>0</v>
      </c>
      <c r="BJ127" s="77">
        <v>0</v>
      </c>
      <c r="BK127" s="77">
        <f t="shared" si="111"/>
        <v>0</v>
      </c>
      <c r="BL127" s="77">
        <v>0</v>
      </c>
      <c r="BM127" s="77">
        <v>0</v>
      </c>
      <c r="BN127" s="77">
        <f>SUM(BO127:BY127)</f>
        <v>14544394</v>
      </c>
      <c r="BO127" s="77">
        <v>0</v>
      </c>
      <c r="BP127" s="77">
        <v>0</v>
      </c>
      <c r="BQ127" s="78">
        <v>8995858</v>
      </c>
      <c r="BR127" s="77">
        <v>0</v>
      </c>
      <c r="BS127" s="77">
        <v>0</v>
      </c>
      <c r="BT127" s="77">
        <v>0</v>
      </c>
      <c r="BU127" s="77">
        <v>0</v>
      </c>
      <c r="BV127" s="77">
        <v>0</v>
      </c>
      <c r="BW127" s="77">
        <v>0</v>
      </c>
      <c r="BX127" s="78">
        <v>4442241</v>
      </c>
      <c r="BY127" s="78">
        <v>1106295</v>
      </c>
      <c r="BZ127" s="77">
        <f>SUM(CA127+CQ127)</f>
        <v>0</v>
      </c>
      <c r="CA127" s="77">
        <f>SUM(CB127+CE127+CK127)</f>
        <v>0</v>
      </c>
      <c r="CB127" s="77">
        <f t="shared" si="112"/>
        <v>0</v>
      </c>
      <c r="CC127" s="77">
        <v>0</v>
      </c>
      <c r="CD127" s="78"/>
      <c r="CE127" s="77">
        <f t="shared" si="270"/>
        <v>0</v>
      </c>
      <c r="CF127" s="77">
        <v>0</v>
      </c>
      <c r="CG127" s="77">
        <v>0</v>
      </c>
      <c r="CH127" s="77">
        <v>0</v>
      </c>
      <c r="CI127" s="77">
        <v>0</v>
      </c>
      <c r="CJ127" s="77">
        <v>0</v>
      </c>
      <c r="CK127" s="77">
        <f>SUM(CL127:CP127)</f>
        <v>0</v>
      </c>
      <c r="CL127" s="77">
        <v>0</v>
      </c>
      <c r="CM127" s="77">
        <v>0</v>
      </c>
      <c r="CN127" s="77">
        <v>0</v>
      </c>
      <c r="CO127" s="77"/>
      <c r="CP127" s="77"/>
      <c r="CQ127" s="77">
        <v>0</v>
      </c>
      <c r="CR127" s="77">
        <f t="shared" si="113"/>
        <v>0</v>
      </c>
      <c r="CS127" s="77">
        <f t="shared" si="114"/>
        <v>0</v>
      </c>
      <c r="CT127" s="77">
        <v>0</v>
      </c>
      <c r="CU127" s="80">
        <v>0</v>
      </c>
      <c r="CW127" s="118"/>
      <c r="CX127" s="118"/>
      <c r="CY127" s="98"/>
    </row>
    <row r="128" spans="1:121" ht="15.6" x14ac:dyDescent="0.3">
      <c r="A128" s="21" t="s">
        <v>1</v>
      </c>
      <c r="B128" s="21" t="s">
        <v>95</v>
      </c>
      <c r="C128" s="22" t="s">
        <v>538</v>
      </c>
      <c r="D128" s="19">
        <f>SUM(E128+BZ128+CR128)</f>
        <v>21347185</v>
      </c>
      <c r="E128" s="19">
        <f>SUM(F128+BA128)</f>
        <v>21170462</v>
      </c>
      <c r="F128" s="19">
        <f>SUM(G128+H128+I128+P128+S128+T128+U128+AE128+AD128)</f>
        <v>20099777</v>
      </c>
      <c r="G128" s="23">
        <v>15658136</v>
      </c>
      <c r="H128" s="23">
        <v>3752360</v>
      </c>
      <c r="I128" s="19">
        <f t="shared" si="109"/>
        <v>338334</v>
      </c>
      <c r="J128" s="23">
        <v>5357</v>
      </c>
      <c r="K128" s="23">
        <v>40400</v>
      </c>
      <c r="L128" s="23">
        <v>227826</v>
      </c>
      <c r="M128" s="23">
        <v>0</v>
      </c>
      <c r="N128" s="23">
        <v>23150</v>
      </c>
      <c r="O128" s="23">
        <v>41601</v>
      </c>
      <c r="P128" s="19">
        <f t="shared" si="110"/>
        <v>0</v>
      </c>
      <c r="Q128" s="23">
        <v>0</v>
      </c>
      <c r="R128" s="23">
        <v>0</v>
      </c>
      <c r="S128" s="23">
        <v>0</v>
      </c>
      <c r="T128" s="23">
        <v>41334</v>
      </c>
      <c r="U128" s="19">
        <f t="shared" si="269"/>
        <v>237930</v>
      </c>
      <c r="V128" s="23">
        <v>1215</v>
      </c>
      <c r="W128" s="23">
        <v>178963</v>
      </c>
      <c r="X128" s="23">
        <v>32285</v>
      </c>
      <c r="Y128" s="23">
        <v>14900</v>
      </c>
      <c r="Z128" s="23">
        <v>10567</v>
      </c>
      <c r="AA128" s="23">
        <v>0</v>
      </c>
      <c r="AB128" s="23">
        <v>0</v>
      </c>
      <c r="AC128" s="23">
        <v>0</v>
      </c>
      <c r="AD128" s="19">
        <v>0</v>
      </c>
      <c r="AE128" s="19">
        <f>SUM(AF128:AZ128)</f>
        <v>71683</v>
      </c>
      <c r="AF128" s="24">
        <v>0</v>
      </c>
      <c r="AG128" s="24">
        <v>0</v>
      </c>
      <c r="AH128" s="23">
        <v>0</v>
      </c>
      <c r="AI128" s="23">
        <v>13782</v>
      </c>
      <c r="AJ128" s="23">
        <v>0</v>
      </c>
      <c r="AK128" s="23">
        <v>7416</v>
      </c>
      <c r="AL128" s="23">
        <v>0</v>
      </c>
      <c r="AM128" s="23">
        <v>1200</v>
      </c>
      <c r="AN128" s="23">
        <v>10645</v>
      </c>
      <c r="AO128" s="23">
        <v>0</v>
      </c>
      <c r="AP128" s="23">
        <v>0</v>
      </c>
      <c r="AQ128" s="23">
        <v>0</v>
      </c>
      <c r="AR128" s="23">
        <v>0</v>
      </c>
      <c r="AS128" s="23">
        <v>38640</v>
      </c>
      <c r="AT128" s="23">
        <v>0</v>
      </c>
      <c r="AU128" s="23">
        <v>0</v>
      </c>
      <c r="AV128" s="23">
        <v>0</v>
      </c>
      <c r="AW128" s="23">
        <v>0</v>
      </c>
      <c r="AX128" s="23">
        <v>0</v>
      </c>
      <c r="AY128" s="23">
        <v>0</v>
      </c>
      <c r="AZ128" s="23">
        <v>0</v>
      </c>
      <c r="BA128" s="19">
        <f>SUM(BB128+BF128+BI128+BK128+BN128)</f>
        <v>1070685</v>
      </c>
      <c r="BB128" s="19">
        <f>SUM(BC128:BE128)</f>
        <v>0</v>
      </c>
      <c r="BC128" s="19">
        <v>0</v>
      </c>
      <c r="BD128" s="19">
        <v>0</v>
      </c>
      <c r="BE128" s="19">
        <v>0</v>
      </c>
      <c r="BF128" s="19">
        <f>SUM(BH128:BH128)</f>
        <v>0</v>
      </c>
      <c r="BG128" s="19">
        <v>0</v>
      </c>
      <c r="BH128" s="19">
        <v>0</v>
      </c>
      <c r="BI128" s="19">
        <v>0</v>
      </c>
      <c r="BJ128" s="19">
        <v>0</v>
      </c>
      <c r="BK128" s="19">
        <f t="shared" si="111"/>
        <v>0</v>
      </c>
      <c r="BL128" s="19">
        <v>0</v>
      </c>
      <c r="BM128" s="19">
        <v>0</v>
      </c>
      <c r="BN128" s="19">
        <f>SUM(BO128:BY128)</f>
        <v>1070685</v>
      </c>
      <c r="BO128" s="19">
        <v>0</v>
      </c>
      <c r="BP128" s="19">
        <v>0</v>
      </c>
      <c r="BQ128" s="23">
        <v>618782</v>
      </c>
      <c r="BR128" s="19">
        <v>0</v>
      </c>
      <c r="BS128" s="19">
        <v>0</v>
      </c>
      <c r="BT128" s="19">
        <v>0</v>
      </c>
      <c r="BU128" s="19">
        <v>0</v>
      </c>
      <c r="BV128" s="19">
        <v>0</v>
      </c>
      <c r="BW128" s="19">
        <v>0</v>
      </c>
      <c r="BX128" s="23">
        <v>451903</v>
      </c>
      <c r="BY128" s="23">
        <v>0</v>
      </c>
      <c r="BZ128" s="19">
        <f>SUM(CA128+CQ128)</f>
        <v>176723</v>
      </c>
      <c r="CA128" s="19">
        <f>SUM(CB128+CE128+CK128)</f>
        <v>176723</v>
      </c>
      <c r="CB128" s="19">
        <f t="shared" si="112"/>
        <v>176723</v>
      </c>
      <c r="CC128" s="19">
        <v>0</v>
      </c>
      <c r="CD128" s="23">
        <v>176723</v>
      </c>
      <c r="CE128" s="19">
        <f t="shared" si="270"/>
        <v>0</v>
      </c>
      <c r="CF128" s="19">
        <v>0</v>
      </c>
      <c r="CG128" s="19">
        <v>0</v>
      </c>
      <c r="CH128" s="19">
        <v>0</v>
      </c>
      <c r="CI128" s="19">
        <v>0</v>
      </c>
      <c r="CJ128" s="19">
        <v>0</v>
      </c>
      <c r="CK128" s="19">
        <f>SUM(CL128:CP128)</f>
        <v>0</v>
      </c>
      <c r="CL128" s="19"/>
      <c r="CM128" s="19"/>
      <c r="CN128" s="19">
        <v>0</v>
      </c>
      <c r="CO128" s="19"/>
      <c r="CP128" s="19"/>
      <c r="CQ128" s="19">
        <v>0</v>
      </c>
      <c r="CR128" s="19">
        <f t="shared" si="113"/>
        <v>0</v>
      </c>
      <c r="CS128" s="19">
        <f t="shared" si="114"/>
        <v>0</v>
      </c>
      <c r="CT128" s="19">
        <v>0</v>
      </c>
      <c r="CU128" s="20">
        <v>0</v>
      </c>
      <c r="CW128" s="116"/>
      <c r="CX128" s="116"/>
      <c r="CY128" s="95"/>
    </row>
    <row r="129" spans="1:121" s="59" customFormat="1" ht="31.2" x14ac:dyDescent="0.3">
      <c r="A129" s="16" t="s">
        <v>228</v>
      </c>
      <c r="B129" s="16" t="s">
        <v>1</v>
      </c>
      <c r="C129" s="17" t="s">
        <v>229</v>
      </c>
      <c r="D129" s="18">
        <f>SUM(D130)</f>
        <v>5143545</v>
      </c>
      <c r="E129" s="18">
        <f t="shared" ref="E129:BT129" si="271">SUM(E130)</f>
        <v>5143545</v>
      </c>
      <c r="F129" s="18">
        <f t="shared" si="271"/>
        <v>5143545</v>
      </c>
      <c r="G129" s="18">
        <f t="shared" si="271"/>
        <v>4080695</v>
      </c>
      <c r="H129" s="18">
        <f t="shared" si="271"/>
        <v>924351</v>
      </c>
      <c r="I129" s="18">
        <f t="shared" si="271"/>
        <v>48163</v>
      </c>
      <c r="J129" s="18">
        <f t="shared" si="271"/>
        <v>0</v>
      </c>
      <c r="K129" s="18">
        <f t="shared" si="271"/>
        <v>0</v>
      </c>
      <c r="L129" s="18">
        <f t="shared" si="271"/>
        <v>0</v>
      </c>
      <c r="M129" s="18">
        <f t="shared" si="271"/>
        <v>0</v>
      </c>
      <c r="N129" s="18">
        <f t="shared" si="271"/>
        <v>37149</v>
      </c>
      <c r="O129" s="18">
        <f t="shared" si="271"/>
        <v>11014</v>
      </c>
      <c r="P129" s="18">
        <f t="shared" si="271"/>
        <v>0</v>
      </c>
      <c r="Q129" s="18">
        <f t="shared" si="271"/>
        <v>0</v>
      </c>
      <c r="R129" s="18">
        <f t="shared" si="271"/>
        <v>0</v>
      </c>
      <c r="S129" s="18">
        <f t="shared" si="271"/>
        <v>0</v>
      </c>
      <c r="T129" s="18">
        <f t="shared" si="271"/>
        <v>16757</v>
      </c>
      <c r="U129" s="18">
        <f t="shared" si="271"/>
        <v>69462</v>
      </c>
      <c r="V129" s="18">
        <f t="shared" si="271"/>
        <v>1680</v>
      </c>
      <c r="W129" s="18">
        <f t="shared" si="271"/>
        <v>50971</v>
      </c>
      <c r="X129" s="18">
        <f t="shared" si="271"/>
        <v>9819</v>
      </c>
      <c r="Y129" s="18">
        <f t="shared" si="271"/>
        <v>5214</v>
      </c>
      <c r="Z129" s="18">
        <f t="shared" si="271"/>
        <v>1778</v>
      </c>
      <c r="AA129" s="18">
        <f t="shared" si="271"/>
        <v>0</v>
      </c>
      <c r="AB129" s="18">
        <f t="shared" si="271"/>
        <v>0</v>
      </c>
      <c r="AC129" s="18">
        <f t="shared" si="271"/>
        <v>0</v>
      </c>
      <c r="AD129" s="18">
        <f t="shared" si="271"/>
        <v>0</v>
      </c>
      <c r="AE129" s="18">
        <f t="shared" si="271"/>
        <v>4117</v>
      </c>
      <c r="AF129" s="18">
        <f t="shared" si="271"/>
        <v>0</v>
      </c>
      <c r="AG129" s="18">
        <f t="shared" si="271"/>
        <v>0</v>
      </c>
      <c r="AH129" s="18">
        <f t="shared" si="271"/>
        <v>1300</v>
      </c>
      <c r="AI129" s="18">
        <f t="shared" si="271"/>
        <v>0</v>
      </c>
      <c r="AJ129" s="18">
        <f t="shared" si="271"/>
        <v>0</v>
      </c>
      <c r="AK129" s="18">
        <f t="shared" si="271"/>
        <v>0</v>
      </c>
      <c r="AL129" s="18">
        <f t="shared" si="271"/>
        <v>0</v>
      </c>
      <c r="AM129" s="18">
        <f t="shared" si="271"/>
        <v>312</v>
      </c>
      <c r="AN129" s="18">
        <f t="shared" si="271"/>
        <v>2505</v>
      </c>
      <c r="AO129" s="18">
        <f t="shared" si="271"/>
        <v>0</v>
      </c>
      <c r="AP129" s="18">
        <f t="shared" si="271"/>
        <v>0</v>
      </c>
      <c r="AQ129" s="18">
        <f t="shared" si="271"/>
        <v>0</v>
      </c>
      <c r="AR129" s="18">
        <f t="shared" si="271"/>
        <v>0</v>
      </c>
      <c r="AS129" s="18">
        <f t="shared" si="271"/>
        <v>0</v>
      </c>
      <c r="AT129" s="18"/>
      <c r="AU129" s="18"/>
      <c r="AV129" s="18">
        <f t="shared" si="271"/>
        <v>0</v>
      </c>
      <c r="AW129" s="18">
        <f t="shared" si="271"/>
        <v>0</v>
      </c>
      <c r="AX129" s="18">
        <f t="shared" si="271"/>
        <v>0</v>
      </c>
      <c r="AY129" s="18"/>
      <c r="AZ129" s="18">
        <f t="shared" si="271"/>
        <v>0</v>
      </c>
      <c r="BA129" s="18">
        <f t="shared" si="271"/>
        <v>0</v>
      </c>
      <c r="BB129" s="18">
        <f t="shared" si="271"/>
        <v>0</v>
      </c>
      <c r="BC129" s="18">
        <f t="shared" si="271"/>
        <v>0</v>
      </c>
      <c r="BD129" s="18">
        <f t="shared" si="271"/>
        <v>0</v>
      </c>
      <c r="BE129" s="18">
        <f t="shared" si="271"/>
        <v>0</v>
      </c>
      <c r="BF129" s="18">
        <f t="shared" si="271"/>
        <v>0</v>
      </c>
      <c r="BG129" s="18">
        <f t="shared" si="271"/>
        <v>0</v>
      </c>
      <c r="BH129" s="18">
        <f t="shared" si="271"/>
        <v>0</v>
      </c>
      <c r="BI129" s="18">
        <f t="shared" si="271"/>
        <v>0</v>
      </c>
      <c r="BJ129" s="18">
        <f t="shared" si="271"/>
        <v>0</v>
      </c>
      <c r="BK129" s="18">
        <f t="shared" si="271"/>
        <v>0</v>
      </c>
      <c r="BL129" s="18">
        <f t="shared" si="271"/>
        <v>0</v>
      </c>
      <c r="BM129" s="18">
        <f t="shared" si="271"/>
        <v>0</v>
      </c>
      <c r="BN129" s="18">
        <f t="shared" si="271"/>
        <v>0</v>
      </c>
      <c r="BO129" s="18">
        <f t="shared" si="271"/>
        <v>0</v>
      </c>
      <c r="BP129" s="18">
        <f t="shared" si="271"/>
        <v>0</v>
      </c>
      <c r="BQ129" s="18">
        <f t="shared" si="271"/>
        <v>0</v>
      </c>
      <c r="BR129" s="18">
        <f t="shared" si="271"/>
        <v>0</v>
      </c>
      <c r="BS129" s="18">
        <f t="shared" si="271"/>
        <v>0</v>
      </c>
      <c r="BT129" s="18">
        <f t="shared" si="271"/>
        <v>0</v>
      </c>
      <c r="BU129" s="18">
        <f t="shared" ref="BU129:CU129" si="272">SUM(BU130)</f>
        <v>0</v>
      </c>
      <c r="BV129" s="18">
        <f t="shared" si="272"/>
        <v>0</v>
      </c>
      <c r="BW129" s="18">
        <f t="shared" si="272"/>
        <v>0</v>
      </c>
      <c r="BX129" s="18">
        <f t="shared" si="272"/>
        <v>0</v>
      </c>
      <c r="BY129" s="18">
        <f t="shared" si="272"/>
        <v>0</v>
      </c>
      <c r="BZ129" s="18">
        <f t="shared" si="272"/>
        <v>0</v>
      </c>
      <c r="CA129" s="18">
        <f t="shared" si="272"/>
        <v>0</v>
      </c>
      <c r="CB129" s="18">
        <f t="shared" si="272"/>
        <v>0</v>
      </c>
      <c r="CC129" s="18">
        <f t="shared" si="272"/>
        <v>0</v>
      </c>
      <c r="CD129" s="18">
        <f t="shared" si="272"/>
        <v>0</v>
      </c>
      <c r="CE129" s="18">
        <f t="shared" si="272"/>
        <v>0</v>
      </c>
      <c r="CF129" s="18">
        <f t="shared" si="272"/>
        <v>0</v>
      </c>
      <c r="CG129" s="18">
        <f t="shared" si="272"/>
        <v>0</v>
      </c>
      <c r="CH129" s="18">
        <f t="shared" si="272"/>
        <v>0</v>
      </c>
      <c r="CI129" s="18">
        <f t="shared" si="272"/>
        <v>0</v>
      </c>
      <c r="CJ129" s="18">
        <f t="shared" si="272"/>
        <v>0</v>
      </c>
      <c r="CK129" s="18">
        <f t="shared" si="272"/>
        <v>0</v>
      </c>
      <c r="CL129" s="18">
        <f t="shared" si="272"/>
        <v>0</v>
      </c>
      <c r="CM129" s="18">
        <f t="shared" si="272"/>
        <v>0</v>
      </c>
      <c r="CN129" s="18">
        <f t="shared" si="272"/>
        <v>0</v>
      </c>
      <c r="CO129" s="18"/>
      <c r="CP129" s="18"/>
      <c r="CQ129" s="18">
        <f t="shared" si="272"/>
        <v>0</v>
      </c>
      <c r="CR129" s="18">
        <f t="shared" si="272"/>
        <v>0</v>
      </c>
      <c r="CS129" s="18">
        <f t="shared" si="272"/>
        <v>0</v>
      </c>
      <c r="CT129" s="18">
        <f t="shared" si="272"/>
        <v>0</v>
      </c>
      <c r="CU129" s="46">
        <f t="shared" si="272"/>
        <v>0</v>
      </c>
      <c r="CV129" s="58"/>
      <c r="CW129" s="94"/>
      <c r="CX129" s="94"/>
      <c r="CY129" s="93"/>
      <c r="CZ129" s="58"/>
      <c r="DA129" s="58"/>
      <c r="DB129" s="58"/>
      <c r="DC129" s="58"/>
      <c r="DD129" s="58"/>
      <c r="DE129" s="58"/>
      <c r="DF129" s="58"/>
      <c r="DG129" s="58"/>
      <c r="DH129" s="58"/>
      <c r="DI129" s="58"/>
      <c r="DJ129" s="58"/>
      <c r="DK129" s="58"/>
      <c r="DL129" s="58"/>
      <c r="DM129" s="58"/>
      <c r="DN129" s="58"/>
      <c r="DO129" s="58"/>
      <c r="DP129" s="58"/>
      <c r="DQ129" s="58"/>
    </row>
    <row r="130" spans="1:121" ht="31.2" x14ac:dyDescent="0.3">
      <c r="A130" s="21" t="s">
        <v>1</v>
      </c>
      <c r="B130" s="21" t="s">
        <v>85</v>
      </c>
      <c r="C130" s="22" t="s">
        <v>230</v>
      </c>
      <c r="D130" s="19">
        <f>SUM(E130+BZ130+CR130)</f>
        <v>5143545</v>
      </c>
      <c r="E130" s="19">
        <f>SUM(F130+BA130)</f>
        <v>5143545</v>
      </c>
      <c r="F130" s="19">
        <f>SUM(G130+H130+I130+P130+S130+T130+U130+AE130+AD130)</f>
        <v>5143545</v>
      </c>
      <c r="G130" s="19">
        <v>4080695</v>
      </c>
      <c r="H130" s="19">
        <v>924351</v>
      </c>
      <c r="I130" s="19">
        <f t="shared" si="109"/>
        <v>48163</v>
      </c>
      <c r="J130" s="19">
        <v>0</v>
      </c>
      <c r="K130" s="19">
        <v>0</v>
      </c>
      <c r="L130" s="19">
        <v>0</v>
      </c>
      <c r="M130" s="19">
        <v>0</v>
      </c>
      <c r="N130" s="24">
        <v>37149</v>
      </c>
      <c r="O130" s="24">
        <v>11014</v>
      </c>
      <c r="P130" s="19">
        <f t="shared" si="110"/>
        <v>0</v>
      </c>
      <c r="Q130" s="24"/>
      <c r="R130" s="19">
        <v>0</v>
      </c>
      <c r="S130" s="19">
        <v>0</v>
      </c>
      <c r="T130" s="24">
        <v>16757</v>
      </c>
      <c r="U130" s="19">
        <f>SUM(V130:AC130)</f>
        <v>69462</v>
      </c>
      <c r="V130" s="23">
        <v>1680</v>
      </c>
      <c r="W130" s="23">
        <v>50971</v>
      </c>
      <c r="X130" s="23">
        <v>9819</v>
      </c>
      <c r="Y130" s="23">
        <v>5214</v>
      </c>
      <c r="Z130" s="23">
        <v>1778</v>
      </c>
      <c r="AA130" s="23">
        <v>0</v>
      </c>
      <c r="AB130" s="23">
        <v>0</v>
      </c>
      <c r="AC130" s="23">
        <v>0</v>
      </c>
      <c r="AD130" s="23">
        <v>0</v>
      </c>
      <c r="AE130" s="19">
        <f>SUM(AF130:AZ130)</f>
        <v>4117</v>
      </c>
      <c r="AF130" s="19">
        <v>0</v>
      </c>
      <c r="AG130" s="19">
        <v>0</v>
      </c>
      <c r="AH130" s="23">
        <v>1300</v>
      </c>
      <c r="AI130" s="23"/>
      <c r="AJ130" s="23">
        <v>0</v>
      </c>
      <c r="AK130" s="23"/>
      <c r="AL130" s="23">
        <v>0</v>
      </c>
      <c r="AM130" s="23">
        <v>312</v>
      </c>
      <c r="AN130" s="23">
        <v>2505</v>
      </c>
      <c r="AO130" s="23">
        <v>0</v>
      </c>
      <c r="AP130" s="23">
        <v>0</v>
      </c>
      <c r="AQ130" s="23">
        <v>0</v>
      </c>
      <c r="AR130" s="23">
        <v>0</v>
      </c>
      <c r="AS130" s="23">
        <v>0</v>
      </c>
      <c r="AT130" s="23">
        <v>0</v>
      </c>
      <c r="AU130" s="23">
        <v>0</v>
      </c>
      <c r="AV130" s="23">
        <v>0</v>
      </c>
      <c r="AW130" s="23">
        <v>0</v>
      </c>
      <c r="AX130" s="23">
        <v>0</v>
      </c>
      <c r="AY130" s="23">
        <v>0</v>
      </c>
      <c r="AZ130" s="23">
        <v>0</v>
      </c>
      <c r="BA130" s="19">
        <f>SUM(BB130+BF130+BI130+BK130+BN130)</f>
        <v>0</v>
      </c>
      <c r="BB130" s="19">
        <f>SUM(BC130:BE130)</f>
        <v>0</v>
      </c>
      <c r="BC130" s="19">
        <v>0</v>
      </c>
      <c r="BD130" s="19">
        <v>0</v>
      </c>
      <c r="BE130" s="19">
        <v>0</v>
      </c>
      <c r="BF130" s="19">
        <f>SUM(BH130:BH130)</f>
        <v>0</v>
      </c>
      <c r="BG130" s="19">
        <v>0</v>
      </c>
      <c r="BH130" s="19">
        <v>0</v>
      </c>
      <c r="BI130" s="19">
        <v>0</v>
      </c>
      <c r="BJ130" s="19">
        <v>0</v>
      </c>
      <c r="BK130" s="19">
        <f t="shared" si="111"/>
        <v>0</v>
      </c>
      <c r="BL130" s="19">
        <v>0</v>
      </c>
      <c r="BM130" s="19">
        <v>0</v>
      </c>
      <c r="BN130" s="19">
        <f>SUM(BO130:BY130)</f>
        <v>0</v>
      </c>
      <c r="BO130" s="19">
        <v>0</v>
      </c>
      <c r="BP130" s="19">
        <v>0</v>
      </c>
      <c r="BQ130" s="19">
        <v>0</v>
      </c>
      <c r="BR130" s="19">
        <v>0</v>
      </c>
      <c r="BS130" s="19">
        <v>0</v>
      </c>
      <c r="BT130" s="19">
        <v>0</v>
      </c>
      <c r="BU130" s="19">
        <v>0</v>
      </c>
      <c r="BV130" s="19">
        <v>0</v>
      </c>
      <c r="BW130" s="19">
        <v>0</v>
      </c>
      <c r="BX130" s="19">
        <v>0</v>
      </c>
      <c r="BY130" s="19">
        <v>0</v>
      </c>
      <c r="BZ130" s="19">
        <f>SUM(CA130+CQ130)</f>
        <v>0</v>
      </c>
      <c r="CA130" s="19">
        <f>SUM(CB130+CE130+CK130)</f>
        <v>0</v>
      </c>
      <c r="CB130" s="19">
        <f t="shared" si="112"/>
        <v>0</v>
      </c>
      <c r="CC130" s="19">
        <v>0</v>
      </c>
      <c r="CD130" s="19"/>
      <c r="CE130" s="19">
        <f>SUM(CF130:CJ130)</f>
        <v>0</v>
      </c>
      <c r="CF130" s="19">
        <v>0</v>
      </c>
      <c r="CG130" s="19">
        <v>0</v>
      </c>
      <c r="CH130" s="19">
        <v>0</v>
      </c>
      <c r="CI130" s="19">
        <v>0</v>
      </c>
      <c r="CJ130" s="19">
        <v>0</v>
      </c>
      <c r="CK130" s="19">
        <f>SUM(CL130:CP130)</f>
        <v>0</v>
      </c>
      <c r="CL130" s="19">
        <v>0</v>
      </c>
      <c r="CM130" s="19">
        <v>0</v>
      </c>
      <c r="CN130" s="19">
        <v>0</v>
      </c>
      <c r="CO130" s="19"/>
      <c r="CP130" s="19"/>
      <c r="CQ130" s="19">
        <v>0</v>
      </c>
      <c r="CR130" s="19">
        <f t="shared" si="113"/>
        <v>0</v>
      </c>
      <c r="CS130" s="19">
        <f t="shared" si="114"/>
        <v>0</v>
      </c>
      <c r="CT130" s="19">
        <v>0</v>
      </c>
      <c r="CU130" s="20">
        <v>0</v>
      </c>
      <c r="CW130" s="116"/>
      <c r="CX130" s="116"/>
      <c r="CY130" s="95"/>
    </row>
    <row r="131" spans="1:121" s="59" customFormat="1" ht="15.6" x14ac:dyDescent="0.3">
      <c r="A131" s="16" t="s">
        <v>231</v>
      </c>
      <c r="B131" s="16" t="s">
        <v>1</v>
      </c>
      <c r="C131" s="17" t="s">
        <v>232</v>
      </c>
      <c r="D131" s="18">
        <f t="shared" ref="D131:AK131" si="273">SUM(D132)</f>
        <v>9336360</v>
      </c>
      <c r="E131" s="18">
        <f t="shared" si="273"/>
        <v>9145855</v>
      </c>
      <c r="F131" s="18">
        <f t="shared" si="273"/>
        <v>7793228</v>
      </c>
      <c r="G131" s="18">
        <f t="shared" si="273"/>
        <v>4419714</v>
      </c>
      <c r="H131" s="18">
        <f t="shared" si="273"/>
        <v>1046397</v>
      </c>
      <c r="I131" s="18">
        <f t="shared" si="273"/>
        <v>1757033</v>
      </c>
      <c r="J131" s="18">
        <f t="shared" si="273"/>
        <v>20069</v>
      </c>
      <c r="K131" s="18">
        <f t="shared" si="273"/>
        <v>181482</v>
      </c>
      <c r="L131" s="18">
        <f t="shared" si="273"/>
        <v>1116912</v>
      </c>
      <c r="M131" s="18">
        <f t="shared" si="273"/>
        <v>0</v>
      </c>
      <c r="N131" s="18">
        <f t="shared" si="273"/>
        <v>156810</v>
      </c>
      <c r="O131" s="18">
        <f t="shared" si="273"/>
        <v>281760</v>
      </c>
      <c r="P131" s="18">
        <f t="shared" si="273"/>
        <v>0</v>
      </c>
      <c r="Q131" s="18">
        <f t="shared" si="273"/>
        <v>0</v>
      </c>
      <c r="R131" s="18">
        <f t="shared" si="273"/>
        <v>0</v>
      </c>
      <c r="S131" s="18">
        <f t="shared" si="273"/>
        <v>0</v>
      </c>
      <c r="T131" s="18">
        <f t="shared" si="273"/>
        <v>11553</v>
      </c>
      <c r="U131" s="18">
        <f t="shared" si="273"/>
        <v>290849</v>
      </c>
      <c r="V131" s="18">
        <f t="shared" si="273"/>
        <v>17057</v>
      </c>
      <c r="W131" s="18">
        <f t="shared" si="273"/>
        <v>172493</v>
      </c>
      <c r="X131" s="18">
        <f t="shared" si="273"/>
        <v>46780</v>
      </c>
      <c r="Y131" s="18">
        <f t="shared" si="273"/>
        <v>49408</v>
      </c>
      <c r="Z131" s="18">
        <f t="shared" si="273"/>
        <v>5111</v>
      </c>
      <c r="AA131" s="18">
        <f t="shared" si="273"/>
        <v>0</v>
      </c>
      <c r="AB131" s="18">
        <f t="shared" si="273"/>
        <v>0</v>
      </c>
      <c r="AC131" s="18">
        <f t="shared" si="273"/>
        <v>0</v>
      </c>
      <c r="AD131" s="18">
        <f t="shared" si="273"/>
        <v>0</v>
      </c>
      <c r="AE131" s="18">
        <f t="shared" si="273"/>
        <v>267682</v>
      </c>
      <c r="AF131" s="18">
        <f t="shared" si="273"/>
        <v>0</v>
      </c>
      <c r="AG131" s="18">
        <f t="shared" si="273"/>
        <v>0</v>
      </c>
      <c r="AH131" s="18">
        <f t="shared" si="273"/>
        <v>7800</v>
      </c>
      <c r="AI131" s="18">
        <f t="shared" si="273"/>
        <v>23451</v>
      </c>
      <c r="AJ131" s="18">
        <f t="shared" si="273"/>
        <v>2145</v>
      </c>
      <c r="AK131" s="18">
        <f t="shared" si="273"/>
        <v>2057</v>
      </c>
      <c r="AL131" s="18">
        <f t="shared" ref="AL131:CU131" si="274">SUM(AL132)</f>
        <v>0</v>
      </c>
      <c r="AM131" s="18">
        <f t="shared" si="274"/>
        <v>0</v>
      </c>
      <c r="AN131" s="18">
        <f t="shared" si="274"/>
        <v>1510</v>
      </c>
      <c r="AO131" s="18">
        <f t="shared" si="274"/>
        <v>0</v>
      </c>
      <c r="AP131" s="18">
        <f t="shared" si="274"/>
        <v>0</v>
      </c>
      <c r="AQ131" s="18">
        <f t="shared" si="274"/>
        <v>0</v>
      </c>
      <c r="AR131" s="18">
        <f t="shared" si="274"/>
        <v>190385</v>
      </c>
      <c r="AS131" s="18">
        <f t="shared" si="274"/>
        <v>28464</v>
      </c>
      <c r="AT131" s="18"/>
      <c r="AU131" s="18"/>
      <c r="AV131" s="18">
        <f t="shared" si="274"/>
        <v>0</v>
      </c>
      <c r="AW131" s="18">
        <f t="shared" si="274"/>
        <v>0</v>
      </c>
      <c r="AX131" s="18">
        <f t="shared" si="274"/>
        <v>0</v>
      </c>
      <c r="AY131" s="18"/>
      <c r="AZ131" s="18">
        <f t="shared" si="274"/>
        <v>11870</v>
      </c>
      <c r="BA131" s="18">
        <f t="shared" si="274"/>
        <v>1352627</v>
      </c>
      <c r="BB131" s="18">
        <f t="shared" si="274"/>
        <v>0</v>
      </c>
      <c r="BC131" s="18">
        <f t="shared" si="274"/>
        <v>0</v>
      </c>
      <c r="BD131" s="18">
        <f t="shared" si="274"/>
        <v>0</v>
      </c>
      <c r="BE131" s="18">
        <f t="shared" si="274"/>
        <v>0</v>
      </c>
      <c r="BF131" s="18">
        <f t="shared" si="274"/>
        <v>0</v>
      </c>
      <c r="BG131" s="18">
        <f t="shared" si="274"/>
        <v>0</v>
      </c>
      <c r="BH131" s="18">
        <f t="shared" si="274"/>
        <v>0</v>
      </c>
      <c r="BI131" s="18">
        <f t="shared" si="274"/>
        <v>0</v>
      </c>
      <c r="BJ131" s="18">
        <f t="shared" si="274"/>
        <v>0</v>
      </c>
      <c r="BK131" s="18">
        <f t="shared" si="274"/>
        <v>0</v>
      </c>
      <c r="BL131" s="18">
        <f t="shared" si="274"/>
        <v>0</v>
      </c>
      <c r="BM131" s="18">
        <f t="shared" si="274"/>
        <v>0</v>
      </c>
      <c r="BN131" s="18">
        <f t="shared" si="274"/>
        <v>1352627</v>
      </c>
      <c r="BO131" s="18">
        <f t="shared" si="274"/>
        <v>0</v>
      </c>
      <c r="BP131" s="18">
        <f t="shared" si="274"/>
        <v>0</v>
      </c>
      <c r="BQ131" s="18">
        <f t="shared" si="274"/>
        <v>0</v>
      </c>
      <c r="BR131" s="18">
        <f t="shared" si="274"/>
        <v>0</v>
      </c>
      <c r="BS131" s="18">
        <f t="shared" si="274"/>
        <v>0</v>
      </c>
      <c r="BT131" s="18">
        <f t="shared" si="274"/>
        <v>0</v>
      </c>
      <c r="BU131" s="18">
        <f t="shared" si="274"/>
        <v>0</v>
      </c>
      <c r="BV131" s="18">
        <f t="shared" si="274"/>
        <v>0</v>
      </c>
      <c r="BW131" s="18">
        <f t="shared" si="274"/>
        <v>0</v>
      </c>
      <c r="BX131" s="18">
        <f t="shared" si="274"/>
        <v>0</v>
      </c>
      <c r="BY131" s="18">
        <f t="shared" si="274"/>
        <v>1352627</v>
      </c>
      <c r="BZ131" s="18">
        <f t="shared" si="274"/>
        <v>190505</v>
      </c>
      <c r="CA131" s="18">
        <f t="shared" si="274"/>
        <v>190505</v>
      </c>
      <c r="CB131" s="18">
        <f t="shared" si="274"/>
        <v>190505</v>
      </c>
      <c r="CC131" s="18">
        <f t="shared" si="274"/>
        <v>0</v>
      </c>
      <c r="CD131" s="18">
        <f t="shared" si="274"/>
        <v>190505</v>
      </c>
      <c r="CE131" s="18">
        <f t="shared" si="274"/>
        <v>0</v>
      </c>
      <c r="CF131" s="18">
        <f t="shared" si="274"/>
        <v>0</v>
      </c>
      <c r="CG131" s="18">
        <f t="shared" si="274"/>
        <v>0</v>
      </c>
      <c r="CH131" s="18">
        <f t="shared" si="274"/>
        <v>0</v>
      </c>
      <c r="CI131" s="18">
        <f t="shared" si="274"/>
        <v>0</v>
      </c>
      <c r="CJ131" s="18">
        <f t="shared" si="274"/>
        <v>0</v>
      </c>
      <c r="CK131" s="18">
        <f t="shared" si="274"/>
        <v>0</v>
      </c>
      <c r="CL131" s="18">
        <f t="shared" si="274"/>
        <v>0</v>
      </c>
      <c r="CM131" s="18">
        <f t="shared" si="274"/>
        <v>0</v>
      </c>
      <c r="CN131" s="18">
        <f t="shared" si="274"/>
        <v>0</v>
      </c>
      <c r="CO131" s="18"/>
      <c r="CP131" s="18"/>
      <c r="CQ131" s="18">
        <f t="shared" si="274"/>
        <v>0</v>
      </c>
      <c r="CR131" s="18">
        <f t="shared" si="274"/>
        <v>0</v>
      </c>
      <c r="CS131" s="18">
        <f t="shared" si="274"/>
        <v>0</v>
      </c>
      <c r="CT131" s="18">
        <f t="shared" si="274"/>
        <v>0</v>
      </c>
      <c r="CU131" s="46">
        <f t="shared" si="274"/>
        <v>0</v>
      </c>
      <c r="CV131" s="58"/>
      <c r="CW131" s="94"/>
      <c r="CX131" s="94"/>
      <c r="CY131" s="93"/>
      <c r="CZ131" s="58"/>
      <c r="DA131" s="58"/>
      <c r="DB131" s="58"/>
      <c r="DC131" s="58"/>
      <c r="DD131" s="58"/>
      <c r="DE131" s="58"/>
      <c r="DF131" s="58"/>
      <c r="DG131" s="58"/>
      <c r="DH131" s="58"/>
      <c r="DI131" s="58"/>
      <c r="DJ131" s="58"/>
      <c r="DK131" s="58"/>
      <c r="DL131" s="58"/>
      <c r="DM131" s="58"/>
      <c r="DN131" s="58"/>
      <c r="DO131" s="58"/>
      <c r="DP131" s="58"/>
      <c r="DQ131" s="58"/>
    </row>
    <row r="132" spans="1:121" ht="15.6" x14ac:dyDescent="0.3">
      <c r="A132" s="21" t="s">
        <v>1</v>
      </c>
      <c r="B132" s="21" t="s">
        <v>81</v>
      </c>
      <c r="C132" s="22" t="s">
        <v>233</v>
      </c>
      <c r="D132" s="19">
        <f>SUM(E132+BZ132+CR132)</f>
        <v>9336360</v>
      </c>
      <c r="E132" s="19">
        <f>SUM(F132+BA132)</f>
        <v>9145855</v>
      </c>
      <c r="F132" s="19">
        <f>SUM(G132+H132+I132+P132+S132+T132+U132+AE132+AD132)</f>
        <v>7793228</v>
      </c>
      <c r="G132" s="23">
        <v>4419714</v>
      </c>
      <c r="H132" s="23">
        <v>1046397</v>
      </c>
      <c r="I132" s="19">
        <f t="shared" si="109"/>
        <v>1757033</v>
      </c>
      <c r="J132" s="23">
        <v>20069</v>
      </c>
      <c r="K132" s="23">
        <v>181482</v>
      </c>
      <c r="L132" s="23">
        <v>1116912</v>
      </c>
      <c r="M132" s="23">
        <v>0</v>
      </c>
      <c r="N132" s="23">
        <v>156810</v>
      </c>
      <c r="O132" s="23">
        <v>281760</v>
      </c>
      <c r="P132" s="19">
        <f t="shared" si="110"/>
        <v>0</v>
      </c>
      <c r="Q132" s="19">
        <v>0</v>
      </c>
      <c r="R132" s="19">
        <v>0</v>
      </c>
      <c r="S132" s="19">
        <v>0</v>
      </c>
      <c r="T132" s="23">
        <v>11553</v>
      </c>
      <c r="U132" s="19">
        <f>SUM(V132:AC132)</f>
        <v>290849</v>
      </c>
      <c r="V132" s="23">
        <v>17057</v>
      </c>
      <c r="W132" s="23">
        <v>172493</v>
      </c>
      <c r="X132" s="23">
        <v>46780</v>
      </c>
      <c r="Y132" s="23">
        <v>49408</v>
      </c>
      <c r="Z132" s="23">
        <v>5111</v>
      </c>
      <c r="AA132" s="23">
        <v>0</v>
      </c>
      <c r="AB132" s="23">
        <v>0</v>
      </c>
      <c r="AC132" s="23">
        <v>0</v>
      </c>
      <c r="AD132" s="23">
        <v>0</v>
      </c>
      <c r="AE132" s="19">
        <f>SUM(AF132:AZ132)</f>
        <v>267682</v>
      </c>
      <c r="AF132" s="19">
        <v>0</v>
      </c>
      <c r="AG132" s="19">
        <v>0</v>
      </c>
      <c r="AH132" s="23">
        <v>7800</v>
      </c>
      <c r="AI132" s="23">
        <v>23451</v>
      </c>
      <c r="AJ132" s="23">
        <v>2145</v>
      </c>
      <c r="AK132" s="23">
        <v>2057</v>
      </c>
      <c r="AL132" s="23">
        <v>0</v>
      </c>
      <c r="AM132" s="23">
        <v>0</v>
      </c>
      <c r="AN132" s="23">
        <v>1510</v>
      </c>
      <c r="AO132" s="23">
        <v>0</v>
      </c>
      <c r="AP132" s="23">
        <v>0</v>
      </c>
      <c r="AQ132" s="23">
        <v>0</v>
      </c>
      <c r="AR132" s="23">
        <v>190385</v>
      </c>
      <c r="AS132" s="23">
        <v>28464</v>
      </c>
      <c r="AT132" s="23">
        <v>0</v>
      </c>
      <c r="AU132" s="23">
        <v>0</v>
      </c>
      <c r="AV132" s="23">
        <v>0</v>
      </c>
      <c r="AW132" s="23">
        <v>0</v>
      </c>
      <c r="AX132" s="23">
        <v>0</v>
      </c>
      <c r="AY132" s="23">
        <v>0</v>
      </c>
      <c r="AZ132" s="23">
        <v>11870</v>
      </c>
      <c r="BA132" s="19">
        <f>SUM(BB132+BF132+BI132+BK132+BN132)</f>
        <v>1352627</v>
      </c>
      <c r="BB132" s="19">
        <f>SUM(BC132:BE132)</f>
        <v>0</v>
      </c>
      <c r="BC132" s="19">
        <v>0</v>
      </c>
      <c r="BD132" s="19">
        <v>0</v>
      </c>
      <c r="BE132" s="19">
        <v>0</v>
      </c>
      <c r="BF132" s="19">
        <f>SUM(BH132:BH132)</f>
        <v>0</v>
      </c>
      <c r="BG132" s="19">
        <v>0</v>
      </c>
      <c r="BH132" s="19">
        <v>0</v>
      </c>
      <c r="BI132" s="19">
        <v>0</v>
      </c>
      <c r="BJ132" s="19">
        <v>0</v>
      </c>
      <c r="BK132" s="19">
        <f t="shared" si="111"/>
        <v>0</v>
      </c>
      <c r="BL132" s="19">
        <v>0</v>
      </c>
      <c r="BM132" s="19">
        <v>0</v>
      </c>
      <c r="BN132" s="19">
        <f>SUM(BO132:BY132)</f>
        <v>1352627</v>
      </c>
      <c r="BO132" s="19">
        <v>0</v>
      </c>
      <c r="BP132" s="19">
        <v>0</v>
      </c>
      <c r="BQ132" s="19">
        <v>0</v>
      </c>
      <c r="BR132" s="19">
        <v>0</v>
      </c>
      <c r="BS132" s="19">
        <v>0</v>
      </c>
      <c r="BT132" s="19"/>
      <c r="BU132" s="19">
        <v>0</v>
      </c>
      <c r="BV132" s="19">
        <v>0</v>
      </c>
      <c r="BW132" s="19">
        <v>0</v>
      </c>
      <c r="BX132" s="19">
        <v>0</v>
      </c>
      <c r="BY132" s="23">
        <v>1352627</v>
      </c>
      <c r="BZ132" s="19">
        <f>SUM(CA132+CQ132)</f>
        <v>190505</v>
      </c>
      <c r="CA132" s="19">
        <f>SUM(CB132+CE132+CK132)</f>
        <v>190505</v>
      </c>
      <c r="CB132" s="19">
        <f t="shared" si="112"/>
        <v>190505</v>
      </c>
      <c r="CC132" s="19">
        <v>0</v>
      </c>
      <c r="CD132" s="23">
        <v>190505</v>
      </c>
      <c r="CE132" s="19">
        <f>SUM(CF132:CJ132)</f>
        <v>0</v>
      </c>
      <c r="CF132" s="19">
        <v>0</v>
      </c>
      <c r="CG132" s="19">
        <v>0</v>
      </c>
      <c r="CH132" s="19">
        <v>0</v>
      </c>
      <c r="CI132" s="19">
        <v>0</v>
      </c>
      <c r="CJ132" s="19">
        <v>0</v>
      </c>
      <c r="CK132" s="19">
        <f>SUM(CL132:CP132)</f>
        <v>0</v>
      </c>
      <c r="CL132" s="19"/>
      <c r="CM132" s="19"/>
      <c r="CN132" s="19">
        <v>0</v>
      </c>
      <c r="CO132" s="19"/>
      <c r="CP132" s="19"/>
      <c r="CQ132" s="19">
        <v>0</v>
      </c>
      <c r="CR132" s="19">
        <f t="shared" si="113"/>
        <v>0</v>
      </c>
      <c r="CS132" s="19">
        <f t="shared" si="114"/>
        <v>0</v>
      </c>
      <c r="CT132" s="19">
        <v>0</v>
      </c>
      <c r="CU132" s="20">
        <v>0</v>
      </c>
      <c r="CW132" s="116"/>
      <c r="CX132" s="116"/>
      <c r="CY132" s="95"/>
    </row>
    <row r="133" spans="1:121" s="59" customFormat="1" ht="31.2" x14ac:dyDescent="0.3">
      <c r="A133" s="16" t="s">
        <v>234</v>
      </c>
      <c r="B133" s="16" t="s">
        <v>1</v>
      </c>
      <c r="C133" s="17" t="s">
        <v>235</v>
      </c>
      <c r="D133" s="18">
        <f t="shared" ref="D133:BQ133" si="275">SUM(D134:D136)</f>
        <v>2183553</v>
      </c>
      <c r="E133" s="18">
        <f t="shared" si="275"/>
        <v>2183553</v>
      </c>
      <c r="F133" s="18">
        <f t="shared" si="275"/>
        <v>2133113</v>
      </c>
      <c r="G133" s="18">
        <f t="shared" si="275"/>
        <v>1416758</v>
      </c>
      <c r="H133" s="18">
        <f t="shared" si="275"/>
        <v>339665</v>
      </c>
      <c r="I133" s="18">
        <f t="shared" si="275"/>
        <v>15156</v>
      </c>
      <c r="J133" s="18">
        <f t="shared" si="275"/>
        <v>0</v>
      </c>
      <c r="K133" s="18">
        <f t="shared" si="275"/>
        <v>0</v>
      </c>
      <c r="L133" s="18">
        <f t="shared" si="275"/>
        <v>0</v>
      </c>
      <c r="M133" s="18">
        <f t="shared" si="275"/>
        <v>0</v>
      </c>
      <c r="N133" s="18">
        <f t="shared" si="275"/>
        <v>0</v>
      </c>
      <c r="O133" s="18">
        <f t="shared" si="275"/>
        <v>15156</v>
      </c>
      <c r="P133" s="18">
        <f t="shared" si="275"/>
        <v>0</v>
      </c>
      <c r="Q133" s="18">
        <f t="shared" si="275"/>
        <v>0</v>
      </c>
      <c r="R133" s="18">
        <f t="shared" si="275"/>
        <v>0</v>
      </c>
      <c r="S133" s="18">
        <f t="shared" si="275"/>
        <v>0</v>
      </c>
      <c r="T133" s="18">
        <f t="shared" si="275"/>
        <v>8005</v>
      </c>
      <c r="U133" s="18">
        <f t="shared" si="275"/>
        <v>0</v>
      </c>
      <c r="V133" s="18">
        <f t="shared" si="275"/>
        <v>0</v>
      </c>
      <c r="W133" s="18">
        <f t="shared" si="275"/>
        <v>0</v>
      </c>
      <c r="X133" s="18">
        <f t="shared" si="275"/>
        <v>0</v>
      </c>
      <c r="Y133" s="18">
        <f t="shared" si="275"/>
        <v>0</v>
      </c>
      <c r="Z133" s="18">
        <f t="shared" si="275"/>
        <v>0</v>
      </c>
      <c r="AA133" s="18">
        <f t="shared" si="275"/>
        <v>0</v>
      </c>
      <c r="AB133" s="18">
        <f t="shared" si="275"/>
        <v>0</v>
      </c>
      <c r="AC133" s="18">
        <f t="shared" si="275"/>
        <v>0</v>
      </c>
      <c r="AD133" s="18">
        <f t="shared" si="275"/>
        <v>0</v>
      </c>
      <c r="AE133" s="18">
        <f t="shared" si="275"/>
        <v>353529</v>
      </c>
      <c r="AF133" s="18">
        <f t="shared" si="275"/>
        <v>0</v>
      </c>
      <c r="AG133" s="18">
        <f t="shared" si="275"/>
        <v>0</v>
      </c>
      <c r="AH133" s="18">
        <f t="shared" si="275"/>
        <v>0</v>
      </c>
      <c r="AI133" s="18">
        <f t="shared" si="275"/>
        <v>27582</v>
      </c>
      <c r="AJ133" s="18">
        <f t="shared" si="275"/>
        <v>0</v>
      </c>
      <c r="AK133" s="18">
        <f t="shared" si="275"/>
        <v>0</v>
      </c>
      <c r="AL133" s="18">
        <f t="shared" si="275"/>
        <v>0</v>
      </c>
      <c r="AM133" s="18">
        <f t="shared" si="275"/>
        <v>0</v>
      </c>
      <c r="AN133" s="18">
        <f t="shared" si="275"/>
        <v>117498</v>
      </c>
      <c r="AO133" s="18">
        <f t="shared" si="275"/>
        <v>0</v>
      </c>
      <c r="AP133" s="18">
        <f t="shared" si="275"/>
        <v>0</v>
      </c>
      <c r="AQ133" s="18">
        <f t="shared" si="275"/>
        <v>0</v>
      </c>
      <c r="AR133" s="18">
        <f t="shared" si="275"/>
        <v>0</v>
      </c>
      <c r="AS133" s="18">
        <f t="shared" si="275"/>
        <v>0</v>
      </c>
      <c r="AT133" s="18"/>
      <c r="AU133" s="18"/>
      <c r="AV133" s="18">
        <f t="shared" si="275"/>
        <v>0</v>
      </c>
      <c r="AW133" s="18">
        <f t="shared" si="275"/>
        <v>0</v>
      </c>
      <c r="AX133" s="18">
        <f t="shared" si="275"/>
        <v>0</v>
      </c>
      <c r="AY133" s="18"/>
      <c r="AZ133" s="18">
        <f t="shared" si="275"/>
        <v>208449</v>
      </c>
      <c r="BA133" s="18">
        <f t="shared" si="275"/>
        <v>50440</v>
      </c>
      <c r="BB133" s="18">
        <f t="shared" si="275"/>
        <v>0</v>
      </c>
      <c r="BC133" s="18">
        <f t="shared" si="275"/>
        <v>0</v>
      </c>
      <c r="BD133" s="18">
        <f t="shared" si="275"/>
        <v>0</v>
      </c>
      <c r="BE133" s="18">
        <f t="shared" si="275"/>
        <v>0</v>
      </c>
      <c r="BF133" s="18">
        <f t="shared" si="275"/>
        <v>0</v>
      </c>
      <c r="BG133" s="18">
        <f t="shared" si="275"/>
        <v>0</v>
      </c>
      <c r="BH133" s="18">
        <f t="shared" si="275"/>
        <v>0</v>
      </c>
      <c r="BI133" s="18">
        <f t="shared" si="275"/>
        <v>0</v>
      </c>
      <c r="BJ133" s="18">
        <f t="shared" ref="BJ133" si="276">SUM(BJ134:BJ136)</f>
        <v>0</v>
      </c>
      <c r="BK133" s="18">
        <f t="shared" si="275"/>
        <v>0</v>
      </c>
      <c r="BL133" s="18">
        <f t="shared" si="275"/>
        <v>0</v>
      </c>
      <c r="BM133" s="18">
        <f t="shared" ref="BM133" si="277">SUM(BM134:BM136)</f>
        <v>0</v>
      </c>
      <c r="BN133" s="18">
        <f t="shared" si="275"/>
        <v>50440</v>
      </c>
      <c r="BO133" s="18">
        <f t="shared" si="275"/>
        <v>0</v>
      </c>
      <c r="BP133" s="18">
        <f t="shared" si="275"/>
        <v>0</v>
      </c>
      <c r="BQ133" s="18">
        <f t="shared" si="275"/>
        <v>50440</v>
      </c>
      <c r="BR133" s="18">
        <f t="shared" ref="BR133:CU133" si="278">SUM(BR134:BR136)</f>
        <v>0</v>
      </c>
      <c r="BS133" s="18">
        <f t="shared" si="278"/>
        <v>0</v>
      </c>
      <c r="BT133" s="18">
        <f t="shared" si="278"/>
        <v>0</v>
      </c>
      <c r="BU133" s="18">
        <f t="shared" si="278"/>
        <v>0</v>
      </c>
      <c r="BV133" s="18">
        <f t="shared" si="278"/>
        <v>0</v>
      </c>
      <c r="BW133" s="18">
        <f t="shared" si="278"/>
        <v>0</v>
      </c>
      <c r="BX133" s="18">
        <f t="shared" si="278"/>
        <v>0</v>
      </c>
      <c r="BY133" s="18">
        <f t="shared" si="278"/>
        <v>0</v>
      </c>
      <c r="BZ133" s="18">
        <f t="shared" si="278"/>
        <v>0</v>
      </c>
      <c r="CA133" s="18">
        <f t="shared" si="278"/>
        <v>0</v>
      </c>
      <c r="CB133" s="18">
        <f t="shared" si="278"/>
        <v>0</v>
      </c>
      <c r="CC133" s="18">
        <f t="shared" si="278"/>
        <v>0</v>
      </c>
      <c r="CD133" s="18">
        <f t="shared" si="278"/>
        <v>0</v>
      </c>
      <c r="CE133" s="18">
        <f t="shared" si="278"/>
        <v>0</v>
      </c>
      <c r="CF133" s="18">
        <f t="shared" si="278"/>
        <v>0</v>
      </c>
      <c r="CG133" s="18">
        <f t="shared" ref="CG133:CH133" si="279">SUM(CG134:CG136)</f>
        <v>0</v>
      </c>
      <c r="CH133" s="18">
        <f t="shared" si="279"/>
        <v>0</v>
      </c>
      <c r="CI133" s="18">
        <f t="shared" si="278"/>
        <v>0</v>
      </c>
      <c r="CJ133" s="18">
        <f t="shared" ref="CJ133" si="280">SUM(CJ134:CJ136)</f>
        <v>0</v>
      </c>
      <c r="CK133" s="18">
        <f t="shared" si="278"/>
        <v>0</v>
      </c>
      <c r="CL133" s="18">
        <f t="shared" si="278"/>
        <v>0</v>
      </c>
      <c r="CM133" s="18">
        <f t="shared" ref="CM133" si="281">SUM(CM134:CM136)</f>
        <v>0</v>
      </c>
      <c r="CN133" s="18">
        <f t="shared" si="278"/>
        <v>0</v>
      </c>
      <c r="CO133" s="18"/>
      <c r="CP133" s="18"/>
      <c r="CQ133" s="18">
        <f t="shared" si="278"/>
        <v>0</v>
      </c>
      <c r="CR133" s="18">
        <f t="shared" si="278"/>
        <v>0</v>
      </c>
      <c r="CS133" s="18">
        <f t="shared" si="278"/>
        <v>0</v>
      </c>
      <c r="CT133" s="18">
        <f t="shared" si="278"/>
        <v>0</v>
      </c>
      <c r="CU133" s="46">
        <f t="shared" si="278"/>
        <v>0</v>
      </c>
      <c r="CV133" s="58"/>
      <c r="CW133" s="94"/>
      <c r="CX133" s="94"/>
      <c r="CY133" s="93"/>
      <c r="CZ133" s="58"/>
      <c r="DA133" s="58"/>
      <c r="DB133" s="58"/>
      <c r="DC133" s="58"/>
      <c r="DD133" s="58"/>
      <c r="DE133" s="58"/>
      <c r="DF133" s="58"/>
      <c r="DG133" s="58"/>
      <c r="DH133" s="58"/>
      <c r="DI133" s="58"/>
      <c r="DJ133" s="58"/>
      <c r="DK133" s="58"/>
      <c r="DL133" s="58"/>
      <c r="DM133" s="58"/>
      <c r="DN133" s="58"/>
      <c r="DO133" s="58"/>
      <c r="DP133" s="58"/>
      <c r="DQ133" s="58"/>
    </row>
    <row r="134" spans="1:121" ht="31.2" x14ac:dyDescent="0.3">
      <c r="A134" s="21" t="s">
        <v>1</v>
      </c>
      <c r="B134" s="21" t="s">
        <v>81</v>
      </c>
      <c r="C134" s="22" t="s">
        <v>236</v>
      </c>
      <c r="D134" s="19">
        <f>SUM(E134+BZ134+CR134)</f>
        <v>65755</v>
      </c>
      <c r="E134" s="19">
        <f>SUM(F134+BA134)</f>
        <v>65755</v>
      </c>
      <c r="F134" s="19">
        <f>SUM(G134+H134+I134+P134+S134+T134+U134+AE134+AD134)</f>
        <v>65755</v>
      </c>
      <c r="G134" s="23">
        <v>0</v>
      </c>
      <c r="H134" s="23">
        <v>0</v>
      </c>
      <c r="I134" s="19">
        <f t="shared" si="109"/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v>0</v>
      </c>
      <c r="P134" s="19">
        <f t="shared" si="110"/>
        <v>0</v>
      </c>
      <c r="Q134" s="19">
        <v>0</v>
      </c>
      <c r="R134" s="19">
        <v>0</v>
      </c>
      <c r="S134" s="19">
        <v>0</v>
      </c>
      <c r="T134" s="19">
        <v>0</v>
      </c>
      <c r="U134" s="19">
        <f t="shared" ref="U134:U136" si="282">SUM(V134:AC134)</f>
        <v>0</v>
      </c>
      <c r="V134" s="19">
        <v>0</v>
      </c>
      <c r="W134" s="19">
        <v>0</v>
      </c>
      <c r="X134" s="19">
        <v>0</v>
      </c>
      <c r="Y134" s="19">
        <v>0</v>
      </c>
      <c r="Z134" s="19">
        <v>0</v>
      </c>
      <c r="AA134" s="19">
        <v>0</v>
      </c>
      <c r="AB134" s="19">
        <v>0</v>
      </c>
      <c r="AC134" s="19">
        <v>0</v>
      </c>
      <c r="AD134" s="19">
        <v>0</v>
      </c>
      <c r="AE134" s="19">
        <f>SUM(AF134:AZ134)</f>
        <v>65755</v>
      </c>
      <c r="AF134" s="19">
        <v>0</v>
      </c>
      <c r="AG134" s="19">
        <v>0</v>
      </c>
      <c r="AH134" s="19">
        <v>0</v>
      </c>
      <c r="AI134" s="19">
        <v>0</v>
      </c>
      <c r="AJ134" s="19">
        <v>0</v>
      </c>
      <c r="AK134" s="19">
        <v>0</v>
      </c>
      <c r="AL134" s="19">
        <v>0</v>
      </c>
      <c r="AM134" s="19">
        <v>0</v>
      </c>
      <c r="AN134" s="23">
        <v>6500</v>
      </c>
      <c r="AO134" s="19">
        <v>0</v>
      </c>
      <c r="AP134" s="19">
        <v>0</v>
      </c>
      <c r="AQ134" s="19">
        <v>0</v>
      </c>
      <c r="AR134" s="19">
        <v>0</v>
      </c>
      <c r="AS134" s="19">
        <v>0</v>
      </c>
      <c r="AT134" s="19">
        <v>0</v>
      </c>
      <c r="AU134" s="19">
        <v>0</v>
      </c>
      <c r="AV134" s="19">
        <v>0</v>
      </c>
      <c r="AW134" s="19">
        <v>0</v>
      </c>
      <c r="AX134" s="19">
        <v>0</v>
      </c>
      <c r="AY134" s="19">
        <v>0</v>
      </c>
      <c r="AZ134" s="23">
        <v>59255</v>
      </c>
      <c r="BA134" s="19">
        <f>SUM(BB134+BF134+BI134+BK134+BN134)</f>
        <v>0</v>
      </c>
      <c r="BB134" s="19">
        <f>SUM(BC134:BE134)</f>
        <v>0</v>
      </c>
      <c r="BC134" s="19">
        <v>0</v>
      </c>
      <c r="BD134" s="19">
        <v>0</v>
      </c>
      <c r="BE134" s="19">
        <v>0</v>
      </c>
      <c r="BF134" s="19">
        <f>SUM(BH134:BH134)</f>
        <v>0</v>
      </c>
      <c r="BG134" s="19">
        <v>0</v>
      </c>
      <c r="BH134" s="19">
        <v>0</v>
      </c>
      <c r="BI134" s="19">
        <v>0</v>
      </c>
      <c r="BJ134" s="19">
        <v>0</v>
      </c>
      <c r="BK134" s="19">
        <f t="shared" si="111"/>
        <v>0</v>
      </c>
      <c r="BL134" s="19">
        <v>0</v>
      </c>
      <c r="BM134" s="19">
        <v>0</v>
      </c>
      <c r="BN134" s="19">
        <f>SUM(BO134:BY134)</f>
        <v>0</v>
      </c>
      <c r="BO134" s="19">
        <v>0</v>
      </c>
      <c r="BP134" s="19">
        <v>0</v>
      </c>
      <c r="BQ134" s="19">
        <v>0</v>
      </c>
      <c r="BR134" s="19">
        <v>0</v>
      </c>
      <c r="BS134" s="19">
        <v>0</v>
      </c>
      <c r="BT134" s="19">
        <v>0</v>
      </c>
      <c r="BU134" s="19">
        <v>0</v>
      </c>
      <c r="BV134" s="19">
        <v>0</v>
      </c>
      <c r="BW134" s="19">
        <v>0</v>
      </c>
      <c r="BX134" s="19">
        <v>0</v>
      </c>
      <c r="BY134" s="19">
        <v>0</v>
      </c>
      <c r="BZ134" s="19">
        <f>SUM(CA134+CQ134)</f>
        <v>0</v>
      </c>
      <c r="CA134" s="19">
        <f>SUM(CB134+CE134+CK134)</f>
        <v>0</v>
      </c>
      <c r="CB134" s="19">
        <f t="shared" si="112"/>
        <v>0</v>
      </c>
      <c r="CC134" s="19">
        <v>0</v>
      </c>
      <c r="CD134" s="19">
        <v>0</v>
      </c>
      <c r="CE134" s="19">
        <f>SUM(CF134:CJ134)</f>
        <v>0</v>
      </c>
      <c r="CF134" s="19">
        <v>0</v>
      </c>
      <c r="CG134" s="19">
        <v>0</v>
      </c>
      <c r="CH134" s="19">
        <v>0</v>
      </c>
      <c r="CI134" s="19">
        <v>0</v>
      </c>
      <c r="CJ134" s="19">
        <v>0</v>
      </c>
      <c r="CK134" s="19">
        <f>SUM(CL134:CP134)</f>
        <v>0</v>
      </c>
      <c r="CL134" s="19">
        <v>0</v>
      </c>
      <c r="CM134" s="19">
        <v>0</v>
      </c>
      <c r="CN134" s="19">
        <v>0</v>
      </c>
      <c r="CO134" s="19"/>
      <c r="CP134" s="19"/>
      <c r="CQ134" s="19">
        <v>0</v>
      </c>
      <c r="CR134" s="19">
        <f t="shared" si="113"/>
        <v>0</v>
      </c>
      <c r="CS134" s="19">
        <f t="shared" si="114"/>
        <v>0</v>
      </c>
      <c r="CT134" s="19">
        <v>0</v>
      </c>
      <c r="CU134" s="20">
        <v>0</v>
      </c>
      <c r="CW134" s="116"/>
      <c r="CX134" s="116"/>
      <c r="CY134" s="95"/>
    </row>
    <row r="135" spans="1:121" ht="15.6" x14ac:dyDescent="0.3">
      <c r="A135" s="21" t="s">
        <v>1</v>
      </c>
      <c r="B135" s="21" t="s">
        <v>85</v>
      </c>
      <c r="C135" s="22" t="s">
        <v>237</v>
      </c>
      <c r="D135" s="19">
        <f>SUM(E135+BZ135+CR135)</f>
        <v>1141941</v>
      </c>
      <c r="E135" s="19">
        <f>SUM(F135+BA135)</f>
        <v>1141941</v>
      </c>
      <c r="F135" s="19">
        <f>SUM(G135+H135+I135+P135+S135+T135+U135+AE135+AD135)</f>
        <v>1141941</v>
      </c>
      <c r="G135" s="23">
        <v>884578</v>
      </c>
      <c r="H135" s="23">
        <v>206620</v>
      </c>
      <c r="I135" s="19">
        <f>SUM(J135:O135)</f>
        <v>15156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15156</v>
      </c>
      <c r="P135" s="19">
        <f>SUM(Q135:R135)</f>
        <v>0</v>
      </c>
      <c r="Q135" s="19"/>
      <c r="R135" s="19">
        <v>0</v>
      </c>
      <c r="S135" s="19">
        <v>0</v>
      </c>
      <c r="T135" s="19">
        <v>8005</v>
      </c>
      <c r="U135" s="19">
        <f t="shared" si="282"/>
        <v>0</v>
      </c>
      <c r="V135" s="19">
        <v>0</v>
      </c>
      <c r="W135" s="19">
        <v>0</v>
      </c>
      <c r="X135" s="19">
        <v>0</v>
      </c>
      <c r="Y135" s="19">
        <v>0</v>
      </c>
      <c r="Z135" s="19">
        <v>0</v>
      </c>
      <c r="AA135" s="19">
        <v>0</v>
      </c>
      <c r="AB135" s="19">
        <v>0</v>
      </c>
      <c r="AC135" s="19">
        <v>0</v>
      </c>
      <c r="AD135" s="19">
        <v>0</v>
      </c>
      <c r="AE135" s="19">
        <f>SUM(AF135:AZ135)</f>
        <v>27582</v>
      </c>
      <c r="AF135" s="19">
        <v>0</v>
      </c>
      <c r="AG135" s="19">
        <v>0</v>
      </c>
      <c r="AH135" s="19">
        <v>0</v>
      </c>
      <c r="AI135" s="19">
        <v>27582</v>
      </c>
      <c r="AJ135" s="19"/>
      <c r="AK135" s="19">
        <v>0</v>
      </c>
      <c r="AL135" s="19">
        <v>0</v>
      </c>
      <c r="AM135" s="19">
        <v>0</v>
      </c>
      <c r="AN135" s="23">
        <v>0</v>
      </c>
      <c r="AO135" s="19">
        <v>0</v>
      </c>
      <c r="AP135" s="19">
        <v>0</v>
      </c>
      <c r="AQ135" s="19">
        <v>0</v>
      </c>
      <c r="AR135" s="19">
        <v>0</v>
      </c>
      <c r="AS135" s="19">
        <v>0</v>
      </c>
      <c r="AT135" s="19">
        <v>0</v>
      </c>
      <c r="AU135" s="19">
        <v>0</v>
      </c>
      <c r="AV135" s="19">
        <v>0</v>
      </c>
      <c r="AW135" s="19">
        <v>0</v>
      </c>
      <c r="AX135" s="19">
        <v>0</v>
      </c>
      <c r="AY135" s="19">
        <v>0</v>
      </c>
      <c r="AZ135" s="23">
        <v>0</v>
      </c>
      <c r="BA135" s="19">
        <f>SUM(BB135+BF135+BI135+BK135+BN135)</f>
        <v>0</v>
      </c>
      <c r="BB135" s="19">
        <f>SUM(BC135:BE135)</f>
        <v>0</v>
      </c>
      <c r="BC135" s="19">
        <v>0</v>
      </c>
      <c r="BD135" s="19">
        <v>0</v>
      </c>
      <c r="BE135" s="19">
        <v>0</v>
      </c>
      <c r="BF135" s="19">
        <f>SUM(BH135:BH135)</f>
        <v>0</v>
      </c>
      <c r="BG135" s="19">
        <v>0</v>
      </c>
      <c r="BH135" s="19">
        <v>0</v>
      </c>
      <c r="BI135" s="19">
        <v>0</v>
      </c>
      <c r="BJ135" s="19">
        <v>0</v>
      </c>
      <c r="BK135" s="19">
        <f>SUM(BL135)</f>
        <v>0</v>
      </c>
      <c r="BL135" s="19">
        <v>0</v>
      </c>
      <c r="BM135" s="19">
        <v>0</v>
      </c>
      <c r="BN135" s="19">
        <f>SUM(BO135:BY135)</f>
        <v>0</v>
      </c>
      <c r="BO135" s="19">
        <v>0</v>
      </c>
      <c r="BP135" s="19">
        <v>0</v>
      </c>
      <c r="BQ135" s="19">
        <v>0</v>
      </c>
      <c r="BR135" s="19">
        <v>0</v>
      </c>
      <c r="BS135" s="19">
        <v>0</v>
      </c>
      <c r="BT135" s="19">
        <v>0</v>
      </c>
      <c r="BU135" s="19">
        <v>0</v>
      </c>
      <c r="BV135" s="19">
        <v>0</v>
      </c>
      <c r="BW135" s="19">
        <v>0</v>
      </c>
      <c r="BX135" s="19">
        <v>0</v>
      </c>
      <c r="BY135" s="19">
        <v>0</v>
      </c>
      <c r="BZ135" s="19">
        <f>SUM(CA135+CQ135)</f>
        <v>0</v>
      </c>
      <c r="CA135" s="19">
        <f>SUM(CB135+CE135+CK135)</f>
        <v>0</v>
      </c>
      <c r="CB135" s="19">
        <f>SUM(CC135:CD135)</f>
        <v>0</v>
      </c>
      <c r="CC135" s="19">
        <v>0</v>
      </c>
      <c r="CD135" s="19"/>
      <c r="CE135" s="19">
        <f>SUM(CF135:CJ135)</f>
        <v>0</v>
      </c>
      <c r="CF135" s="19">
        <v>0</v>
      </c>
      <c r="CG135" s="19">
        <v>0</v>
      </c>
      <c r="CH135" s="19">
        <v>0</v>
      </c>
      <c r="CI135" s="19">
        <v>0</v>
      </c>
      <c r="CJ135" s="19">
        <v>0</v>
      </c>
      <c r="CK135" s="19">
        <f>SUM(CL135:CP135)</f>
        <v>0</v>
      </c>
      <c r="CL135" s="19">
        <v>0</v>
      </c>
      <c r="CM135" s="19">
        <v>0</v>
      </c>
      <c r="CN135" s="19">
        <v>0</v>
      </c>
      <c r="CO135" s="19"/>
      <c r="CP135" s="19"/>
      <c r="CQ135" s="19">
        <v>0</v>
      </c>
      <c r="CR135" s="19">
        <f>SUM(CS135)</f>
        <v>0</v>
      </c>
      <c r="CS135" s="19">
        <f>SUM(CT135:CU135)</f>
        <v>0</v>
      </c>
      <c r="CT135" s="19">
        <v>0</v>
      </c>
      <c r="CU135" s="20">
        <v>0</v>
      </c>
      <c r="CW135" s="116"/>
      <c r="CX135" s="116"/>
      <c r="CY135" s="95"/>
    </row>
    <row r="136" spans="1:121" ht="15.6" x14ac:dyDescent="0.3">
      <c r="A136" s="21" t="s">
        <v>1</v>
      </c>
      <c r="B136" s="21" t="s">
        <v>85</v>
      </c>
      <c r="C136" s="22" t="s">
        <v>238</v>
      </c>
      <c r="D136" s="19">
        <f>SUM(E136+BZ136+CR136)</f>
        <v>975857</v>
      </c>
      <c r="E136" s="19">
        <f>SUM(F136+BA136)</f>
        <v>975857</v>
      </c>
      <c r="F136" s="19">
        <f>SUM(G136+H136+I136+P136+S136+T136+U136+AE136+AD136)</f>
        <v>925417</v>
      </c>
      <c r="G136" s="23">
        <v>532180</v>
      </c>
      <c r="H136" s="23">
        <v>133045</v>
      </c>
      <c r="I136" s="19">
        <f t="shared" si="109"/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  <c r="P136" s="19">
        <f t="shared" si="110"/>
        <v>0</v>
      </c>
      <c r="Q136" s="19">
        <v>0</v>
      </c>
      <c r="R136" s="19">
        <v>0</v>
      </c>
      <c r="S136" s="19">
        <v>0</v>
      </c>
      <c r="T136" s="19">
        <v>0</v>
      </c>
      <c r="U136" s="19">
        <f t="shared" si="282"/>
        <v>0</v>
      </c>
      <c r="V136" s="19">
        <v>0</v>
      </c>
      <c r="W136" s="19">
        <v>0</v>
      </c>
      <c r="X136" s="19">
        <v>0</v>
      </c>
      <c r="Y136" s="19">
        <v>0</v>
      </c>
      <c r="Z136" s="19">
        <v>0</v>
      </c>
      <c r="AA136" s="19">
        <v>0</v>
      </c>
      <c r="AB136" s="19">
        <v>0</v>
      </c>
      <c r="AC136" s="19">
        <v>0</v>
      </c>
      <c r="AD136" s="19">
        <v>0</v>
      </c>
      <c r="AE136" s="19">
        <f>SUM(AF136:AZ136)</f>
        <v>260192</v>
      </c>
      <c r="AF136" s="19">
        <v>0</v>
      </c>
      <c r="AG136" s="19">
        <v>0</v>
      </c>
      <c r="AH136" s="19">
        <v>0</v>
      </c>
      <c r="AI136" s="19">
        <v>0</v>
      </c>
      <c r="AJ136" s="19">
        <v>0</v>
      </c>
      <c r="AK136" s="19">
        <v>0</v>
      </c>
      <c r="AL136" s="19">
        <v>0</v>
      </c>
      <c r="AM136" s="19">
        <v>0</v>
      </c>
      <c r="AN136" s="23">
        <v>110998</v>
      </c>
      <c r="AO136" s="19">
        <v>0</v>
      </c>
      <c r="AP136" s="19">
        <v>0</v>
      </c>
      <c r="AQ136" s="19">
        <v>0</v>
      </c>
      <c r="AR136" s="19">
        <v>0</v>
      </c>
      <c r="AS136" s="19">
        <v>0</v>
      </c>
      <c r="AT136" s="19">
        <v>0</v>
      </c>
      <c r="AU136" s="19">
        <v>0</v>
      </c>
      <c r="AV136" s="19">
        <v>0</v>
      </c>
      <c r="AW136" s="19">
        <v>0</v>
      </c>
      <c r="AX136" s="19">
        <v>0</v>
      </c>
      <c r="AY136" s="19">
        <v>0</v>
      </c>
      <c r="AZ136" s="23">
        <v>149194</v>
      </c>
      <c r="BA136" s="19">
        <f>SUM(BB136+BF136+BI136+BK136+BN136)</f>
        <v>50440</v>
      </c>
      <c r="BB136" s="19">
        <f>SUM(BC136:BE136)</f>
        <v>0</v>
      </c>
      <c r="BC136" s="19">
        <v>0</v>
      </c>
      <c r="BD136" s="19">
        <v>0</v>
      </c>
      <c r="BE136" s="19">
        <v>0</v>
      </c>
      <c r="BF136" s="19">
        <f>SUM(BH136:BH136)</f>
        <v>0</v>
      </c>
      <c r="BG136" s="19">
        <v>0</v>
      </c>
      <c r="BH136" s="19">
        <v>0</v>
      </c>
      <c r="BI136" s="19">
        <v>0</v>
      </c>
      <c r="BJ136" s="19">
        <v>0</v>
      </c>
      <c r="BK136" s="19">
        <f t="shared" si="111"/>
        <v>0</v>
      </c>
      <c r="BL136" s="19">
        <v>0</v>
      </c>
      <c r="BM136" s="19">
        <v>0</v>
      </c>
      <c r="BN136" s="19">
        <f>SUM(BO136:BY136)</f>
        <v>50440</v>
      </c>
      <c r="BO136" s="19">
        <v>0</v>
      </c>
      <c r="BP136" s="19">
        <v>0</v>
      </c>
      <c r="BQ136" s="19">
        <v>50440</v>
      </c>
      <c r="BR136" s="19">
        <v>0</v>
      </c>
      <c r="BS136" s="19">
        <v>0</v>
      </c>
      <c r="BT136" s="19">
        <v>0</v>
      </c>
      <c r="BU136" s="19">
        <v>0</v>
      </c>
      <c r="BV136" s="19">
        <v>0</v>
      </c>
      <c r="BW136" s="19">
        <v>0</v>
      </c>
      <c r="BX136" s="19">
        <v>0</v>
      </c>
      <c r="BY136" s="19">
        <v>0</v>
      </c>
      <c r="BZ136" s="19">
        <f>SUM(CA136+CQ136)</f>
        <v>0</v>
      </c>
      <c r="CA136" s="19">
        <f>SUM(CB136+CE136+CK136)</f>
        <v>0</v>
      </c>
      <c r="CB136" s="19">
        <f t="shared" si="112"/>
        <v>0</v>
      </c>
      <c r="CC136" s="19">
        <v>0</v>
      </c>
      <c r="CD136" s="19">
        <v>0</v>
      </c>
      <c r="CE136" s="19">
        <f>SUM(CF136:CJ136)</f>
        <v>0</v>
      </c>
      <c r="CF136" s="19">
        <v>0</v>
      </c>
      <c r="CG136" s="19">
        <v>0</v>
      </c>
      <c r="CH136" s="19">
        <v>0</v>
      </c>
      <c r="CI136" s="19">
        <v>0</v>
      </c>
      <c r="CJ136" s="19">
        <v>0</v>
      </c>
      <c r="CK136" s="19">
        <f>SUM(CL136:CP136)</f>
        <v>0</v>
      </c>
      <c r="CL136" s="19">
        <v>0</v>
      </c>
      <c r="CM136" s="19">
        <v>0</v>
      </c>
      <c r="CN136" s="19">
        <v>0</v>
      </c>
      <c r="CO136" s="19"/>
      <c r="CP136" s="19"/>
      <c r="CQ136" s="19">
        <v>0</v>
      </c>
      <c r="CR136" s="19">
        <f t="shared" si="113"/>
        <v>0</v>
      </c>
      <c r="CS136" s="19">
        <f t="shared" si="114"/>
        <v>0</v>
      </c>
      <c r="CT136" s="19">
        <v>0</v>
      </c>
      <c r="CU136" s="20">
        <v>0</v>
      </c>
      <c r="CW136" s="116"/>
      <c r="CX136" s="116"/>
      <c r="CY136" s="95"/>
    </row>
    <row r="137" spans="1:121" s="59" customFormat="1" ht="31.2" x14ac:dyDescent="0.3">
      <c r="A137" s="25" t="s">
        <v>239</v>
      </c>
      <c r="B137" s="25" t="s">
        <v>1</v>
      </c>
      <c r="C137" s="26" t="s">
        <v>240</v>
      </c>
      <c r="D137" s="27">
        <f>SUM(D138+D142+D145)</f>
        <v>31361673</v>
      </c>
      <c r="E137" s="27">
        <f t="shared" ref="E137:BT137" si="283">SUM(E138+E142+E145)</f>
        <v>30878778</v>
      </c>
      <c r="F137" s="27">
        <f t="shared" si="283"/>
        <v>30371274</v>
      </c>
      <c r="G137" s="27">
        <f t="shared" si="283"/>
        <v>21811552</v>
      </c>
      <c r="H137" s="27">
        <f t="shared" si="283"/>
        <v>5138707</v>
      </c>
      <c r="I137" s="27">
        <f t="shared" si="283"/>
        <v>858445</v>
      </c>
      <c r="J137" s="27">
        <f t="shared" si="283"/>
        <v>17702</v>
      </c>
      <c r="K137" s="27">
        <f t="shared" si="283"/>
        <v>70000</v>
      </c>
      <c r="L137" s="27">
        <f t="shared" si="283"/>
        <v>0</v>
      </c>
      <c r="M137" s="27">
        <f t="shared" si="283"/>
        <v>0</v>
      </c>
      <c r="N137" s="27">
        <f t="shared" si="283"/>
        <v>525635</v>
      </c>
      <c r="O137" s="27">
        <f t="shared" si="283"/>
        <v>245108</v>
      </c>
      <c r="P137" s="27">
        <f t="shared" si="283"/>
        <v>0</v>
      </c>
      <c r="Q137" s="27">
        <f t="shared" si="283"/>
        <v>0</v>
      </c>
      <c r="R137" s="27">
        <f t="shared" si="283"/>
        <v>0</v>
      </c>
      <c r="S137" s="27">
        <f t="shared" si="283"/>
        <v>0</v>
      </c>
      <c r="T137" s="27">
        <f t="shared" si="283"/>
        <v>97232</v>
      </c>
      <c r="U137" s="27">
        <f t="shared" si="283"/>
        <v>658728</v>
      </c>
      <c r="V137" s="27">
        <f t="shared" si="283"/>
        <v>13238</v>
      </c>
      <c r="W137" s="27">
        <f t="shared" si="283"/>
        <v>429139</v>
      </c>
      <c r="X137" s="27">
        <f t="shared" si="283"/>
        <v>155928</v>
      </c>
      <c r="Y137" s="27">
        <f t="shared" si="283"/>
        <v>51444</v>
      </c>
      <c r="Z137" s="27">
        <f t="shared" si="283"/>
        <v>4512</v>
      </c>
      <c r="AA137" s="27">
        <f t="shared" si="283"/>
        <v>0</v>
      </c>
      <c r="AB137" s="27">
        <f t="shared" si="283"/>
        <v>0</v>
      </c>
      <c r="AC137" s="27">
        <f t="shared" si="283"/>
        <v>4467</v>
      </c>
      <c r="AD137" s="27">
        <f t="shared" si="283"/>
        <v>0</v>
      </c>
      <c r="AE137" s="27">
        <f t="shared" si="283"/>
        <v>1806610</v>
      </c>
      <c r="AF137" s="27">
        <f t="shared" si="283"/>
        <v>0</v>
      </c>
      <c r="AG137" s="27">
        <f t="shared" si="283"/>
        <v>0</v>
      </c>
      <c r="AH137" s="27">
        <f t="shared" si="283"/>
        <v>6598</v>
      </c>
      <c r="AI137" s="27">
        <f t="shared" si="283"/>
        <v>0</v>
      </c>
      <c r="AJ137" s="27">
        <f t="shared" si="283"/>
        <v>0</v>
      </c>
      <c r="AK137" s="27">
        <f t="shared" si="283"/>
        <v>0</v>
      </c>
      <c r="AL137" s="27">
        <f t="shared" si="283"/>
        <v>0</v>
      </c>
      <c r="AM137" s="27">
        <f t="shared" si="283"/>
        <v>430</v>
      </c>
      <c r="AN137" s="27">
        <f t="shared" si="283"/>
        <v>2414</v>
      </c>
      <c r="AO137" s="27">
        <f t="shared" si="283"/>
        <v>0</v>
      </c>
      <c r="AP137" s="27">
        <f t="shared" si="283"/>
        <v>0</v>
      </c>
      <c r="AQ137" s="27">
        <f t="shared" si="283"/>
        <v>0</v>
      </c>
      <c r="AR137" s="27">
        <f t="shared" si="283"/>
        <v>315811</v>
      </c>
      <c r="AS137" s="27">
        <f t="shared" si="283"/>
        <v>24000</v>
      </c>
      <c r="AT137" s="27"/>
      <c r="AU137" s="27"/>
      <c r="AV137" s="27">
        <f t="shared" si="283"/>
        <v>0</v>
      </c>
      <c r="AW137" s="27">
        <f t="shared" si="283"/>
        <v>0</v>
      </c>
      <c r="AX137" s="27">
        <f t="shared" si="283"/>
        <v>27284</v>
      </c>
      <c r="AY137" s="27"/>
      <c r="AZ137" s="27">
        <f t="shared" si="283"/>
        <v>1430073</v>
      </c>
      <c r="BA137" s="27">
        <f t="shared" si="283"/>
        <v>507504</v>
      </c>
      <c r="BB137" s="27">
        <f t="shared" si="283"/>
        <v>0</v>
      </c>
      <c r="BC137" s="27">
        <f t="shared" si="283"/>
        <v>0</v>
      </c>
      <c r="BD137" s="27">
        <f t="shared" si="283"/>
        <v>0</v>
      </c>
      <c r="BE137" s="27">
        <f t="shared" si="283"/>
        <v>0</v>
      </c>
      <c r="BF137" s="27">
        <f t="shared" si="283"/>
        <v>0</v>
      </c>
      <c r="BG137" s="27">
        <f t="shared" si="283"/>
        <v>0</v>
      </c>
      <c r="BH137" s="27">
        <f t="shared" si="283"/>
        <v>0</v>
      </c>
      <c r="BI137" s="27">
        <f t="shared" si="283"/>
        <v>0</v>
      </c>
      <c r="BJ137" s="27">
        <f t="shared" ref="BJ137" si="284">SUM(BJ138+BJ142+BJ145)</f>
        <v>0</v>
      </c>
      <c r="BK137" s="27">
        <f t="shared" si="283"/>
        <v>0</v>
      </c>
      <c r="BL137" s="27">
        <f t="shared" si="283"/>
        <v>0</v>
      </c>
      <c r="BM137" s="27">
        <f t="shared" ref="BM137" si="285">SUM(BM138+BM142+BM145)</f>
        <v>0</v>
      </c>
      <c r="BN137" s="27">
        <f t="shared" si="283"/>
        <v>507504</v>
      </c>
      <c r="BO137" s="27">
        <f t="shared" si="283"/>
        <v>0</v>
      </c>
      <c r="BP137" s="27">
        <f t="shared" si="283"/>
        <v>0</v>
      </c>
      <c r="BQ137" s="27">
        <f t="shared" si="283"/>
        <v>507504</v>
      </c>
      <c r="BR137" s="27">
        <f t="shared" si="283"/>
        <v>0</v>
      </c>
      <c r="BS137" s="27">
        <f t="shared" si="283"/>
        <v>0</v>
      </c>
      <c r="BT137" s="27">
        <f t="shared" si="283"/>
        <v>0</v>
      </c>
      <c r="BU137" s="27">
        <f t="shared" ref="BU137:CU137" si="286">SUM(BU138+BU142+BU145)</f>
        <v>0</v>
      </c>
      <c r="BV137" s="27">
        <f t="shared" si="286"/>
        <v>0</v>
      </c>
      <c r="BW137" s="27">
        <f t="shared" si="286"/>
        <v>0</v>
      </c>
      <c r="BX137" s="27">
        <f t="shared" si="286"/>
        <v>0</v>
      </c>
      <c r="BY137" s="27">
        <f t="shared" si="286"/>
        <v>0</v>
      </c>
      <c r="BZ137" s="27">
        <f t="shared" si="286"/>
        <v>482895</v>
      </c>
      <c r="CA137" s="27">
        <f t="shared" si="286"/>
        <v>482895</v>
      </c>
      <c r="CB137" s="27">
        <f t="shared" si="286"/>
        <v>482895</v>
      </c>
      <c r="CC137" s="27">
        <f t="shared" si="286"/>
        <v>0</v>
      </c>
      <c r="CD137" s="27">
        <f t="shared" si="286"/>
        <v>482895</v>
      </c>
      <c r="CE137" s="27">
        <f t="shared" si="286"/>
        <v>0</v>
      </c>
      <c r="CF137" s="27">
        <f t="shared" si="286"/>
        <v>0</v>
      </c>
      <c r="CG137" s="27">
        <f t="shared" ref="CG137:CH137" si="287">SUM(CG138+CG142+CG145)</f>
        <v>0</v>
      </c>
      <c r="CH137" s="27">
        <f t="shared" si="287"/>
        <v>0</v>
      </c>
      <c r="CI137" s="27">
        <f t="shared" si="286"/>
        <v>0</v>
      </c>
      <c r="CJ137" s="27">
        <f t="shared" ref="CJ137" si="288">SUM(CJ138+CJ142+CJ145)</f>
        <v>0</v>
      </c>
      <c r="CK137" s="27">
        <f t="shared" si="286"/>
        <v>0</v>
      </c>
      <c r="CL137" s="27">
        <f t="shared" si="286"/>
        <v>0</v>
      </c>
      <c r="CM137" s="27">
        <f t="shared" ref="CM137" si="289">SUM(CM138+CM142+CM145)</f>
        <v>0</v>
      </c>
      <c r="CN137" s="27">
        <f t="shared" si="286"/>
        <v>0</v>
      </c>
      <c r="CO137" s="27"/>
      <c r="CP137" s="27"/>
      <c r="CQ137" s="27">
        <f t="shared" si="286"/>
        <v>0</v>
      </c>
      <c r="CR137" s="27">
        <f t="shared" si="286"/>
        <v>0</v>
      </c>
      <c r="CS137" s="27">
        <f t="shared" si="286"/>
        <v>0</v>
      </c>
      <c r="CT137" s="27">
        <f t="shared" si="286"/>
        <v>0</v>
      </c>
      <c r="CU137" s="61">
        <f t="shared" si="286"/>
        <v>0</v>
      </c>
      <c r="CV137" s="58"/>
      <c r="CW137" s="92"/>
      <c r="CX137" s="92"/>
      <c r="CY137" s="93"/>
      <c r="CZ137" s="58"/>
      <c r="DA137" s="58"/>
      <c r="DB137" s="58"/>
      <c r="DC137" s="58"/>
      <c r="DD137" s="58"/>
      <c r="DE137" s="58"/>
      <c r="DF137" s="58"/>
      <c r="DG137" s="58"/>
      <c r="DH137" s="58"/>
      <c r="DI137" s="58"/>
      <c r="DJ137" s="58"/>
      <c r="DK137" s="58"/>
      <c r="DL137" s="58"/>
      <c r="DM137" s="58"/>
      <c r="DN137" s="58"/>
      <c r="DO137" s="58"/>
      <c r="DP137" s="58"/>
      <c r="DQ137" s="58"/>
    </row>
    <row r="138" spans="1:121" s="59" customFormat="1" ht="15.6" x14ac:dyDescent="0.3">
      <c r="A138" s="16" t="s">
        <v>241</v>
      </c>
      <c r="B138" s="16" t="s">
        <v>1</v>
      </c>
      <c r="C138" s="17" t="s">
        <v>242</v>
      </c>
      <c r="D138" s="18">
        <f>SUM(D139:D141)</f>
        <v>16948211</v>
      </c>
      <c r="E138" s="18">
        <f t="shared" ref="E138:BT138" si="290">SUM(E139:E141)</f>
        <v>16948211</v>
      </c>
      <c r="F138" s="18">
        <f t="shared" si="290"/>
        <v>16948211</v>
      </c>
      <c r="G138" s="18">
        <f t="shared" si="290"/>
        <v>13124783</v>
      </c>
      <c r="H138" s="18">
        <f t="shared" si="290"/>
        <v>3088788</v>
      </c>
      <c r="I138" s="18">
        <f t="shared" si="290"/>
        <v>96772</v>
      </c>
      <c r="J138" s="18">
        <f t="shared" si="290"/>
        <v>0</v>
      </c>
      <c r="K138" s="18">
        <f t="shared" si="290"/>
        <v>0</v>
      </c>
      <c r="L138" s="18">
        <f t="shared" si="290"/>
        <v>0</v>
      </c>
      <c r="M138" s="18">
        <f t="shared" si="290"/>
        <v>0</v>
      </c>
      <c r="N138" s="18">
        <f t="shared" si="290"/>
        <v>50000</v>
      </c>
      <c r="O138" s="18">
        <f t="shared" si="290"/>
        <v>46772</v>
      </c>
      <c r="P138" s="18">
        <f t="shared" si="290"/>
        <v>0</v>
      </c>
      <c r="Q138" s="18">
        <f t="shared" si="290"/>
        <v>0</v>
      </c>
      <c r="R138" s="18">
        <f t="shared" si="290"/>
        <v>0</v>
      </c>
      <c r="S138" s="18">
        <f t="shared" si="290"/>
        <v>0</v>
      </c>
      <c r="T138" s="18">
        <f t="shared" si="290"/>
        <v>33910</v>
      </c>
      <c r="U138" s="18">
        <f t="shared" si="290"/>
        <v>379713</v>
      </c>
      <c r="V138" s="18">
        <f t="shared" si="290"/>
        <v>8238</v>
      </c>
      <c r="W138" s="18">
        <f t="shared" si="290"/>
        <v>246360</v>
      </c>
      <c r="X138" s="18">
        <f t="shared" si="290"/>
        <v>91881</v>
      </c>
      <c r="Y138" s="18">
        <f t="shared" si="290"/>
        <v>24255</v>
      </c>
      <c r="Z138" s="18">
        <f t="shared" si="290"/>
        <v>4512</v>
      </c>
      <c r="AA138" s="18">
        <f t="shared" si="290"/>
        <v>0</v>
      </c>
      <c r="AB138" s="18">
        <f t="shared" si="290"/>
        <v>0</v>
      </c>
      <c r="AC138" s="18">
        <f t="shared" si="290"/>
        <v>4467</v>
      </c>
      <c r="AD138" s="18">
        <f t="shared" si="290"/>
        <v>0</v>
      </c>
      <c r="AE138" s="18">
        <f t="shared" si="290"/>
        <v>224245</v>
      </c>
      <c r="AF138" s="18">
        <f t="shared" si="290"/>
        <v>0</v>
      </c>
      <c r="AG138" s="18">
        <f t="shared" si="290"/>
        <v>0</v>
      </c>
      <c r="AH138" s="18">
        <f t="shared" si="290"/>
        <v>6598</v>
      </c>
      <c r="AI138" s="18">
        <f t="shared" si="290"/>
        <v>0</v>
      </c>
      <c r="AJ138" s="18">
        <f t="shared" si="290"/>
        <v>0</v>
      </c>
      <c r="AK138" s="18">
        <f t="shared" si="290"/>
        <v>0</v>
      </c>
      <c r="AL138" s="18">
        <f t="shared" si="290"/>
        <v>0</v>
      </c>
      <c r="AM138" s="18">
        <f t="shared" si="290"/>
        <v>0</v>
      </c>
      <c r="AN138" s="18">
        <f t="shared" si="290"/>
        <v>0</v>
      </c>
      <c r="AO138" s="18">
        <f t="shared" si="290"/>
        <v>0</v>
      </c>
      <c r="AP138" s="18">
        <f t="shared" si="290"/>
        <v>0</v>
      </c>
      <c r="AQ138" s="18">
        <f t="shared" si="290"/>
        <v>0</v>
      </c>
      <c r="AR138" s="18">
        <f t="shared" si="290"/>
        <v>190363</v>
      </c>
      <c r="AS138" s="18">
        <f t="shared" si="290"/>
        <v>0</v>
      </c>
      <c r="AT138" s="18"/>
      <c r="AU138" s="18"/>
      <c r="AV138" s="18">
        <f t="shared" si="290"/>
        <v>0</v>
      </c>
      <c r="AW138" s="18">
        <f t="shared" si="290"/>
        <v>0</v>
      </c>
      <c r="AX138" s="18">
        <f t="shared" si="290"/>
        <v>27284</v>
      </c>
      <c r="AY138" s="18"/>
      <c r="AZ138" s="18">
        <f t="shared" si="290"/>
        <v>0</v>
      </c>
      <c r="BA138" s="18">
        <f t="shared" si="290"/>
        <v>0</v>
      </c>
      <c r="BB138" s="18">
        <f t="shared" si="290"/>
        <v>0</v>
      </c>
      <c r="BC138" s="18">
        <f t="shared" si="290"/>
        <v>0</v>
      </c>
      <c r="BD138" s="18">
        <f t="shared" si="290"/>
        <v>0</v>
      </c>
      <c r="BE138" s="18">
        <f t="shared" si="290"/>
        <v>0</v>
      </c>
      <c r="BF138" s="18">
        <f t="shared" si="290"/>
        <v>0</v>
      </c>
      <c r="BG138" s="18">
        <f t="shared" si="290"/>
        <v>0</v>
      </c>
      <c r="BH138" s="18">
        <f t="shared" si="290"/>
        <v>0</v>
      </c>
      <c r="BI138" s="18">
        <f t="shared" si="290"/>
        <v>0</v>
      </c>
      <c r="BJ138" s="18">
        <f t="shared" ref="BJ138" si="291">SUM(BJ139:BJ141)</f>
        <v>0</v>
      </c>
      <c r="BK138" s="18">
        <f t="shared" si="290"/>
        <v>0</v>
      </c>
      <c r="BL138" s="18">
        <f t="shared" si="290"/>
        <v>0</v>
      </c>
      <c r="BM138" s="18">
        <f t="shared" ref="BM138" si="292">SUM(BM139:BM141)</f>
        <v>0</v>
      </c>
      <c r="BN138" s="18">
        <f t="shared" si="290"/>
        <v>0</v>
      </c>
      <c r="BO138" s="18">
        <f t="shared" si="290"/>
        <v>0</v>
      </c>
      <c r="BP138" s="18">
        <f t="shared" si="290"/>
        <v>0</v>
      </c>
      <c r="BQ138" s="18">
        <f t="shared" si="290"/>
        <v>0</v>
      </c>
      <c r="BR138" s="18">
        <f t="shared" si="290"/>
        <v>0</v>
      </c>
      <c r="BS138" s="18">
        <f t="shared" si="290"/>
        <v>0</v>
      </c>
      <c r="BT138" s="18">
        <f t="shared" si="290"/>
        <v>0</v>
      </c>
      <c r="BU138" s="18">
        <f t="shared" ref="BU138:CU138" si="293">SUM(BU139:BU141)</f>
        <v>0</v>
      </c>
      <c r="BV138" s="18">
        <f t="shared" si="293"/>
        <v>0</v>
      </c>
      <c r="BW138" s="18">
        <f t="shared" si="293"/>
        <v>0</v>
      </c>
      <c r="BX138" s="18">
        <f t="shared" si="293"/>
        <v>0</v>
      </c>
      <c r="BY138" s="18">
        <f t="shared" si="293"/>
        <v>0</v>
      </c>
      <c r="BZ138" s="18">
        <f t="shared" si="293"/>
        <v>0</v>
      </c>
      <c r="CA138" s="18">
        <f t="shared" si="293"/>
        <v>0</v>
      </c>
      <c r="CB138" s="18">
        <f t="shared" si="293"/>
        <v>0</v>
      </c>
      <c r="CC138" s="18">
        <f t="shared" si="293"/>
        <v>0</v>
      </c>
      <c r="CD138" s="18">
        <f t="shared" si="293"/>
        <v>0</v>
      </c>
      <c r="CE138" s="18">
        <f t="shared" si="293"/>
        <v>0</v>
      </c>
      <c r="CF138" s="18">
        <f t="shared" si="293"/>
        <v>0</v>
      </c>
      <c r="CG138" s="18">
        <f t="shared" ref="CG138:CH138" si="294">SUM(CG139:CG141)</f>
        <v>0</v>
      </c>
      <c r="CH138" s="18">
        <f t="shared" si="294"/>
        <v>0</v>
      </c>
      <c r="CI138" s="18">
        <f t="shared" si="293"/>
        <v>0</v>
      </c>
      <c r="CJ138" s="18">
        <f t="shared" ref="CJ138" si="295">SUM(CJ139:CJ141)</f>
        <v>0</v>
      </c>
      <c r="CK138" s="18">
        <f t="shared" si="293"/>
        <v>0</v>
      </c>
      <c r="CL138" s="18">
        <f t="shared" si="293"/>
        <v>0</v>
      </c>
      <c r="CM138" s="18">
        <f t="shared" ref="CM138" si="296">SUM(CM139:CM141)</f>
        <v>0</v>
      </c>
      <c r="CN138" s="18">
        <f t="shared" si="293"/>
        <v>0</v>
      </c>
      <c r="CO138" s="18"/>
      <c r="CP138" s="18"/>
      <c r="CQ138" s="18">
        <f t="shared" si="293"/>
        <v>0</v>
      </c>
      <c r="CR138" s="18">
        <f t="shared" si="293"/>
        <v>0</v>
      </c>
      <c r="CS138" s="18">
        <f t="shared" si="293"/>
        <v>0</v>
      </c>
      <c r="CT138" s="18">
        <f t="shared" si="293"/>
        <v>0</v>
      </c>
      <c r="CU138" s="46">
        <f t="shared" si="293"/>
        <v>0</v>
      </c>
      <c r="CV138" s="58"/>
      <c r="CW138" s="94"/>
      <c r="CX138" s="94"/>
      <c r="CY138" s="93"/>
      <c r="CZ138" s="58"/>
      <c r="DA138" s="58"/>
      <c r="DB138" s="58"/>
      <c r="DC138" s="58"/>
      <c r="DD138" s="58"/>
      <c r="DE138" s="58"/>
      <c r="DF138" s="58"/>
      <c r="DG138" s="58"/>
      <c r="DH138" s="58"/>
      <c r="DI138" s="58"/>
      <c r="DJ138" s="58"/>
      <c r="DK138" s="58"/>
      <c r="DL138" s="58"/>
      <c r="DM138" s="58"/>
      <c r="DN138" s="58"/>
      <c r="DO138" s="58"/>
      <c r="DP138" s="58"/>
      <c r="DQ138" s="58"/>
    </row>
    <row r="139" spans="1:121" ht="31.2" x14ac:dyDescent="0.3">
      <c r="A139" s="21" t="s">
        <v>1</v>
      </c>
      <c r="B139" s="21" t="s">
        <v>95</v>
      </c>
      <c r="C139" s="22" t="s">
        <v>553</v>
      </c>
      <c r="D139" s="19">
        <f>SUM(E139+BZ139+CR139)</f>
        <v>10599716</v>
      </c>
      <c r="E139" s="19">
        <f>SUM(F139+BA139)</f>
        <v>10599716</v>
      </c>
      <c r="F139" s="19">
        <f>SUM(G139+H139+I139+P139+S139+T139+U139+AE139+AD139)</f>
        <v>10599716</v>
      </c>
      <c r="G139" s="23">
        <v>8091577</v>
      </c>
      <c r="H139" s="23">
        <v>1876860</v>
      </c>
      <c r="I139" s="19">
        <f t="shared" si="109"/>
        <v>90491</v>
      </c>
      <c r="J139" s="23">
        <v>0</v>
      </c>
      <c r="K139" s="23"/>
      <c r="L139" s="23">
        <v>0</v>
      </c>
      <c r="M139" s="23">
        <v>0</v>
      </c>
      <c r="N139" s="23">
        <v>50000</v>
      </c>
      <c r="O139" s="23">
        <v>40491</v>
      </c>
      <c r="P139" s="19">
        <f t="shared" si="110"/>
        <v>0</v>
      </c>
      <c r="Q139" s="19">
        <v>0</v>
      </c>
      <c r="R139" s="19">
        <v>0</v>
      </c>
      <c r="S139" s="19">
        <v>0</v>
      </c>
      <c r="T139" s="23">
        <v>23654</v>
      </c>
      <c r="U139" s="19">
        <f t="shared" ref="U139:U141" si="297">SUM(V139:AC139)</f>
        <v>341949</v>
      </c>
      <c r="V139" s="23">
        <v>0</v>
      </c>
      <c r="W139" s="23">
        <v>246360</v>
      </c>
      <c r="X139" s="23">
        <v>70169</v>
      </c>
      <c r="Y139" s="23">
        <v>21420</v>
      </c>
      <c r="Z139" s="23">
        <v>4000</v>
      </c>
      <c r="AA139" s="23">
        <v>0</v>
      </c>
      <c r="AB139" s="23">
        <v>0</v>
      </c>
      <c r="AC139" s="23">
        <v>0</v>
      </c>
      <c r="AD139" s="23">
        <v>0</v>
      </c>
      <c r="AE139" s="19">
        <f>SUM(AF139:AZ139)</f>
        <v>175185</v>
      </c>
      <c r="AF139" s="19">
        <v>0</v>
      </c>
      <c r="AG139" s="19">
        <v>0</v>
      </c>
      <c r="AH139" s="23">
        <v>6598</v>
      </c>
      <c r="AI139" s="23"/>
      <c r="AJ139" s="23">
        <v>0</v>
      </c>
      <c r="AK139" s="23">
        <v>0</v>
      </c>
      <c r="AL139" s="23">
        <v>0</v>
      </c>
      <c r="AM139" s="23">
        <v>0</v>
      </c>
      <c r="AN139" s="23">
        <v>0</v>
      </c>
      <c r="AO139" s="23">
        <v>0</v>
      </c>
      <c r="AP139" s="23">
        <v>0</v>
      </c>
      <c r="AQ139" s="23">
        <v>0</v>
      </c>
      <c r="AR139" s="23">
        <v>144187</v>
      </c>
      <c r="AS139" s="23">
        <v>0</v>
      </c>
      <c r="AT139" s="23">
        <v>0</v>
      </c>
      <c r="AU139" s="23">
        <v>0</v>
      </c>
      <c r="AV139" s="23">
        <v>0</v>
      </c>
      <c r="AW139" s="23">
        <v>0</v>
      </c>
      <c r="AX139" s="23">
        <v>24400</v>
      </c>
      <c r="AY139" s="23">
        <v>0</v>
      </c>
      <c r="AZ139" s="23">
        <v>0</v>
      </c>
      <c r="BA139" s="19">
        <f>SUM(BB139+BF139+BI139+BK139+BN139)</f>
        <v>0</v>
      </c>
      <c r="BB139" s="19">
        <f>SUM(BC139:BE139)</f>
        <v>0</v>
      </c>
      <c r="BC139" s="19">
        <v>0</v>
      </c>
      <c r="BD139" s="19">
        <v>0</v>
      </c>
      <c r="BE139" s="19">
        <v>0</v>
      </c>
      <c r="BF139" s="19">
        <f>SUM(BH139:BH139)</f>
        <v>0</v>
      </c>
      <c r="BG139" s="19">
        <v>0</v>
      </c>
      <c r="BH139" s="19">
        <v>0</v>
      </c>
      <c r="BI139" s="19">
        <v>0</v>
      </c>
      <c r="BJ139" s="19">
        <v>0</v>
      </c>
      <c r="BK139" s="19">
        <f t="shared" si="111"/>
        <v>0</v>
      </c>
      <c r="BL139" s="19">
        <v>0</v>
      </c>
      <c r="BM139" s="19">
        <v>0</v>
      </c>
      <c r="BN139" s="19">
        <f>SUM(BO139:BY139)</f>
        <v>0</v>
      </c>
      <c r="BO139" s="19">
        <v>0</v>
      </c>
      <c r="BP139" s="19">
        <v>0</v>
      </c>
      <c r="BQ139" s="19">
        <v>0</v>
      </c>
      <c r="BR139" s="19">
        <v>0</v>
      </c>
      <c r="BS139" s="19">
        <v>0</v>
      </c>
      <c r="BT139" s="19">
        <v>0</v>
      </c>
      <c r="BU139" s="19">
        <v>0</v>
      </c>
      <c r="BV139" s="19">
        <v>0</v>
      </c>
      <c r="BW139" s="19">
        <v>0</v>
      </c>
      <c r="BX139" s="19">
        <v>0</v>
      </c>
      <c r="BY139" s="19">
        <v>0</v>
      </c>
      <c r="BZ139" s="19">
        <f>SUM(CA139+CQ139)</f>
        <v>0</v>
      </c>
      <c r="CA139" s="19">
        <f>SUM(CB139+CE139+CK139)</f>
        <v>0</v>
      </c>
      <c r="CB139" s="19">
        <f t="shared" si="112"/>
        <v>0</v>
      </c>
      <c r="CC139" s="19">
        <v>0</v>
      </c>
      <c r="CD139" s="23"/>
      <c r="CE139" s="19">
        <f t="shared" ref="CE139:CE141" si="298">SUM(CF139:CJ139)</f>
        <v>0</v>
      </c>
      <c r="CF139" s="19">
        <v>0</v>
      </c>
      <c r="CG139" s="19">
        <v>0</v>
      </c>
      <c r="CH139" s="19">
        <v>0</v>
      </c>
      <c r="CI139" s="19">
        <v>0</v>
      </c>
      <c r="CJ139" s="19">
        <v>0</v>
      </c>
      <c r="CK139" s="19">
        <f>SUM(CL139:CP139)</f>
        <v>0</v>
      </c>
      <c r="CL139" s="19">
        <v>0</v>
      </c>
      <c r="CM139" s="19">
        <v>0</v>
      </c>
      <c r="CN139" s="19">
        <v>0</v>
      </c>
      <c r="CO139" s="19"/>
      <c r="CP139" s="19"/>
      <c r="CQ139" s="19">
        <v>0</v>
      </c>
      <c r="CR139" s="19">
        <f t="shared" si="113"/>
        <v>0</v>
      </c>
      <c r="CS139" s="19">
        <f t="shared" si="114"/>
        <v>0</v>
      </c>
      <c r="CT139" s="19">
        <v>0</v>
      </c>
      <c r="CU139" s="20">
        <v>0</v>
      </c>
      <c r="CW139" s="116"/>
      <c r="CX139" s="116"/>
      <c r="CY139" s="95"/>
    </row>
    <row r="140" spans="1:121" ht="15.6" x14ac:dyDescent="0.3">
      <c r="A140" s="21" t="s">
        <v>1</v>
      </c>
      <c r="B140" s="21" t="s">
        <v>95</v>
      </c>
      <c r="C140" s="22" t="s">
        <v>537</v>
      </c>
      <c r="D140" s="19">
        <f>SUM(E140+BZ140+CR140)</f>
        <v>1231010</v>
      </c>
      <c r="E140" s="19">
        <f>SUM(F140+BA140)</f>
        <v>1231010</v>
      </c>
      <c r="F140" s="19">
        <f>SUM(G140+H140+I140+P140+S140+T140+U140+AE140+AD140)</f>
        <v>1231010</v>
      </c>
      <c r="G140" s="23">
        <v>913618</v>
      </c>
      <c r="H140" s="23">
        <v>214031</v>
      </c>
      <c r="I140" s="19">
        <f t="shared" si="109"/>
        <v>6281</v>
      </c>
      <c r="J140" s="23">
        <v>0</v>
      </c>
      <c r="K140" s="23">
        <v>0</v>
      </c>
      <c r="L140" s="23">
        <v>0</v>
      </c>
      <c r="M140" s="23">
        <v>0</v>
      </c>
      <c r="N140" s="23">
        <v>0</v>
      </c>
      <c r="O140" s="23">
        <v>6281</v>
      </c>
      <c r="P140" s="19">
        <f t="shared" si="110"/>
        <v>0</v>
      </c>
      <c r="Q140" s="19">
        <v>0</v>
      </c>
      <c r="R140" s="19">
        <v>0</v>
      </c>
      <c r="S140" s="19">
        <v>0</v>
      </c>
      <c r="T140" s="23">
        <v>10256</v>
      </c>
      <c r="U140" s="19">
        <f t="shared" si="297"/>
        <v>37764</v>
      </c>
      <c r="V140" s="23">
        <v>8238</v>
      </c>
      <c r="W140" s="23">
        <v>0</v>
      </c>
      <c r="X140" s="23">
        <v>21712</v>
      </c>
      <c r="Y140" s="23">
        <v>2835</v>
      </c>
      <c r="Z140" s="23">
        <v>512</v>
      </c>
      <c r="AA140" s="23">
        <v>0</v>
      </c>
      <c r="AB140" s="23">
        <v>0</v>
      </c>
      <c r="AC140" s="23">
        <v>4467</v>
      </c>
      <c r="AD140" s="23">
        <v>0</v>
      </c>
      <c r="AE140" s="19">
        <f>SUM(AF140:AZ140)</f>
        <v>49060</v>
      </c>
      <c r="AF140" s="19">
        <v>0</v>
      </c>
      <c r="AG140" s="19">
        <v>0</v>
      </c>
      <c r="AH140" s="23">
        <v>0</v>
      </c>
      <c r="AI140" s="23">
        <v>0</v>
      </c>
      <c r="AJ140" s="23">
        <v>0</v>
      </c>
      <c r="AK140" s="23">
        <v>0</v>
      </c>
      <c r="AL140" s="23">
        <v>0</v>
      </c>
      <c r="AM140" s="23">
        <v>0</v>
      </c>
      <c r="AN140" s="23">
        <v>0</v>
      </c>
      <c r="AO140" s="23">
        <v>0</v>
      </c>
      <c r="AP140" s="23">
        <v>0</v>
      </c>
      <c r="AQ140" s="23">
        <v>0</v>
      </c>
      <c r="AR140" s="23">
        <v>46176</v>
      </c>
      <c r="AS140" s="23">
        <v>0</v>
      </c>
      <c r="AT140" s="23">
        <v>0</v>
      </c>
      <c r="AU140" s="23">
        <v>0</v>
      </c>
      <c r="AV140" s="23">
        <v>0</v>
      </c>
      <c r="AW140" s="23">
        <v>0</v>
      </c>
      <c r="AX140" s="23">
        <v>2884</v>
      </c>
      <c r="AY140" s="23">
        <v>0</v>
      </c>
      <c r="AZ140" s="23">
        <v>0</v>
      </c>
      <c r="BA140" s="19">
        <f>SUM(BB140+BF140+BI140+BK140+BN140)</f>
        <v>0</v>
      </c>
      <c r="BB140" s="19">
        <f>SUM(BC140:BE140)</f>
        <v>0</v>
      </c>
      <c r="BC140" s="19">
        <v>0</v>
      </c>
      <c r="BD140" s="19">
        <v>0</v>
      </c>
      <c r="BE140" s="19">
        <v>0</v>
      </c>
      <c r="BF140" s="19">
        <f>SUM(BH140:BH140)</f>
        <v>0</v>
      </c>
      <c r="BG140" s="19">
        <v>0</v>
      </c>
      <c r="BH140" s="19">
        <v>0</v>
      </c>
      <c r="BI140" s="19">
        <v>0</v>
      </c>
      <c r="BJ140" s="19">
        <v>0</v>
      </c>
      <c r="BK140" s="19">
        <f t="shared" si="111"/>
        <v>0</v>
      </c>
      <c r="BL140" s="19">
        <v>0</v>
      </c>
      <c r="BM140" s="19">
        <v>0</v>
      </c>
      <c r="BN140" s="19">
        <f>SUM(BO140:BY140)</f>
        <v>0</v>
      </c>
      <c r="BO140" s="19">
        <v>0</v>
      </c>
      <c r="BP140" s="19">
        <v>0</v>
      </c>
      <c r="BQ140" s="19">
        <v>0</v>
      </c>
      <c r="BR140" s="19">
        <v>0</v>
      </c>
      <c r="BS140" s="19">
        <v>0</v>
      </c>
      <c r="BT140" s="19">
        <v>0</v>
      </c>
      <c r="BU140" s="19">
        <v>0</v>
      </c>
      <c r="BV140" s="19">
        <v>0</v>
      </c>
      <c r="BW140" s="19">
        <v>0</v>
      </c>
      <c r="BX140" s="19">
        <v>0</v>
      </c>
      <c r="BY140" s="19">
        <v>0</v>
      </c>
      <c r="BZ140" s="19">
        <f>SUM(CA140+CQ140)</f>
        <v>0</v>
      </c>
      <c r="CA140" s="19">
        <f>SUM(CB140+CE140+CK140)</f>
        <v>0</v>
      </c>
      <c r="CB140" s="19">
        <f t="shared" si="112"/>
        <v>0</v>
      </c>
      <c r="CC140" s="19">
        <v>0</v>
      </c>
      <c r="CD140" s="23">
        <v>0</v>
      </c>
      <c r="CE140" s="19">
        <f t="shared" si="298"/>
        <v>0</v>
      </c>
      <c r="CF140" s="19">
        <v>0</v>
      </c>
      <c r="CG140" s="19">
        <v>0</v>
      </c>
      <c r="CH140" s="19">
        <v>0</v>
      </c>
      <c r="CI140" s="19">
        <v>0</v>
      </c>
      <c r="CJ140" s="19">
        <v>0</v>
      </c>
      <c r="CK140" s="19">
        <f>SUM(CL140:CP140)</f>
        <v>0</v>
      </c>
      <c r="CL140" s="19">
        <v>0</v>
      </c>
      <c r="CM140" s="19">
        <v>0</v>
      </c>
      <c r="CN140" s="19">
        <v>0</v>
      </c>
      <c r="CO140" s="19"/>
      <c r="CP140" s="19"/>
      <c r="CQ140" s="19">
        <v>0</v>
      </c>
      <c r="CR140" s="19">
        <f t="shared" si="113"/>
        <v>0</v>
      </c>
      <c r="CS140" s="19">
        <f t="shared" si="114"/>
        <v>0</v>
      </c>
      <c r="CT140" s="19">
        <v>0</v>
      </c>
      <c r="CU140" s="20">
        <v>0</v>
      </c>
      <c r="CW140" s="116"/>
      <c r="CX140" s="116"/>
      <c r="CY140" s="95"/>
    </row>
    <row r="141" spans="1:121" ht="31.2" x14ac:dyDescent="0.3">
      <c r="A141" s="21" t="s">
        <v>1</v>
      </c>
      <c r="B141" s="21" t="s">
        <v>95</v>
      </c>
      <c r="C141" s="22" t="s">
        <v>631</v>
      </c>
      <c r="D141" s="19">
        <f>SUM(E141+BZ141+CR141)</f>
        <v>5117485</v>
      </c>
      <c r="E141" s="19">
        <f>SUM(F141+BA141)</f>
        <v>5117485</v>
      </c>
      <c r="F141" s="19">
        <f>SUM(G141+H141+I141+P141+S141+T141+U141+AE141+AD141)</f>
        <v>5117485</v>
      </c>
      <c r="G141" s="23">
        <v>4119588</v>
      </c>
      <c r="H141" s="23">
        <v>997897</v>
      </c>
      <c r="I141" s="19">
        <f t="shared" si="109"/>
        <v>0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0</v>
      </c>
      <c r="P141" s="19">
        <f t="shared" si="110"/>
        <v>0</v>
      </c>
      <c r="Q141" s="19">
        <v>0</v>
      </c>
      <c r="R141" s="19">
        <v>0</v>
      </c>
      <c r="S141" s="19">
        <v>0</v>
      </c>
      <c r="T141" s="19">
        <v>0</v>
      </c>
      <c r="U141" s="19">
        <f t="shared" si="297"/>
        <v>0</v>
      </c>
      <c r="V141" s="23">
        <v>0</v>
      </c>
      <c r="W141" s="23">
        <v>0</v>
      </c>
      <c r="X141" s="23">
        <v>0</v>
      </c>
      <c r="Y141" s="23">
        <v>0</v>
      </c>
      <c r="Z141" s="23">
        <v>0</v>
      </c>
      <c r="AA141" s="23">
        <v>0</v>
      </c>
      <c r="AB141" s="23">
        <v>0</v>
      </c>
      <c r="AC141" s="23">
        <v>0</v>
      </c>
      <c r="AD141" s="23">
        <v>0</v>
      </c>
      <c r="AE141" s="19">
        <f>SUM(AF141:AZ141)</f>
        <v>0</v>
      </c>
      <c r="AF141" s="19">
        <v>0</v>
      </c>
      <c r="AG141" s="19">
        <v>0</v>
      </c>
      <c r="AH141" s="23">
        <v>0</v>
      </c>
      <c r="AI141" s="23">
        <v>0</v>
      </c>
      <c r="AJ141" s="23">
        <v>0</v>
      </c>
      <c r="AK141" s="23">
        <v>0</v>
      </c>
      <c r="AL141" s="23">
        <v>0</v>
      </c>
      <c r="AM141" s="23">
        <v>0</v>
      </c>
      <c r="AN141" s="23">
        <v>0</v>
      </c>
      <c r="AO141" s="23">
        <v>0</v>
      </c>
      <c r="AP141" s="23">
        <v>0</v>
      </c>
      <c r="AQ141" s="23">
        <v>0</v>
      </c>
      <c r="AR141" s="23">
        <v>0</v>
      </c>
      <c r="AS141" s="23">
        <v>0</v>
      </c>
      <c r="AT141" s="23">
        <v>0</v>
      </c>
      <c r="AU141" s="23">
        <v>0</v>
      </c>
      <c r="AV141" s="23">
        <v>0</v>
      </c>
      <c r="AW141" s="23">
        <v>0</v>
      </c>
      <c r="AX141" s="23">
        <v>0</v>
      </c>
      <c r="AY141" s="23">
        <v>0</v>
      </c>
      <c r="AZ141" s="23">
        <v>0</v>
      </c>
      <c r="BA141" s="19">
        <f>SUM(BB141+BF141+BI141+BK141+BN141)</f>
        <v>0</v>
      </c>
      <c r="BB141" s="19">
        <f>SUM(BC141:BE141)</f>
        <v>0</v>
      </c>
      <c r="BC141" s="19">
        <v>0</v>
      </c>
      <c r="BD141" s="19">
        <v>0</v>
      </c>
      <c r="BE141" s="19">
        <v>0</v>
      </c>
      <c r="BF141" s="19">
        <f>SUM(BH141:BH141)</f>
        <v>0</v>
      </c>
      <c r="BG141" s="19">
        <v>0</v>
      </c>
      <c r="BH141" s="19">
        <v>0</v>
      </c>
      <c r="BI141" s="19">
        <v>0</v>
      </c>
      <c r="BJ141" s="19">
        <v>0</v>
      </c>
      <c r="BK141" s="19">
        <f t="shared" si="111"/>
        <v>0</v>
      </c>
      <c r="BL141" s="19">
        <v>0</v>
      </c>
      <c r="BM141" s="19">
        <v>0</v>
      </c>
      <c r="BN141" s="19">
        <f>SUM(BO141:BY141)</f>
        <v>0</v>
      </c>
      <c r="BO141" s="19">
        <v>0</v>
      </c>
      <c r="BP141" s="19">
        <v>0</v>
      </c>
      <c r="BQ141" s="19">
        <v>0</v>
      </c>
      <c r="BR141" s="19">
        <v>0</v>
      </c>
      <c r="BS141" s="19">
        <v>0</v>
      </c>
      <c r="BT141" s="19">
        <v>0</v>
      </c>
      <c r="BU141" s="19">
        <v>0</v>
      </c>
      <c r="BV141" s="19">
        <v>0</v>
      </c>
      <c r="BW141" s="19">
        <v>0</v>
      </c>
      <c r="BX141" s="19">
        <v>0</v>
      </c>
      <c r="BY141" s="19">
        <v>0</v>
      </c>
      <c r="BZ141" s="19">
        <f>SUM(CA141+CQ141)</f>
        <v>0</v>
      </c>
      <c r="CA141" s="19">
        <f>SUM(CB141+CE141+CK141)</f>
        <v>0</v>
      </c>
      <c r="CB141" s="19">
        <f t="shared" si="112"/>
        <v>0</v>
      </c>
      <c r="CC141" s="19">
        <v>0</v>
      </c>
      <c r="CD141" s="19"/>
      <c r="CE141" s="19">
        <f t="shared" si="298"/>
        <v>0</v>
      </c>
      <c r="CF141" s="19">
        <v>0</v>
      </c>
      <c r="CG141" s="19">
        <v>0</v>
      </c>
      <c r="CH141" s="19">
        <v>0</v>
      </c>
      <c r="CI141" s="19">
        <v>0</v>
      </c>
      <c r="CJ141" s="19">
        <v>0</v>
      </c>
      <c r="CK141" s="19">
        <f>SUM(CL141:CP141)</f>
        <v>0</v>
      </c>
      <c r="CL141" s="19">
        <v>0</v>
      </c>
      <c r="CM141" s="19">
        <v>0</v>
      </c>
      <c r="CN141" s="19">
        <v>0</v>
      </c>
      <c r="CO141" s="19"/>
      <c r="CP141" s="19"/>
      <c r="CQ141" s="19">
        <v>0</v>
      </c>
      <c r="CR141" s="19">
        <f t="shared" si="113"/>
        <v>0</v>
      </c>
      <c r="CS141" s="19">
        <f t="shared" si="114"/>
        <v>0</v>
      </c>
      <c r="CT141" s="19">
        <v>0</v>
      </c>
      <c r="CU141" s="20">
        <v>0</v>
      </c>
      <c r="CW141" s="116"/>
      <c r="CX141" s="116"/>
      <c r="CY141" s="95"/>
    </row>
    <row r="142" spans="1:121" s="59" customFormat="1" ht="15.6" x14ac:dyDescent="0.3">
      <c r="A142" s="16" t="s">
        <v>243</v>
      </c>
      <c r="B142" s="16" t="s">
        <v>1</v>
      </c>
      <c r="C142" s="17" t="s">
        <v>244</v>
      </c>
      <c r="D142" s="18">
        <f>SUM(D143:D144)</f>
        <v>545108</v>
      </c>
      <c r="E142" s="18">
        <f t="shared" ref="E142:BT142" si="299">SUM(E143:E144)</f>
        <v>545108</v>
      </c>
      <c r="F142" s="18">
        <f t="shared" si="299"/>
        <v>545108</v>
      </c>
      <c r="G142" s="18">
        <f t="shared" si="299"/>
        <v>0</v>
      </c>
      <c r="H142" s="18">
        <f t="shared" si="299"/>
        <v>0</v>
      </c>
      <c r="I142" s="18">
        <f t="shared" si="299"/>
        <v>0</v>
      </c>
      <c r="J142" s="18">
        <f t="shared" si="299"/>
        <v>0</v>
      </c>
      <c r="K142" s="18">
        <f t="shared" si="299"/>
        <v>0</v>
      </c>
      <c r="L142" s="18">
        <f t="shared" si="299"/>
        <v>0</v>
      </c>
      <c r="M142" s="18">
        <f t="shared" si="299"/>
        <v>0</v>
      </c>
      <c r="N142" s="18">
        <f t="shared" si="299"/>
        <v>0</v>
      </c>
      <c r="O142" s="18">
        <f t="shared" si="299"/>
        <v>0</v>
      </c>
      <c r="P142" s="18">
        <f t="shared" si="299"/>
        <v>0</v>
      </c>
      <c r="Q142" s="18">
        <f t="shared" si="299"/>
        <v>0</v>
      </c>
      <c r="R142" s="18">
        <f t="shared" si="299"/>
        <v>0</v>
      </c>
      <c r="S142" s="18">
        <f t="shared" si="299"/>
        <v>0</v>
      </c>
      <c r="T142" s="18">
        <f t="shared" si="299"/>
        <v>0</v>
      </c>
      <c r="U142" s="18">
        <f t="shared" si="299"/>
        <v>0</v>
      </c>
      <c r="V142" s="18">
        <f t="shared" si="299"/>
        <v>0</v>
      </c>
      <c r="W142" s="18">
        <f t="shared" si="299"/>
        <v>0</v>
      </c>
      <c r="X142" s="18">
        <f t="shared" si="299"/>
        <v>0</v>
      </c>
      <c r="Y142" s="18">
        <f t="shared" si="299"/>
        <v>0</v>
      </c>
      <c r="Z142" s="18">
        <f t="shared" si="299"/>
        <v>0</v>
      </c>
      <c r="AA142" s="18">
        <f t="shared" si="299"/>
        <v>0</v>
      </c>
      <c r="AB142" s="18">
        <f t="shared" si="299"/>
        <v>0</v>
      </c>
      <c r="AC142" s="18">
        <f t="shared" si="299"/>
        <v>0</v>
      </c>
      <c r="AD142" s="18">
        <f t="shared" si="299"/>
        <v>0</v>
      </c>
      <c r="AE142" s="18">
        <f t="shared" si="299"/>
        <v>545108</v>
      </c>
      <c r="AF142" s="18">
        <f t="shared" si="299"/>
        <v>0</v>
      </c>
      <c r="AG142" s="18">
        <f t="shared" si="299"/>
        <v>0</v>
      </c>
      <c r="AH142" s="18">
        <f t="shared" si="299"/>
        <v>0</v>
      </c>
      <c r="AI142" s="18">
        <f t="shared" si="299"/>
        <v>0</v>
      </c>
      <c r="AJ142" s="18">
        <f t="shared" si="299"/>
        <v>0</v>
      </c>
      <c r="AK142" s="18">
        <f t="shared" si="299"/>
        <v>0</v>
      </c>
      <c r="AL142" s="18">
        <f t="shared" si="299"/>
        <v>0</v>
      </c>
      <c r="AM142" s="18">
        <f t="shared" si="299"/>
        <v>0</v>
      </c>
      <c r="AN142" s="18">
        <f t="shared" si="299"/>
        <v>0</v>
      </c>
      <c r="AO142" s="18">
        <f t="shared" si="299"/>
        <v>0</v>
      </c>
      <c r="AP142" s="18">
        <f t="shared" si="299"/>
        <v>0</v>
      </c>
      <c r="AQ142" s="18">
        <f t="shared" si="299"/>
        <v>0</v>
      </c>
      <c r="AR142" s="18">
        <f t="shared" si="299"/>
        <v>0</v>
      </c>
      <c r="AS142" s="18">
        <f t="shared" si="299"/>
        <v>0</v>
      </c>
      <c r="AT142" s="18"/>
      <c r="AU142" s="18"/>
      <c r="AV142" s="18">
        <f t="shared" si="299"/>
        <v>0</v>
      </c>
      <c r="AW142" s="18">
        <f t="shared" si="299"/>
        <v>0</v>
      </c>
      <c r="AX142" s="18">
        <f t="shared" si="299"/>
        <v>0</v>
      </c>
      <c r="AY142" s="18"/>
      <c r="AZ142" s="18">
        <f t="shared" si="299"/>
        <v>545108</v>
      </c>
      <c r="BA142" s="18">
        <f t="shared" si="299"/>
        <v>0</v>
      </c>
      <c r="BB142" s="18">
        <f t="shared" si="299"/>
        <v>0</v>
      </c>
      <c r="BC142" s="18">
        <f t="shared" si="299"/>
        <v>0</v>
      </c>
      <c r="BD142" s="18">
        <f t="shared" si="299"/>
        <v>0</v>
      </c>
      <c r="BE142" s="18">
        <f t="shared" si="299"/>
        <v>0</v>
      </c>
      <c r="BF142" s="18">
        <f t="shared" si="299"/>
        <v>0</v>
      </c>
      <c r="BG142" s="18">
        <f t="shared" si="299"/>
        <v>0</v>
      </c>
      <c r="BH142" s="18">
        <f t="shared" si="299"/>
        <v>0</v>
      </c>
      <c r="BI142" s="18">
        <f t="shared" si="299"/>
        <v>0</v>
      </c>
      <c r="BJ142" s="18">
        <f t="shared" ref="BJ142" si="300">SUM(BJ143:BJ144)</f>
        <v>0</v>
      </c>
      <c r="BK142" s="18">
        <f t="shared" si="299"/>
        <v>0</v>
      </c>
      <c r="BL142" s="18">
        <f t="shared" si="299"/>
        <v>0</v>
      </c>
      <c r="BM142" s="18">
        <f t="shared" ref="BM142" si="301">SUM(BM143:BM144)</f>
        <v>0</v>
      </c>
      <c r="BN142" s="18">
        <f t="shared" si="299"/>
        <v>0</v>
      </c>
      <c r="BO142" s="18">
        <f t="shared" si="299"/>
        <v>0</v>
      </c>
      <c r="BP142" s="18">
        <f t="shared" si="299"/>
        <v>0</v>
      </c>
      <c r="BQ142" s="18">
        <f t="shared" si="299"/>
        <v>0</v>
      </c>
      <c r="BR142" s="18">
        <f t="shared" si="299"/>
        <v>0</v>
      </c>
      <c r="BS142" s="18">
        <f t="shared" si="299"/>
        <v>0</v>
      </c>
      <c r="BT142" s="18">
        <f t="shared" si="299"/>
        <v>0</v>
      </c>
      <c r="BU142" s="18">
        <f t="shared" ref="BU142:CU142" si="302">SUM(BU143:BU144)</f>
        <v>0</v>
      </c>
      <c r="BV142" s="18">
        <f t="shared" si="302"/>
        <v>0</v>
      </c>
      <c r="BW142" s="18">
        <f t="shared" si="302"/>
        <v>0</v>
      </c>
      <c r="BX142" s="18">
        <f t="shared" si="302"/>
        <v>0</v>
      </c>
      <c r="BY142" s="18">
        <f t="shared" si="302"/>
        <v>0</v>
      </c>
      <c r="BZ142" s="18">
        <f t="shared" si="302"/>
        <v>0</v>
      </c>
      <c r="CA142" s="18">
        <f t="shared" si="302"/>
        <v>0</v>
      </c>
      <c r="CB142" s="18">
        <f t="shared" si="302"/>
        <v>0</v>
      </c>
      <c r="CC142" s="18">
        <f t="shared" si="302"/>
        <v>0</v>
      </c>
      <c r="CD142" s="18">
        <f t="shared" si="302"/>
        <v>0</v>
      </c>
      <c r="CE142" s="18">
        <f t="shared" si="302"/>
        <v>0</v>
      </c>
      <c r="CF142" s="18">
        <f t="shared" si="302"/>
        <v>0</v>
      </c>
      <c r="CG142" s="18">
        <f t="shared" ref="CG142:CH142" si="303">SUM(CG143:CG144)</f>
        <v>0</v>
      </c>
      <c r="CH142" s="18">
        <f t="shared" si="303"/>
        <v>0</v>
      </c>
      <c r="CI142" s="18">
        <f t="shared" si="302"/>
        <v>0</v>
      </c>
      <c r="CJ142" s="18">
        <f t="shared" ref="CJ142" si="304">SUM(CJ143:CJ144)</f>
        <v>0</v>
      </c>
      <c r="CK142" s="18">
        <f t="shared" si="302"/>
        <v>0</v>
      </c>
      <c r="CL142" s="18">
        <f t="shared" si="302"/>
        <v>0</v>
      </c>
      <c r="CM142" s="18">
        <f t="shared" ref="CM142" si="305">SUM(CM143:CM144)</f>
        <v>0</v>
      </c>
      <c r="CN142" s="18">
        <f t="shared" si="302"/>
        <v>0</v>
      </c>
      <c r="CO142" s="18"/>
      <c r="CP142" s="18"/>
      <c r="CQ142" s="18">
        <f t="shared" si="302"/>
        <v>0</v>
      </c>
      <c r="CR142" s="18">
        <f t="shared" si="302"/>
        <v>0</v>
      </c>
      <c r="CS142" s="18">
        <f t="shared" si="302"/>
        <v>0</v>
      </c>
      <c r="CT142" s="18">
        <f t="shared" si="302"/>
        <v>0</v>
      </c>
      <c r="CU142" s="46">
        <f t="shared" si="302"/>
        <v>0</v>
      </c>
      <c r="CV142" s="58"/>
      <c r="CW142" s="94"/>
      <c r="CX142" s="94"/>
      <c r="CY142" s="93"/>
      <c r="CZ142" s="58"/>
      <c r="DA142" s="58"/>
      <c r="DB142" s="58"/>
      <c r="DC142" s="58"/>
      <c r="DD142" s="58"/>
      <c r="DE142" s="58"/>
      <c r="DF142" s="58"/>
      <c r="DG142" s="58"/>
      <c r="DH142" s="58"/>
      <c r="DI142" s="58"/>
      <c r="DJ142" s="58"/>
      <c r="DK142" s="58"/>
      <c r="DL142" s="58"/>
      <c r="DM142" s="58"/>
      <c r="DN142" s="58"/>
      <c r="DO142" s="58"/>
      <c r="DP142" s="58"/>
      <c r="DQ142" s="58"/>
    </row>
    <row r="143" spans="1:121" ht="15.6" x14ac:dyDescent="0.3">
      <c r="A143" s="21" t="s">
        <v>1</v>
      </c>
      <c r="B143" s="21" t="s">
        <v>85</v>
      </c>
      <c r="C143" s="22" t="s">
        <v>245</v>
      </c>
      <c r="D143" s="19">
        <f>SUM(E143+BZ143+CR143)</f>
        <v>315147</v>
      </c>
      <c r="E143" s="19">
        <f>SUM(F143+BA143)</f>
        <v>315147</v>
      </c>
      <c r="F143" s="19">
        <f>SUM(G143+H143+I143+P143+S143+T143+U143+AE143+AD143)</f>
        <v>315147</v>
      </c>
      <c r="G143" s="19">
        <v>0</v>
      </c>
      <c r="H143" s="19">
        <v>0</v>
      </c>
      <c r="I143" s="19">
        <f t="shared" ref="I143:I213" si="306">SUM(J143:O143)</f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f t="shared" ref="P143:P213" si="307">SUM(Q143:R143)</f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f t="shared" ref="U143:U144" si="308">SUM(V143:AC143)</f>
        <v>0</v>
      </c>
      <c r="V143" s="19">
        <v>0</v>
      </c>
      <c r="W143" s="19">
        <v>0</v>
      </c>
      <c r="X143" s="19">
        <v>0</v>
      </c>
      <c r="Y143" s="19">
        <v>0</v>
      </c>
      <c r="Z143" s="19">
        <v>0</v>
      </c>
      <c r="AA143" s="19">
        <v>0</v>
      </c>
      <c r="AB143" s="19">
        <v>0</v>
      </c>
      <c r="AC143" s="19">
        <v>0</v>
      </c>
      <c r="AD143" s="19">
        <v>0</v>
      </c>
      <c r="AE143" s="19">
        <f>SUM(AF143:AZ143)</f>
        <v>315147</v>
      </c>
      <c r="AF143" s="19">
        <v>0</v>
      </c>
      <c r="AG143" s="19">
        <v>0</v>
      </c>
      <c r="AH143" s="19">
        <v>0</v>
      </c>
      <c r="AI143" s="19">
        <v>0</v>
      </c>
      <c r="AJ143" s="19">
        <v>0</v>
      </c>
      <c r="AK143" s="19">
        <v>0</v>
      </c>
      <c r="AL143" s="19">
        <v>0</v>
      </c>
      <c r="AM143" s="19">
        <v>0</v>
      </c>
      <c r="AN143" s="19">
        <v>0</v>
      </c>
      <c r="AO143" s="19">
        <v>0</v>
      </c>
      <c r="AP143" s="19">
        <v>0</v>
      </c>
      <c r="AQ143" s="19">
        <v>0</v>
      </c>
      <c r="AR143" s="19">
        <v>0</v>
      </c>
      <c r="AS143" s="19">
        <v>0</v>
      </c>
      <c r="AT143" s="19">
        <v>0</v>
      </c>
      <c r="AU143" s="19">
        <v>0</v>
      </c>
      <c r="AV143" s="19">
        <v>0</v>
      </c>
      <c r="AW143" s="19">
        <v>0</v>
      </c>
      <c r="AX143" s="19">
        <v>0</v>
      </c>
      <c r="AY143" s="19">
        <v>0</v>
      </c>
      <c r="AZ143" s="23">
        <v>315147</v>
      </c>
      <c r="BA143" s="19">
        <f>SUM(BB143+BF143+BI143+BK143+BN143)</f>
        <v>0</v>
      </c>
      <c r="BB143" s="19">
        <f>SUM(BC143:BE143)</f>
        <v>0</v>
      </c>
      <c r="BC143" s="19">
        <v>0</v>
      </c>
      <c r="BD143" s="19">
        <v>0</v>
      </c>
      <c r="BE143" s="19">
        <v>0</v>
      </c>
      <c r="BF143" s="19">
        <f>SUM(BH143:BH143)</f>
        <v>0</v>
      </c>
      <c r="BG143" s="19">
        <v>0</v>
      </c>
      <c r="BH143" s="19">
        <v>0</v>
      </c>
      <c r="BI143" s="19">
        <v>0</v>
      </c>
      <c r="BJ143" s="19">
        <v>0</v>
      </c>
      <c r="BK143" s="19">
        <f t="shared" ref="BK143:BK213" si="309">SUM(BL143)</f>
        <v>0</v>
      </c>
      <c r="BL143" s="19">
        <v>0</v>
      </c>
      <c r="BM143" s="19">
        <v>0</v>
      </c>
      <c r="BN143" s="19">
        <f>SUM(BO143:BY143)</f>
        <v>0</v>
      </c>
      <c r="BO143" s="19">
        <v>0</v>
      </c>
      <c r="BP143" s="19">
        <v>0</v>
      </c>
      <c r="BQ143" s="19">
        <v>0</v>
      </c>
      <c r="BR143" s="19">
        <v>0</v>
      </c>
      <c r="BS143" s="19">
        <v>0</v>
      </c>
      <c r="BT143" s="19">
        <v>0</v>
      </c>
      <c r="BU143" s="19">
        <v>0</v>
      </c>
      <c r="BV143" s="19">
        <v>0</v>
      </c>
      <c r="BW143" s="19">
        <v>0</v>
      </c>
      <c r="BX143" s="19">
        <v>0</v>
      </c>
      <c r="BY143" s="19">
        <v>0</v>
      </c>
      <c r="BZ143" s="19">
        <f>SUM(CA143+CQ143)</f>
        <v>0</v>
      </c>
      <c r="CA143" s="19">
        <f>SUM(CB143+CE143+CK143)</f>
        <v>0</v>
      </c>
      <c r="CB143" s="19">
        <f t="shared" ref="CB143:CB213" si="310">SUM(CC143:CD143)</f>
        <v>0</v>
      </c>
      <c r="CC143" s="19">
        <v>0</v>
      </c>
      <c r="CD143" s="19">
        <v>0</v>
      </c>
      <c r="CE143" s="19">
        <f t="shared" ref="CE143:CE144" si="311">SUM(CF143:CJ143)</f>
        <v>0</v>
      </c>
      <c r="CF143" s="19">
        <v>0</v>
      </c>
      <c r="CG143" s="19">
        <v>0</v>
      </c>
      <c r="CH143" s="19">
        <v>0</v>
      </c>
      <c r="CI143" s="19">
        <v>0</v>
      </c>
      <c r="CJ143" s="19">
        <v>0</v>
      </c>
      <c r="CK143" s="19">
        <f>SUM(CL143:CP143)</f>
        <v>0</v>
      </c>
      <c r="CL143" s="19">
        <v>0</v>
      </c>
      <c r="CM143" s="19">
        <v>0</v>
      </c>
      <c r="CN143" s="19">
        <v>0</v>
      </c>
      <c r="CO143" s="19"/>
      <c r="CP143" s="19"/>
      <c r="CQ143" s="19">
        <v>0</v>
      </c>
      <c r="CR143" s="19">
        <f t="shared" ref="CR143:CR213" si="312">SUM(CS143)</f>
        <v>0</v>
      </c>
      <c r="CS143" s="19">
        <f t="shared" ref="CS143:CS213" si="313">SUM(CT143:CU143)</f>
        <v>0</v>
      </c>
      <c r="CT143" s="19">
        <v>0</v>
      </c>
      <c r="CU143" s="20">
        <v>0</v>
      </c>
      <c r="CW143" s="116"/>
      <c r="CX143" s="116"/>
      <c r="CY143" s="95"/>
    </row>
    <row r="144" spans="1:121" ht="15.6" x14ac:dyDescent="0.3">
      <c r="A144" s="21" t="s">
        <v>1</v>
      </c>
      <c r="B144" s="21" t="s">
        <v>93</v>
      </c>
      <c r="C144" s="22" t="s">
        <v>246</v>
      </c>
      <c r="D144" s="19">
        <f>SUM(E144+BZ144+CR144)</f>
        <v>229961</v>
      </c>
      <c r="E144" s="19">
        <f>SUM(F144+BA144)</f>
        <v>229961</v>
      </c>
      <c r="F144" s="19">
        <f>SUM(G144+H144+I144+P144+S144+T144+U144+AE144+AD144)</f>
        <v>229961</v>
      </c>
      <c r="G144" s="19">
        <v>0</v>
      </c>
      <c r="H144" s="19">
        <v>0</v>
      </c>
      <c r="I144" s="19">
        <f t="shared" si="306"/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f t="shared" si="307"/>
        <v>0</v>
      </c>
      <c r="Q144" s="19">
        <v>0</v>
      </c>
      <c r="R144" s="19">
        <v>0</v>
      </c>
      <c r="S144" s="19">
        <v>0</v>
      </c>
      <c r="T144" s="19">
        <v>0</v>
      </c>
      <c r="U144" s="19">
        <f t="shared" si="308"/>
        <v>0</v>
      </c>
      <c r="V144" s="19">
        <v>0</v>
      </c>
      <c r="W144" s="19">
        <v>0</v>
      </c>
      <c r="X144" s="19">
        <v>0</v>
      </c>
      <c r="Y144" s="19">
        <v>0</v>
      </c>
      <c r="Z144" s="19">
        <v>0</v>
      </c>
      <c r="AA144" s="19">
        <v>0</v>
      </c>
      <c r="AB144" s="19">
        <v>0</v>
      </c>
      <c r="AC144" s="19">
        <v>0</v>
      </c>
      <c r="AD144" s="19">
        <v>0</v>
      </c>
      <c r="AE144" s="19">
        <f>SUM(AF144:AZ144)</f>
        <v>229961</v>
      </c>
      <c r="AF144" s="19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>
        <v>0</v>
      </c>
      <c r="AT144" s="19">
        <v>0</v>
      </c>
      <c r="AU144" s="19">
        <v>0</v>
      </c>
      <c r="AV144" s="19">
        <v>0</v>
      </c>
      <c r="AW144" s="19">
        <v>0</v>
      </c>
      <c r="AX144" s="19">
        <v>0</v>
      </c>
      <c r="AY144" s="19">
        <v>0</v>
      </c>
      <c r="AZ144" s="23">
        <v>229961</v>
      </c>
      <c r="BA144" s="19">
        <f>SUM(BB144+BF144+BI144+BK144+BN144)</f>
        <v>0</v>
      </c>
      <c r="BB144" s="19">
        <f>SUM(BC144:BE144)</f>
        <v>0</v>
      </c>
      <c r="BC144" s="19">
        <v>0</v>
      </c>
      <c r="BD144" s="19">
        <v>0</v>
      </c>
      <c r="BE144" s="19">
        <v>0</v>
      </c>
      <c r="BF144" s="19">
        <f>SUM(BH144:BH144)</f>
        <v>0</v>
      </c>
      <c r="BG144" s="19">
        <v>0</v>
      </c>
      <c r="BH144" s="19">
        <v>0</v>
      </c>
      <c r="BI144" s="19">
        <v>0</v>
      </c>
      <c r="BJ144" s="19">
        <v>0</v>
      </c>
      <c r="BK144" s="19">
        <f t="shared" si="309"/>
        <v>0</v>
      </c>
      <c r="BL144" s="19">
        <v>0</v>
      </c>
      <c r="BM144" s="19">
        <v>0</v>
      </c>
      <c r="BN144" s="19">
        <f>SUM(BO144:BY144)</f>
        <v>0</v>
      </c>
      <c r="BO144" s="19">
        <v>0</v>
      </c>
      <c r="BP144" s="19">
        <v>0</v>
      </c>
      <c r="BQ144" s="19">
        <v>0</v>
      </c>
      <c r="BR144" s="19">
        <v>0</v>
      </c>
      <c r="BS144" s="19">
        <v>0</v>
      </c>
      <c r="BT144" s="19">
        <v>0</v>
      </c>
      <c r="BU144" s="19">
        <v>0</v>
      </c>
      <c r="BV144" s="19">
        <v>0</v>
      </c>
      <c r="BW144" s="19">
        <v>0</v>
      </c>
      <c r="BX144" s="19">
        <v>0</v>
      </c>
      <c r="BY144" s="19">
        <v>0</v>
      </c>
      <c r="BZ144" s="19">
        <f>SUM(CA144+CQ144)</f>
        <v>0</v>
      </c>
      <c r="CA144" s="19">
        <f>SUM(CB144+CE144+CK144)</f>
        <v>0</v>
      </c>
      <c r="CB144" s="19">
        <f t="shared" si="310"/>
        <v>0</v>
      </c>
      <c r="CC144" s="19">
        <v>0</v>
      </c>
      <c r="CD144" s="19">
        <v>0</v>
      </c>
      <c r="CE144" s="19">
        <f t="shared" si="311"/>
        <v>0</v>
      </c>
      <c r="CF144" s="19">
        <v>0</v>
      </c>
      <c r="CG144" s="19">
        <v>0</v>
      </c>
      <c r="CH144" s="19">
        <v>0</v>
      </c>
      <c r="CI144" s="19">
        <v>0</v>
      </c>
      <c r="CJ144" s="19">
        <v>0</v>
      </c>
      <c r="CK144" s="19">
        <f>SUM(CL144:CP144)</f>
        <v>0</v>
      </c>
      <c r="CL144" s="19">
        <v>0</v>
      </c>
      <c r="CM144" s="19">
        <v>0</v>
      </c>
      <c r="CN144" s="19">
        <v>0</v>
      </c>
      <c r="CO144" s="19"/>
      <c r="CP144" s="19"/>
      <c r="CQ144" s="19">
        <v>0</v>
      </c>
      <c r="CR144" s="19">
        <f t="shared" si="312"/>
        <v>0</v>
      </c>
      <c r="CS144" s="19">
        <f t="shared" si="313"/>
        <v>0</v>
      </c>
      <c r="CT144" s="19">
        <v>0</v>
      </c>
      <c r="CU144" s="20">
        <v>0</v>
      </c>
      <c r="CW144" s="116"/>
      <c r="CX144" s="116"/>
      <c r="CY144" s="95"/>
    </row>
    <row r="145" spans="1:121" s="59" customFormat="1" ht="31.2" x14ac:dyDescent="0.3">
      <c r="A145" s="16" t="s">
        <v>247</v>
      </c>
      <c r="B145" s="16" t="s">
        <v>1</v>
      </c>
      <c r="C145" s="17" t="s">
        <v>587</v>
      </c>
      <c r="D145" s="18">
        <f t="shared" ref="D145:AS145" si="314">SUM(D146:D150)</f>
        <v>13868354</v>
      </c>
      <c r="E145" s="18">
        <f t="shared" si="314"/>
        <v>13385459</v>
      </c>
      <c r="F145" s="18">
        <f t="shared" si="314"/>
        <v>12877955</v>
      </c>
      <c r="G145" s="18">
        <f t="shared" si="314"/>
        <v>8686769</v>
      </c>
      <c r="H145" s="18">
        <f t="shared" si="314"/>
        <v>2049919</v>
      </c>
      <c r="I145" s="18">
        <f t="shared" si="314"/>
        <v>761673</v>
      </c>
      <c r="J145" s="18">
        <f t="shared" si="314"/>
        <v>17702</v>
      </c>
      <c r="K145" s="18">
        <f t="shared" si="314"/>
        <v>70000</v>
      </c>
      <c r="L145" s="18">
        <f t="shared" si="314"/>
        <v>0</v>
      </c>
      <c r="M145" s="18">
        <f t="shared" si="314"/>
        <v>0</v>
      </c>
      <c r="N145" s="18">
        <f t="shared" si="314"/>
        <v>475635</v>
      </c>
      <c r="O145" s="18">
        <f t="shared" si="314"/>
        <v>198336</v>
      </c>
      <c r="P145" s="18">
        <f t="shared" si="314"/>
        <v>0</v>
      </c>
      <c r="Q145" s="18">
        <f t="shared" si="314"/>
        <v>0</v>
      </c>
      <c r="R145" s="18">
        <f t="shared" si="314"/>
        <v>0</v>
      </c>
      <c r="S145" s="18">
        <f t="shared" si="314"/>
        <v>0</v>
      </c>
      <c r="T145" s="18">
        <f t="shared" si="314"/>
        <v>63322</v>
      </c>
      <c r="U145" s="18">
        <f t="shared" si="314"/>
        <v>279015</v>
      </c>
      <c r="V145" s="18">
        <f t="shared" si="314"/>
        <v>5000</v>
      </c>
      <c r="W145" s="18">
        <f t="shared" si="314"/>
        <v>182779</v>
      </c>
      <c r="X145" s="18">
        <f t="shared" si="314"/>
        <v>64047</v>
      </c>
      <c r="Y145" s="18">
        <f t="shared" si="314"/>
        <v>27189</v>
      </c>
      <c r="Z145" s="18">
        <f t="shared" si="314"/>
        <v>0</v>
      </c>
      <c r="AA145" s="18">
        <f t="shared" si="314"/>
        <v>0</v>
      </c>
      <c r="AB145" s="18">
        <f t="shared" si="314"/>
        <v>0</v>
      </c>
      <c r="AC145" s="18">
        <f t="shared" si="314"/>
        <v>0</v>
      </c>
      <c r="AD145" s="18">
        <f t="shared" si="314"/>
        <v>0</v>
      </c>
      <c r="AE145" s="18">
        <f t="shared" si="314"/>
        <v>1037257</v>
      </c>
      <c r="AF145" s="18">
        <f t="shared" si="314"/>
        <v>0</v>
      </c>
      <c r="AG145" s="18">
        <f t="shared" si="314"/>
        <v>0</v>
      </c>
      <c r="AH145" s="18">
        <f t="shared" si="314"/>
        <v>0</v>
      </c>
      <c r="AI145" s="18">
        <f t="shared" si="314"/>
        <v>0</v>
      </c>
      <c r="AJ145" s="18">
        <f t="shared" si="314"/>
        <v>0</v>
      </c>
      <c r="AK145" s="18">
        <f t="shared" si="314"/>
        <v>0</v>
      </c>
      <c r="AL145" s="18">
        <f t="shared" si="314"/>
        <v>0</v>
      </c>
      <c r="AM145" s="18">
        <f t="shared" si="314"/>
        <v>430</v>
      </c>
      <c r="AN145" s="18">
        <f t="shared" si="314"/>
        <v>2414</v>
      </c>
      <c r="AO145" s="18">
        <f t="shared" si="314"/>
        <v>0</v>
      </c>
      <c r="AP145" s="18">
        <f t="shared" si="314"/>
        <v>0</v>
      </c>
      <c r="AQ145" s="18">
        <f t="shared" si="314"/>
        <v>0</v>
      </c>
      <c r="AR145" s="18">
        <f t="shared" si="314"/>
        <v>125448</v>
      </c>
      <c r="AS145" s="18">
        <f t="shared" si="314"/>
        <v>24000</v>
      </c>
      <c r="AT145" s="18"/>
      <c r="AU145" s="18"/>
      <c r="AV145" s="18">
        <f>SUM(AV146:AV150)</f>
        <v>0</v>
      </c>
      <c r="AW145" s="18">
        <f>SUM(AW146:AW150)</f>
        <v>0</v>
      </c>
      <c r="AX145" s="18">
        <f>SUM(AX146:AX150)</f>
        <v>0</v>
      </c>
      <c r="AY145" s="18"/>
      <c r="AZ145" s="18">
        <f t="shared" ref="AZ145:CN145" si="315">SUM(AZ146:AZ150)</f>
        <v>884965</v>
      </c>
      <c r="BA145" s="18">
        <f t="shared" si="315"/>
        <v>507504</v>
      </c>
      <c r="BB145" s="18">
        <f t="shared" si="315"/>
        <v>0</v>
      </c>
      <c r="BC145" s="18">
        <f t="shared" si="315"/>
        <v>0</v>
      </c>
      <c r="BD145" s="18">
        <f t="shared" si="315"/>
        <v>0</v>
      </c>
      <c r="BE145" s="18">
        <f t="shared" si="315"/>
        <v>0</v>
      </c>
      <c r="BF145" s="18">
        <f t="shared" si="315"/>
        <v>0</v>
      </c>
      <c r="BG145" s="18">
        <f t="shared" si="315"/>
        <v>0</v>
      </c>
      <c r="BH145" s="18">
        <f t="shared" si="315"/>
        <v>0</v>
      </c>
      <c r="BI145" s="18">
        <f t="shared" si="315"/>
        <v>0</v>
      </c>
      <c r="BJ145" s="18">
        <f t="shared" ref="BJ145" si="316">SUM(BJ146:BJ150)</f>
        <v>0</v>
      </c>
      <c r="BK145" s="18">
        <f t="shared" si="315"/>
        <v>0</v>
      </c>
      <c r="BL145" s="18">
        <f t="shared" si="315"/>
        <v>0</v>
      </c>
      <c r="BM145" s="18">
        <f t="shared" si="315"/>
        <v>0</v>
      </c>
      <c r="BN145" s="18">
        <f t="shared" si="315"/>
        <v>507504</v>
      </c>
      <c r="BO145" s="18">
        <f t="shared" si="315"/>
        <v>0</v>
      </c>
      <c r="BP145" s="18">
        <f t="shared" si="315"/>
        <v>0</v>
      </c>
      <c r="BQ145" s="18">
        <f t="shared" si="315"/>
        <v>507504</v>
      </c>
      <c r="BR145" s="18">
        <f t="shared" si="315"/>
        <v>0</v>
      </c>
      <c r="BS145" s="18">
        <f t="shared" si="315"/>
        <v>0</v>
      </c>
      <c r="BT145" s="18">
        <f t="shared" si="315"/>
        <v>0</v>
      </c>
      <c r="BU145" s="18">
        <f t="shared" si="315"/>
        <v>0</v>
      </c>
      <c r="BV145" s="18">
        <f t="shared" si="315"/>
        <v>0</v>
      </c>
      <c r="BW145" s="18">
        <f t="shared" si="315"/>
        <v>0</v>
      </c>
      <c r="BX145" s="18">
        <f t="shared" si="315"/>
        <v>0</v>
      </c>
      <c r="BY145" s="18">
        <f t="shared" si="315"/>
        <v>0</v>
      </c>
      <c r="BZ145" s="18">
        <f t="shared" si="315"/>
        <v>482895</v>
      </c>
      <c r="CA145" s="18">
        <f t="shared" si="315"/>
        <v>482895</v>
      </c>
      <c r="CB145" s="18">
        <f t="shared" si="315"/>
        <v>482895</v>
      </c>
      <c r="CC145" s="18">
        <f t="shared" si="315"/>
        <v>0</v>
      </c>
      <c r="CD145" s="18">
        <f t="shared" si="315"/>
        <v>482895</v>
      </c>
      <c r="CE145" s="18">
        <f t="shared" si="315"/>
        <v>0</v>
      </c>
      <c r="CF145" s="18">
        <f t="shared" si="315"/>
        <v>0</v>
      </c>
      <c r="CG145" s="18">
        <f t="shared" si="315"/>
        <v>0</v>
      </c>
      <c r="CH145" s="18">
        <f t="shared" si="315"/>
        <v>0</v>
      </c>
      <c r="CI145" s="18">
        <f t="shared" si="315"/>
        <v>0</v>
      </c>
      <c r="CJ145" s="18">
        <f t="shared" si="315"/>
        <v>0</v>
      </c>
      <c r="CK145" s="18">
        <f t="shared" si="315"/>
        <v>0</v>
      </c>
      <c r="CL145" s="18">
        <f t="shared" si="315"/>
        <v>0</v>
      </c>
      <c r="CM145" s="18">
        <f t="shared" si="315"/>
        <v>0</v>
      </c>
      <c r="CN145" s="18">
        <f t="shared" si="315"/>
        <v>0</v>
      </c>
      <c r="CO145" s="18"/>
      <c r="CP145" s="18"/>
      <c r="CQ145" s="18">
        <f>SUM(CQ146:CQ150)</f>
        <v>0</v>
      </c>
      <c r="CR145" s="18">
        <f>SUM(CR146:CR150)</f>
        <v>0</v>
      </c>
      <c r="CS145" s="18">
        <f>SUM(CS146:CS150)</f>
        <v>0</v>
      </c>
      <c r="CT145" s="18">
        <f>SUM(CT146:CT150)</f>
        <v>0</v>
      </c>
      <c r="CU145" s="46">
        <f>SUM(CU146:CU150)</f>
        <v>0</v>
      </c>
      <c r="CV145" s="58"/>
      <c r="CW145" s="94"/>
      <c r="CX145" s="94"/>
      <c r="CY145" s="93"/>
      <c r="CZ145" s="58"/>
      <c r="DA145" s="58"/>
      <c r="DB145" s="58"/>
      <c r="DC145" s="58"/>
      <c r="DD145" s="58"/>
      <c r="DE145" s="58"/>
      <c r="DF145" s="58"/>
      <c r="DG145" s="58"/>
      <c r="DH145" s="58"/>
      <c r="DI145" s="58"/>
      <c r="DJ145" s="58"/>
      <c r="DK145" s="58"/>
      <c r="DL145" s="58"/>
      <c r="DM145" s="58"/>
      <c r="DN145" s="58"/>
      <c r="DO145" s="58"/>
      <c r="DP145" s="58"/>
      <c r="DQ145" s="58"/>
    </row>
    <row r="146" spans="1:121" ht="15.6" x14ac:dyDescent="0.3">
      <c r="A146" s="21" t="s">
        <v>1</v>
      </c>
      <c r="B146" s="21" t="s">
        <v>81</v>
      </c>
      <c r="C146" s="22" t="s">
        <v>554</v>
      </c>
      <c r="D146" s="19">
        <f>SUM(E146+BZ146+CR146)</f>
        <v>4718925</v>
      </c>
      <c r="E146" s="19">
        <f>SUM(F146+BA146)</f>
        <v>4718925</v>
      </c>
      <c r="F146" s="19">
        <f t="shared" ref="F146:F150" si="317">SUM(G146+H146+I146+P146+S146+T146+U146+AE146+AD146)</f>
        <v>4211421</v>
      </c>
      <c r="G146" s="23">
        <v>3059672</v>
      </c>
      <c r="H146" s="23">
        <v>733911</v>
      </c>
      <c r="I146" s="19">
        <f t="shared" si="306"/>
        <v>134524</v>
      </c>
      <c r="J146" s="23">
        <v>0</v>
      </c>
      <c r="K146" s="23">
        <v>0</v>
      </c>
      <c r="L146" s="23">
        <v>0</v>
      </c>
      <c r="M146" s="23">
        <v>0</v>
      </c>
      <c r="N146" s="23">
        <v>120589</v>
      </c>
      <c r="O146" s="23">
        <v>13935</v>
      </c>
      <c r="P146" s="19">
        <f t="shared" si="307"/>
        <v>0</v>
      </c>
      <c r="Q146" s="23"/>
      <c r="R146" s="23"/>
      <c r="S146" s="23"/>
      <c r="T146" s="23">
        <v>40833</v>
      </c>
      <c r="U146" s="19">
        <f t="shared" ref="U146:U150" si="318">SUM(V146:AC146)</f>
        <v>155794</v>
      </c>
      <c r="V146" s="23">
        <v>5000</v>
      </c>
      <c r="W146" s="23">
        <v>93686</v>
      </c>
      <c r="X146" s="23">
        <v>33577</v>
      </c>
      <c r="Y146" s="23">
        <v>23531</v>
      </c>
      <c r="Z146" s="23">
        <v>0</v>
      </c>
      <c r="AA146" s="23">
        <v>0</v>
      </c>
      <c r="AB146" s="23">
        <v>0</v>
      </c>
      <c r="AC146" s="23">
        <v>0</v>
      </c>
      <c r="AD146" s="23">
        <v>0</v>
      </c>
      <c r="AE146" s="19">
        <f>SUM(AF146:AZ146)</f>
        <v>86687</v>
      </c>
      <c r="AF146" s="19">
        <v>0</v>
      </c>
      <c r="AG146" s="19">
        <v>0</v>
      </c>
      <c r="AH146" s="23">
        <v>0</v>
      </c>
      <c r="AI146" s="23">
        <v>0</v>
      </c>
      <c r="AJ146" s="23">
        <v>0</v>
      </c>
      <c r="AK146" s="23">
        <v>0</v>
      </c>
      <c r="AL146" s="23">
        <v>0</v>
      </c>
      <c r="AM146" s="23">
        <v>0</v>
      </c>
      <c r="AN146" s="23">
        <v>0</v>
      </c>
      <c r="AO146" s="23">
        <v>0</v>
      </c>
      <c r="AP146" s="23">
        <v>0</v>
      </c>
      <c r="AQ146" s="23">
        <v>0</v>
      </c>
      <c r="AR146" s="23">
        <v>60425</v>
      </c>
      <c r="AS146" s="23">
        <v>24000</v>
      </c>
      <c r="AT146" s="23">
        <v>0</v>
      </c>
      <c r="AU146" s="23">
        <v>0</v>
      </c>
      <c r="AV146" s="23">
        <v>0</v>
      </c>
      <c r="AW146" s="23">
        <v>0</v>
      </c>
      <c r="AX146" s="23">
        <v>0</v>
      </c>
      <c r="AY146" s="23">
        <v>0</v>
      </c>
      <c r="AZ146" s="23">
        <v>2262</v>
      </c>
      <c r="BA146" s="19">
        <f>SUM(BB146+BF146+BI146+BK146+BN146)</f>
        <v>507504</v>
      </c>
      <c r="BB146" s="19">
        <f t="shared" ref="BB146:BB150" si="319">SUM(BC146:BE146)</f>
        <v>0</v>
      </c>
      <c r="BC146" s="19">
        <v>0</v>
      </c>
      <c r="BD146" s="19">
        <v>0</v>
      </c>
      <c r="BE146" s="19">
        <v>0</v>
      </c>
      <c r="BF146" s="19">
        <f t="shared" ref="BF146:BF150" si="320">SUM(BH146:BH146)</f>
        <v>0</v>
      </c>
      <c r="BG146" s="19">
        <v>0</v>
      </c>
      <c r="BH146" s="19">
        <v>0</v>
      </c>
      <c r="BI146" s="19">
        <v>0</v>
      </c>
      <c r="BJ146" s="19">
        <v>0</v>
      </c>
      <c r="BK146" s="19">
        <f t="shared" si="309"/>
        <v>0</v>
      </c>
      <c r="BL146" s="19">
        <v>0</v>
      </c>
      <c r="BM146" s="19">
        <v>0</v>
      </c>
      <c r="BN146" s="19">
        <f t="shared" ref="BN146:BN150" si="321">SUM(BO146:BY146)</f>
        <v>507504</v>
      </c>
      <c r="BO146" s="19">
        <v>0</v>
      </c>
      <c r="BP146" s="19">
        <v>0</v>
      </c>
      <c r="BQ146" s="23">
        <v>507504</v>
      </c>
      <c r="BR146" s="19">
        <v>0</v>
      </c>
      <c r="BS146" s="19">
        <v>0</v>
      </c>
      <c r="BT146" s="19">
        <v>0</v>
      </c>
      <c r="BU146" s="19">
        <v>0</v>
      </c>
      <c r="BV146" s="19">
        <v>0</v>
      </c>
      <c r="BW146" s="19">
        <v>0</v>
      </c>
      <c r="BX146" s="19">
        <v>0</v>
      </c>
      <c r="BY146" s="19">
        <v>0</v>
      </c>
      <c r="BZ146" s="19">
        <f>SUM(CA146+CQ146)</f>
        <v>0</v>
      </c>
      <c r="CA146" s="19">
        <f>SUM(CB146+CE146+CK146)</f>
        <v>0</v>
      </c>
      <c r="CB146" s="19">
        <f t="shared" si="310"/>
        <v>0</v>
      </c>
      <c r="CC146" s="19">
        <v>0</v>
      </c>
      <c r="CD146" s="23"/>
      <c r="CE146" s="19">
        <f t="shared" ref="CE146:CE150" si="322">SUM(CF146:CJ146)</f>
        <v>0</v>
      </c>
      <c r="CF146" s="19">
        <v>0</v>
      </c>
      <c r="CG146" s="19">
        <v>0</v>
      </c>
      <c r="CH146" s="19">
        <v>0</v>
      </c>
      <c r="CI146" s="19">
        <v>0</v>
      </c>
      <c r="CJ146" s="19">
        <v>0</v>
      </c>
      <c r="CK146" s="19">
        <f>SUM(CL146:CP146)</f>
        <v>0</v>
      </c>
      <c r="CL146" s="19">
        <v>0</v>
      </c>
      <c r="CM146" s="19">
        <v>0</v>
      </c>
      <c r="CN146" s="19">
        <v>0</v>
      </c>
      <c r="CO146" s="19"/>
      <c r="CP146" s="19"/>
      <c r="CQ146" s="19">
        <v>0</v>
      </c>
      <c r="CR146" s="19">
        <f t="shared" si="312"/>
        <v>0</v>
      </c>
      <c r="CS146" s="19">
        <f t="shared" si="313"/>
        <v>0</v>
      </c>
      <c r="CT146" s="19">
        <v>0</v>
      </c>
      <c r="CU146" s="20">
        <v>0</v>
      </c>
      <c r="CW146" s="116"/>
      <c r="CX146" s="116"/>
      <c r="CY146" s="95"/>
    </row>
    <row r="147" spans="1:121" ht="15.6" x14ac:dyDescent="0.3">
      <c r="A147" s="21" t="s">
        <v>1</v>
      </c>
      <c r="B147" s="21" t="s">
        <v>93</v>
      </c>
      <c r="C147" s="22" t="s">
        <v>248</v>
      </c>
      <c r="D147" s="19">
        <f>SUM(E147+BZ147+CR147)</f>
        <v>5300851</v>
      </c>
      <c r="E147" s="19">
        <f>SUM(F147+BA147)</f>
        <v>4832470</v>
      </c>
      <c r="F147" s="19">
        <f t="shared" si="317"/>
        <v>4832470</v>
      </c>
      <c r="G147" s="23">
        <v>3172068</v>
      </c>
      <c r="H147" s="23">
        <v>739523</v>
      </c>
      <c r="I147" s="19">
        <f>SUM(J147:O147)</f>
        <v>597776</v>
      </c>
      <c r="J147" s="23">
        <v>9000</v>
      </c>
      <c r="K147" s="23">
        <v>70000</v>
      </c>
      <c r="L147" s="23">
        <v>0</v>
      </c>
      <c r="M147" s="23">
        <v>0</v>
      </c>
      <c r="N147" s="23">
        <v>355046</v>
      </c>
      <c r="O147" s="23">
        <v>163730</v>
      </c>
      <c r="P147" s="19">
        <f>SUM(Q147:R147)</f>
        <v>0</v>
      </c>
      <c r="Q147" s="23"/>
      <c r="R147" s="23"/>
      <c r="S147" s="23"/>
      <c r="T147" s="23">
        <v>17015</v>
      </c>
      <c r="U147" s="19">
        <f t="shared" si="318"/>
        <v>123221</v>
      </c>
      <c r="V147" s="23">
        <v>0</v>
      </c>
      <c r="W147" s="23">
        <v>89093</v>
      </c>
      <c r="X147" s="23">
        <v>30470</v>
      </c>
      <c r="Y147" s="23">
        <v>3658</v>
      </c>
      <c r="Z147" s="23">
        <v>0</v>
      </c>
      <c r="AA147" s="23">
        <v>0</v>
      </c>
      <c r="AB147" s="23">
        <v>0</v>
      </c>
      <c r="AC147" s="23">
        <v>0</v>
      </c>
      <c r="AD147" s="23">
        <v>0</v>
      </c>
      <c r="AE147" s="19">
        <f>SUM(AF147:AZ147)</f>
        <v>182867</v>
      </c>
      <c r="AF147" s="19">
        <v>0</v>
      </c>
      <c r="AG147" s="19">
        <v>0</v>
      </c>
      <c r="AH147" s="23">
        <v>0</v>
      </c>
      <c r="AI147" s="23"/>
      <c r="AJ147" s="23">
        <v>0</v>
      </c>
      <c r="AK147" s="23">
        <v>0</v>
      </c>
      <c r="AL147" s="23">
        <v>0</v>
      </c>
      <c r="AM147" s="23">
        <v>430</v>
      </c>
      <c r="AN147" s="23">
        <v>2414</v>
      </c>
      <c r="AO147" s="23">
        <v>0</v>
      </c>
      <c r="AP147" s="23">
        <v>0</v>
      </c>
      <c r="AQ147" s="23">
        <v>0</v>
      </c>
      <c r="AR147" s="23">
        <v>65023</v>
      </c>
      <c r="AS147" s="23">
        <v>0</v>
      </c>
      <c r="AT147" s="23">
        <v>0</v>
      </c>
      <c r="AU147" s="23">
        <v>0</v>
      </c>
      <c r="AV147" s="23">
        <v>0</v>
      </c>
      <c r="AW147" s="23">
        <v>0</v>
      </c>
      <c r="AX147" s="23">
        <v>0</v>
      </c>
      <c r="AY147" s="23">
        <v>0</v>
      </c>
      <c r="AZ147" s="23">
        <v>115000</v>
      </c>
      <c r="BA147" s="19">
        <f>SUM(BB147+BF147+BI147+BK147+BN147)</f>
        <v>0</v>
      </c>
      <c r="BB147" s="19">
        <f t="shared" si="319"/>
        <v>0</v>
      </c>
      <c r="BC147" s="19">
        <v>0</v>
      </c>
      <c r="BD147" s="19">
        <v>0</v>
      </c>
      <c r="BE147" s="19">
        <v>0</v>
      </c>
      <c r="BF147" s="19">
        <f t="shared" si="320"/>
        <v>0</v>
      </c>
      <c r="BG147" s="19">
        <v>0</v>
      </c>
      <c r="BH147" s="19">
        <v>0</v>
      </c>
      <c r="BI147" s="19">
        <v>0</v>
      </c>
      <c r="BJ147" s="19">
        <v>0</v>
      </c>
      <c r="BK147" s="19">
        <f>SUM(BL147)</f>
        <v>0</v>
      </c>
      <c r="BL147" s="19">
        <v>0</v>
      </c>
      <c r="BM147" s="19">
        <v>0</v>
      </c>
      <c r="BN147" s="19">
        <f t="shared" si="321"/>
        <v>0</v>
      </c>
      <c r="BO147" s="19">
        <v>0</v>
      </c>
      <c r="BP147" s="19">
        <v>0</v>
      </c>
      <c r="BQ147" s="19">
        <v>0</v>
      </c>
      <c r="BR147" s="19">
        <v>0</v>
      </c>
      <c r="BS147" s="19">
        <v>0</v>
      </c>
      <c r="BT147" s="19">
        <v>0</v>
      </c>
      <c r="BU147" s="19">
        <v>0</v>
      </c>
      <c r="BV147" s="19">
        <v>0</v>
      </c>
      <c r="BW147" s="19">
        <v>0</v>
      </c>
      <c r="BX147" s="19">
        <v>0</v>
      </c>
      <c r="BY147" s="19">
        <v>0</v>
      </c>
      <c r="BZ147" s="19">
        <f>SUM(CA147+CQ147)</f>
        <v>468381</v>
      </c>
      <c r="CA147" s="19">
        <f>SUM(CB147+CE147+CK147)</f>
        <v>468381</v>
      </c>
      <c r="CB147" s="19">
        <f>SUM(CC147:CD147)</f>
        <v>468381</v>
      </c>
      <c r="CC147" s="19">
        <v>0</v>
      </c>
      <c r="CD147" s="23">
        <v>468381</v>
      </c>
      <c r="CE147" s="19">
        <f t="shared" si="322"/>
        <v>0</v>
      </c>
      <c r="CF147" s="19">
        <v>0</v>
      </c>
      <c r="CG147" s="19">
        <v>0</v>
      </c>
      <c r="CH147" s="19">
        <v>0</v>
      </c>
      <c r="CI147" s="19">
        <v>0</v>
      </c>
      <c r="CJ147" s="19">
        <v>0</v>
      </c>
      <c r="CK147" s="19">
        <f>SUM(CL147:CP147)</f>
        <v>0</v>
      </c>
      <c r="CL147" s="19">
        <v>0</v>
      </c>
      <c r="CM147" s="19">
        <v>0</v>
      </c>
      <c r="CN147" s="19">
        <v>0</v>
      </c>
      <c r="CO147" s="19"/>
      <c r="CP147" s="19"/>
      <c r="CQ147" s="19">
        <v>0</v>
      </c>
      <c r="CR147" s="19">
        <f>SUM(CS147)</f>
        <v>0</v>
      </c>
      <c r="CS147" s="19">
        <f>SUM(CT147:CU147)</f>
        <v>0</v>
      </c>
      <c r="CT147" s="19">
        <v>0</v>
      </c>
      <c r="CU147" s="20">
        <v>0</v>
      </c>
      <c r="CW147" s="116"/>
      <c r="CX147" s="116"/>
      <c r="CY147" s="95"/>
    </row>
    <row r="148" spans="1:121" ht="15.6" x14ac:dyDescent="0.3">
      <c r="A148" s="21" t="s">
        <v>1</v>
      </c>
      <c r="B148" s="21" t="s">
        <v>93</v>
      </c>
      <c r="C148" s="22" t="s">
        <v>249</v>
      </c>
      <c r="D148" s="19">
        <f>SUM(E148+BZ148+CR148)</f>
        <v>3016853</v>
      </c>
      <c r="E148" s="19">
        <f>SUM(F148+BA148)</f>
        <v>3016853</v>
      </c>
      <c r="F148" s="19">
        <f t="shared" si="317"/>
        <v>3016853</v>
      </c>
      <c r="G148" s="23">
        <v>2244413</v>
      </c>
      <c r="H148" s="23">
        <v>523830</v>
      </c>
      <c r="I148" s="19">
        <f t="shared" si="306"/>
        <v>23136</v>
      </c>
      <c r="J148" s="23">
        <v>8702</v>
      </c>
      <c r="K148" s="23">
        <v>0</v>
      </c>
      <c r="L148" s="23">
        <v>0</v>
      </c>
      <c r="M148" s="23">
        <v>0</v>
      </c>
      <c r="N148" s="23">
        <v>0</v>
      </c>
      <c r="O148" s="23">
        <v>14434</v>
      </c>
      <c r="P148" s="19">
        <f t="shared" si="307"/>
        <v>0</v>
      </c>
      <c r="Q148" s="23"/>
      <c r="R148" s="23"/>
      <c r="S148" s="23"/>
      <c r="T148" s="23">
        <v>5474</v>
      </c>
      <c r="U148" s="19">
        <f t="shared" si="318"/>
        <v>0</v>
      </c>
      <c r="V148" s="23">
        <v>0</v>
      </c>
      <c r="W148" s="23">
        <v>0</v>
      </c>
      <c r="X148" s="23">
        <v>0</v>
      </c>
      <c r="Y148" s="23">
        <v>0</v>
      </c>
      <c r="Z148" s="23">
        <v>0</v>
      </c>
      <c r="AA148" s="23">
        <v>0</v>
      </c>
      <c r="AB148" s="23">
        <v>0</v>
      </c>
      <c r="AC148" s="23">
        <v>0</v>
      </c>
      <c r="AD148" s="23">
        <v>0</v>
      </c>
      <c r="AE148" s="19">
        <f>SUM(AF148:AZ148)</f>
        <v>220000</v>
      </c>
      <c r="AF148" s="19">
        <v>0</v>
      </c>
      <c r="AG148" s="19">
        <v>0</v>
      </c>
      <c r="AH148" s="23"/>
      <c r="AI148" s="23">
        <v>0</v>
      </c>
      <c r="AJ148" s="23">
        <v>0</v>
      </c>
      <c r="AK148" s="23">
        <v>0</v>
      </c>
      <c r="AL148" s="23">
        <v>0</v>
      </c>
      <c r="AM148" s="23">
        <v>0</v>
      </c>
      <c r="AN148" s="23">
        <v>0</v>
      </c>
      <c r="AO148" s="23">
        <v>0</v>
      </c>
      <c r="AP148" s="23">
        <v>0</v>
      </c>
      <c r="AQ148" s="23">
        <v>0</v>
      </c>
      <c r="AR148" s="23">
        <v>0</v>
      </c>
      <c r="AS148" s="23">
        <v>0</v>
      </c>
      <c r="AT148" s="23">
        <v>0</v>
      </c>
      <c r="AU148" s="23">
        <v>0</v>
      </c>
      <c r="AV148" s="23">
        <v>0</v>
      </c>
      <c r="AW148" s="23">
        <v>0</v>
      </c>
      <c r="AX148" s="23">
        <v>0</v>
      </c>
      <c r="AY148" s="23">
        <v>0</v>
      </c>
      <c r="AZ148" s="23">
        <v>220000</v>
      </c>
      <c r="BA148" s="19">
        <f>SUM(BB148+BF148+BI148+BK148+BN148)</f>
        <v>0</v>
      </c>
      <c r="BB148" s="19">
        <f t="shared" si="319"/>
        <v>0</v>
      </c>
      <c r="BC148" s="19">
        <v>0</v>
      </c>
      <c r="BD148" s="19">
        <v>0</v>
      </c>
      <c r="BE148" s="19">
        <v>0</v>
      </c>
      <c r="BF148" s="19">
        <f t="shared" si="320"/>
        <v>0</v>
      </c>
      <c r="BG148" s="19">
        <v>0</v>
      </c>
      <c r="BH148" s="19">
        <v>0</v>
      </c>
      <c r="BI148" s="19">
        <v>0</v>
      </c>
      <c r="BJ148" s="19">
        <v>0</v>
      </c>
      <c r="BK148" s="19">
        <f t="shared" si="309"/>
        <v>0</v>
      </c>
      <c r="BL148" s="19">
        <v>0</v>
      </c>
      <c r="BM148" s="19">
        <v>0</v>
      </c>
      <c r="BN148" s="19">
        <f t="shared" si="321"/>
        <v>0</v>
      </c>
      <c r="BO148" s="19">
        <v>0</v>
      </c>
      <c r="BP148" s="19">
        <v>0</v>
      </c>
      <c r="BQ148" s="19">
        <v>0</v>
      </c>
      <c r="BR148" s="19">
        <v>0</v>
      </c>
      <c r="BS148" s="19">
        <v>0</v>
      </c>
      <c r="BT148" s="19">
        <v>0</v>
      </c>
      <c r="BU148" s="19">
        <v>0</v>
      </c>
      <c r="BV148" s="19">
        <v>0</v>
      </c>
      <c r="BW148" s="19">
        <v>0</v>
      </c>
      <c r="BX148" s="19">
        <v>0</v>
      </c>
      <c r="BY148" s="19">
        <v>0</v>
      </c>
      <c r="BZ148" s="19">
        <f>SUM(CA148+CQ148)</f>
        <v>0</v>
      </c>
      <c r="CA148" s="19">
        <f>SUM(CB148+CE148+CK148)</f>
        <v>0</v>
      </c>
      <c r="CB148" s="19">
        <f t="shared" si="310"/>
        <v>0</v>
      </c>
      <c r="CC148" s="19">
        <v>0</v>
      </c>
      <c r="CD148" s="23">
        <v>0</v>
      </c>
      <c r="CE148" s="19">
        <f t="shared" si="322"/>
        <v>0</v>
      </c>
      <c r="CF148" s="19">
        <v>0</v>
      </c>
      <c r="CG148" s="19">
        <v>0</v>
      </c>
      <c r="CH148" s="19">
        <v>0</v>
      </c>
      <c r="CI148" s="19">
        <v>0</v>
      </c>
      <c r="CJ148" s="19">
        <v>0</v>
      </c>
      <c r="CK148" s="19">
        <f>SUM(CL148:CP148)</f>
        <v>0</v>
      </c>
      <c r="CL148" s="19">
        <v>0</v>
      </c>
      <c r="CM148" s="19">
        <v>0</v>
      </c>
      <c r="CN148" s="19">
        <v>0</v>
      </c>
      <c r="CO148" s="19"/>
      <c r="CP148" s="19"/>
      <c r="CQ148" s="19">
        <v>0</v>
      </c>
      <c r="CR148" s="19">
        <f t="shared" si="312"/>
        <v>0</v>
      </c>
      <c r="CS148" s="19">
        <f t="shared" si="313"/>
        <v>0</v>
      </c>
      <c r="CT148" s="19">
        <v>0</v>
      </c>
      <c r="CU148" s="20">
        <v>0</v>
      </c>
      <c r="CW148" s="116"/>
      <c r="CX148" s="116"/>
      <c r="CY148" s="95"/>
    </row>
    <row r="149" spans="1:121" ht="15.6" x14ac:dyDescent="0.3">
      <c r="A149" s="21" t="s">
        <v>1</v>
      </c>
      <c r="B149" s="21" t="s">
        <v>95</v>
      </c>
      <c r="C149" s="22" t="s">
        <v>490</v>
      </c>
      <c r="D149" s="19">
        <f>SUM(E149+BZ149+CR149)</f>
        <v>284022</v>
      </c>
      <c r="E149" s="19">
        <f>SUM(F149+BA149)</f>
        <v>269508</v>
      </c>
      <c r="F149" s="19">
        <f t="shared" si="317"/>
        <v>269508</v>
      </c>
      <c r="G149" s="23">
        <v>210616</v>
      </c>
      <c r="H149" s="23">
        <v>52655</v>
      </c>
      <c r="I149" s="19">
        <f>SUM(J149:O149)</f>
        <v>6237</v>
      </c>
      <c r="J149" s="23">
        <v>0</v>
      </c>
      <c r="K149" s="23">
        <v>0</v>
      </c>
      <c r="L149" s="23">
        <v>0</v>
      </c>
      <c r="M149" s="23">
        <v>0</v>
      </c>
      <c r="N149" s="23">
        <v>0</v>
      </c>
      <c r="O149" s="23">
        <v>6237</v>
      </c>
      <c r="P149" s="19">
        <f>SUM(Q149:R149)</f>
        <v>0</v>
      </c>
      <c r="Q149" s="23">
        <v>0</v>
      </c>
      <c r="R149" s="23">
        <v>0</v>
      </c>
      <c r="S149" s="23">
        <v>0</v>
      </c>
      <c r="T149" s="23">
        <v>0</v>
      </c>
      <c r="U149" s="19">
        <f t="shared" si="318"/>
        <v>0</v>
      </c>
      <c r="V149" s="23">
        <v>0</v>
      </c>
      <c r="W149" s="23">
        <v>0</v>
      </c>
      <c r="X149" s="23">
        <v>0</v>
      </c>
      <c r="Y149" s="23">
        <v>0</v>
      </c>
      <c r="Z149" s="23">
        <v>0</v>
      </c>
      <c r="AA149" s="23">
        <v>0</v>
      </c>
      <c r="AB149" s="23">
        <v>0</v>
      </c>
      <c r="AC149" s="23">
        <v>0</v>
      </c>
      <c r="AD149" s="23">
        <v>0</v>
      </c>
      <c r="AE149" s="19">
        <f>SUM(AF149:AZ149)</f>
        <v>0</v>
      </c>
      <c r="AF149" s="19">
        <v>0</v>
      </c>
      <c r="AG149" s="19">
        <v>0</v>
      </c>
      <c r="AH149" s="23">
        <v>0</v>
      </c>
      <c r="AI149" s="23">
        <v>0</v>
      </c>
      <c r="AJ149" s="23">
        <v>0</v>
      </c>
      <c r="AK149" s="23">
        <v>0</v>
      </c>
      <c r="AL149" s="23">
        <v>0</v>
      </c>
      <c r="AM149" s="23">
        <v>0</v>
      </c>
      <c r="AN149" s="23">
        <v>0</v>
      </c>
      <c r="AO149" s="23">
        <v>0</v>
      </c>
      <c r="AP149" s="23">
        <v>0</v>
      </c>
      <c r="AQ149" s="23">
        <v>0</v>
      </c>
      <c r="AR149" s="23">
        <v>0</v>
      </c>
      <c r="AS149" s="23">
        <v>0</v>
      </c>
      <c r="AT149" s="23">
        <v>0</v>
      </c>
      <c r="AU149" s="23">
        <v>0</v>
      </c>
      <c r="AV149" s="23">
        <v>0</v>
      </c>
      <c r="AW149" s="23">
        <v>0</v>
      </c>
      <c r="AX149" s="23">
        <v>0</v>
      </c>
      <c r="AY149" s="23">
        <v>0</v>
      </c>
      <c r="AZ149" s="23">
        <v>0</v>
      </c>
      <c r="BA149" s="19">
        <f>SUM(BB149+BF149+BI149+BK149+BN149)</f>
        <v>0</v>
      </c>
      <c r="BB149" s="19">
        <f>SUM(BC149:BE149)</f>
        <v>0</v>
      </c>
      <c r="BC149" s="19">
        <v>0</v>
      </c>
      <c r="BD149" s="19">
        <v>0</v>
      </c>
      <c r="BE149" s="19">
        <v>0</v>
      </c>
      <c r="BF149" s="19">
        <f t="shared" si="320"/>
        <v>0</v>
      </c>
      <c r="BG149" s="19">
        <v>0</v>
      </c>
      <c r="BH149" s="19">
        <v>0</v>
      </c>
      <c r="BI149" s="19">
        <v>0</v>
      </c>
      <c r="BJ149" s="19">
        <v>0</v>
      </c>
      <c r="BK149" s="19">
        <f>SUM(BL149)</f>
        <v>0</v>
      </c>
      <c r="BL149" s="19">
        <v>0</v>
      </c>
      <c r="BM149" s="19">
        <v>0</v>
      </c>
      <c r="BN149" s="19">
        <f t="shared" si="321"/>
        <v>0</v>
      </c>
      <c r="BO149" s="19">
        <v>0</v>
      </c>
      <c r="BP149" s="19">
        <v>0</v>
      </c>
      <c r="BQ149" s="19">
        <v>0</v>
      </c>
      <c r="BR149" s="19">
        <v>0</v>
      </c>
      <c r="BS149" s="19">
        <v>0</v>
      </c>
      <c r="BT149" s="19">
        <v>0</v>
      </c>
      <c r="BU149" s="19">
        <v>0</v>
      </c>
      <c r="BV149" s="19">
        <v>0</v>
      </c>
      <c r="BW149" s="19">
        <v>0</v>
      </c>
      <c r="BX149" s="19">
        <v>0</v>
      </c>
      <c r="BY149" s="19">
        <v>0</v>
      </c>
      <c r="BZ149" s="19">
        <f>SUM(CA149+CQ149)</f>
        <v>14514</v>
      </c>
      <c r="CA149" s="19">
        <f>SUM(CB149+CE149+CK149)</f>
        <v>14514</v>
      </c>
      <c r="CB149" s="19">
        <f>SUM(CC149:CD149)</f>
        <v>14514</v>
      </c>
      <c r="CC149" s="19">
        <v>0</v>
      </c>
      <c r="CD149" s="23">
        <v>14514</v>
      </c>
      <c r="CE149" s="19">
        <f t="shared" si="322"/>
        <v>0</v>
      </c>
      <c r="CF149" s="19">
        <v>0</v>
      </c>
      <c r="CG149" s="19">
        <v>0</v>
      </c>
      <c r="CH149" s="19">
        <v>0</v>
      </c>
      <c r="CI149" s="19">
        <v>0</v>
      </c>
      <c r="CJ149" s="19">
        <v>0</v>
      </c>
      <c r="CK149" s="19">
        <f>SUM(CL149:CP149)</f>
        <v>0</v>
      </c>
      <c r="CL149" s="19">
        <v>0</v>
      </c>
      <c r="CM149" s="19">
        <v>0</v>
      </c>
      <c r="CN149" s="19">
        <v>0</v>
      </c>
      <c r="CO149" s="19"/>
      <c r="CP149" s="19"/>
      <c r="CQ149" s="19">
        <v>0</v>
      </c>
      <c r="CR149" s="19">
        <f>SUM(CS149)</f>
        <v>0</v>
      </c>
      <c r="CS149" s="19">
        <f>SUM(CT149:CU149)</f>
        <v>0</v>
      </c>
      <c r="CT149" s="19">
        <v>0</v>
      </c>
      <c r="CU149" s="20">
        <v>0</v>
      </c>
      <c r="CW149" s="116"/>
      <c r="CX149" s="116"/>
      <c r="CY149" s="95"/>
    </row>
    <row r="150" spans="1:121" ht="31.2" x14ac:dyDescent="0.3">
      <c r="A150" s="21" t="s">
        <v>1</v>
      </c>
      <c r="B150" s="21" t="s">
        <v>95</v>
      </c>
      <c r="C150" s="22" t="s">
        <v>536</v>
      </c>
      <c r="D150" s="19">
        <f>SUM(E150+BZ150+CR150)</f>
        <v>547703</v>
      </c>
      <c r="E150" s="19">
        <f>SUM(F150+BA150)</f>
        <v>547703</v>
      </c>
      <c r="F150" s="19">
        <f t="shared" si="317"/>
        <v>547703</v>
      </c>
      <c r="G150" s="23">
        <v>0</v>
      </c>
      <c r="H150" s="23">
        <v>0</v>
      </c>
      <c r="I150" s="19">
        <f t="shared" ref="I150" si="323">SUM(J150:O150)</f>
        <v>0</v>
      </c>
      <c r="J150" s="23">
        <v>0</v>
      </c>
      <c r="K150" s="23">
        <v>0</v>
      </c>
      <c r="L150" s="23">
        <v>0</v>
      </c>
      <c r="M150" s="23">
        <v>0</v>
      </c>
      <c r="N150" s="23">
        <v>0</v>
      </c>
      <c r="O150" s="23">
        <v>0</v>
      </c>
      <c r="P150" s="19">
        <f t="shared" ref="P150" si="324">SUM(Q150:R150)</f>
        <v>0</v>
      </c>
      <c r="Q150" s="23">
        <v>0</v>
      </c>
      <c r="R150" s="23">
        <v>0</v>
      </c>
      <c r="S150" s="23">
        <v>0</v>
      </c>
      <c r="T150" s="23">
        <v>0</v>
      </c>
      <c r="U150" s="19">
        <f t="shared" si="318"/>
        <v>0</v>
      </c>
      <c r="V150" s="23">
        <v>0</v>
      </c>
      <c r="W150" s="23">
        <v>0</v>
      </c>
      <c r="X150" s="23">
        <v>0</v>
      </c>
      <c r="Y150" s="23">
        <v>0</v>
      </c>
      <c r="Z150" s="23">
        <v>0</v>
      </c>
      <c r="AA150" s="23">
        <v>0</v>
      </c>
      <c r="AB150" s="23">
        <v>0</v>
      </c>
      <c r="AC150" s="23">
        <v>0</v>
      </c>
      <c r="AD150" s="23">
        <v>0</v>
      </c>
      <c r="AE150" s="19">
        <f>SUM(AF150:AZ150)</f>
        <v>547703</v>
      </c>
      <c r="AF150" s="19">
        <v>0</v>
      </c>
      <c r="AG150" s="19">
        <v>0</v>
      </c>
      <c r="AH150" s="23">
        <v>0</v>
      </c>
      <c r="AI150" s="23">
        <v>0</v>
      </c>
      <c r="AJ150" s="23">
        <v>0</v>
      </c>
      <c r="AK150" s="23">
        <v>0</v>
      </c>
      <c r="AL150" s="23">
        <v>0</v>
      </c>
      <c r="AM150" s="23">
        <v>0</v>
      </c>
      <c r="AN150" s="23">
        <v>0</v>
      </c>
      <c r="AO150" s="23">
        <v>0</v>
      </c>
      <c r="AP150" s="23">
        <v>0</v>
      </c>
      <c r="AQ150" s="23">
        <v>0</v>
      </c>
      <c r="AR150" s="23">
        <v>0</v>
      </c>
      <c r="AS150" s="23">
        <v>0</v>
      </c>
      <c r="AT150" s="23">
        <v>0</v>
      </c>
      <c r="AU150" s="23">
        <v>0</v>
      </c>
      <c r="AV150" s="23">
        <v>0</v>
      </c>
      <c r="AW150" s="23">
        <v>0</v>
      </c>
      <c r="AX150" s="23">
        <v>0</v>
      </c>
      <c r="AY150" s="23">
        <v>0</v>
      </c>
      <c r="AZ150" s="23">
        <v>547703</v>
      </c>
      <c r="BA150" s="19">
        <f>SUM(BB150+BF150+BI150+BK150+BN150)</f>
        <v>0</v>
      </c>
      <c r="BB150" s="19">
        <f t="shared" si="319"/>
        <v>0</v>
      </c>
      <c r="BC150" s="19">
        <v>0</v>
      </c>
      <c r="BD150" s="19">
        <v>0</v>
      </c>
      <c r="BE150" s="19">
        <v>0</v>
      </c>
      <c r="BF150" s="19">
        <f t="shared" si="320"/>
        <v>0</v>
      </c>
      <c r="BG150" s="19">
        <v>0</v>
      </c>
      <c r="BH150" s="19">
        <v>0</v>
      </c>
      <c r="BI150" s="19">
        <v>0</v>
      </c>
      <c r="BJ150" s="19">
        <v>0</v>
      </c>
      <c r="BK150" s="19">
        <f t="shared" ref="BK150" si="325">SUM(BL150)</f>
        <v>0</v>
      </c>
      <c r="BL150" s="19">
        <v>0</v>
      </c>
      <c r="BM150" s="19">
        <v>0</v>
      </c>
      <c r="BN150" s="19">
        <f t="shared" si="321"/>
        <v>0</v>
      </c>
      <c r="BO150" s="19">
        <v>0</v>
      </c>
      <c r="BP150" s="19">
        <v>0</v>
      </c>
      <c r="BQ150" s="19">
        <v>0</v>
      </c>
      <c r="BR150" s="19">
        <v>0</v>
      </c>
      <c r="BS150" s="19">
        <v>0</v>
      </c>
      <c r="BT150" s="19">
        <v>0</v>
      </c>
      <c r="BU150" s="19">
        <v>0</v>
      </c>
      <c r="BV150" s="19">
        <v>0</v>
      </c>
      <c r="BW150" s="19">
        <v>0</v>
      </c>
      <c r="BX150" s="19">
        <v>0</v>
      </c>
      <c r="BY150" s="19">
        <v>0</v>
      </c>
      <c r="BZ150" s="19">
        <f>SUM(CA150+CQ150)</f>
        <v>0</v>
      </c>
      <c r="CA150" s="19">
        <f>SUM(CB150+CE150+CK150)</f>
        <v>0</v>
      </c>
      <c r="CB150" s="19">
        <f t="shared" ref="CB150" si="326">SUM(CC150:CD150)</f>
        <v>0</v>
      </c>
      <c r="CC150" s="19">
        <v>0</v>
      </c>
      <c r="CD150" s="23">
        <v>0</v>
      </c>
      <c r="CE150" s="19">
        <f t="shared" si="322"/>
        <v>0</v>
      </c>
      <c r="CF150" s="19">
        <v>0</v>
      </c>
      <c r="CG150" s="19">
        <v>0</v>
      </c>
      <c r="CH150" s="19">
        <v>0</v>
      </c>
      <c r="CI150" s="19">
        <v>0</v>
      </c>
      <c r="CJ150" s="19">
        <v>0</v>
      </c>
      <c r="CK150" s="19">
        <f>SUM(CL150:CP150)</f>
        <v>0</v>
      </c>
      <c r="CL150" s="19">
        <v>0</v>
      </c>
      <c r="CM150" s="19">
        <v>0</v>
      </c>
      <c r="CN150" s="19">
        <v>0</v>
      </c>
      <c r="CO150" s="19"/>
      <c r="CP150" s="19"/>
      <c r="CQ150" s="19">
        <v>0</v>
      </c>
      <c r="CR150" s="19">
        <f t="shared" ref="CR150" si="327">SUM(CS150)</f>
        <v>0</v>
      </c>
      <c r="CS150" s="19">
        <f t="shared" ref="CS150" si="328">SUM(CT150:CU150)</f>
        <v>0</v>
      </c>
      <c r="CT150" s="19">
        <v>0</v>
      </c>
      <c r="CU150" s="20">
        <v>0</v>
      </c>
      <c r="CW150" s="116"/>
      <c r="CX150" s="116"/>
      <c r="CY150" s="95"/>
    </row>
    <row r="151" spans="1:121" s="59" customFormat="1" ht="15.6" x14ac:dyDescent="0.3">
      <c r="A151" s="25" t="s">
        <v>1</v>
      </c>
      <c r="B151" s="25" t="s">
        <v>1</v>
      </c>
      <c r="C151" s="26" t="s">
        <v>250</v>
      </c>
      <c r="D151" s="27">
        <f t="shared" ref="D151:F151" si="329">SUM(D152+D155+D158)</f>
        <v>43504107</v>
      </c>
      <c r="E151" s="27">
        <f t="shared" si="329"/>
        <v>43480653</v>
      </c>
      <c r="F151" s="27">
        <f t="shared" si="329"/>
        <v>43480653</v>
      </c>
      <c r="G151" s="27">
        <f>SUM(G152+G155+G158)</f>
        <v>28183481</v>
      </c>
      <c r="H151" s="27">
        <f t="shared" ref="H151:BT151" si="330">SUM(H152+H155+H158)</f>
        <v>6776312</v>
      </c>
      <c r="I151" s="27">
        <f t="shared" si="330"/>
        <v>668411</v>
      </c>
      <c r="J151" s="27">
        <f t="shared" si="330"/>
        <v>0</v>
      </c>
      <c r="K151" s="27">
        <f t="shared" si="330"/>
        <v>0</v>
      </c>
      <c r="L151" s="27">
        <f t="shared" si="330"/>
        <v>0</v>
      </c>
      <c r="M151" s="27">
        <f t="shared" si="330"/>
        <v>0</v>
      </c>
      <c r="N151" s="27">
        <f t="shared" si="330"/>
        <v>642151</v>
      </c>
      <c r="O151" s="27">
        <f t="shared" si="330"/>
        <v>26260</v>
      </c>
      <c r="P151" s="27">
        <f t="shared" si="330"/>
        <v>28347</v>
      </c>
      <c r="Q151" s="27">
        <f t="shared" si="330"/>
        <v>0</v>
      </c>
      <c r="R151" s="27">
        <f t="shared" si="330"/>
        <v>28347</v>
      </c>
      <c r="S151" s="27">
        <f t="shared" si="330"/>
        <v>0</v>
      </c>
      <c r="T151" s="27">
        <f t="shared" si="330"/>
        <v>148457</v>
      </c>
      <c r="U151" s="27">
        <f t="shared" si="330"/>
        <v>169906</v>
      </c>
      <c r="V151" s="27">
        <f t="shared" si="330"/>
        <v>1300</v>
      </c>
      <c r="W151" s="27">
        <f t="shared" si="330"/>
        <v>2365</v>
      </c>
      <c r="X151" s="27">
        <f t="shared" si="330"/>
        <v>85973</v>
      </c>
      <c r="Y151" s="27">
        <f t="shared" si="330"/>
        <v>268</v>
      </c>
      <c r="Z151" s="27">
        <f t="shared" si="330"/>
        <v>0</v>
      </c>
      <c r="AA151" s="27">
        <f t="shared" si="330"/>
        <v>80000</v>
      </c>
      <c r="AB151" s="27">
        <f t="shared" si="330"/>
        <v>0</v>
      </c>
      <c r="AC151" s="27">
        <f t="shared" si="330"/>
        <v>0</v>
      </c>
      <c r="AD151" s="27">
        <f t="shared" si="330"/>
        <v>0</v>
      </c>
      <c r="AE151" s="27">
        <f t="shared" si="330"/>
        <v>7505739</v>
      </c>
      <c r="AF151" s="27">
        <f t="shared" si="330"/>
        <v>0</v>
      </c>
      <c r="AG151" s="27">
        <f t="shared" si="330"/>
        <v>0</v>
      </c>
      <c r="AH151" s="27">
        <f t="shared" si="330"/>
        <v>0</v>
      </c>
      <c r="AI151" s="27">
        <f t="shared" si="330"/>
        <v>0</v>
      </c>
      <c r="AJ151" s="27">
        <f t="shared" si="330"/>
        <v>0</v>
      </c>
      <c r="AK151" s="27">
        <f t="shared" si="330"/>
        <v>0</v>
      </c>
      <c r="AL151" s="27">
        <f t="shared" si="330"/>
        <v>0</v>
      </c>
      <c r="AM151" s="27">
        <f t="shared" si="330"/>
        <v>0</v>
      </c>
      <c r="AN151" s="27">
        <f t="shared" si="330"/>
        <v>2050169</v>
      </c>
      <c r="AO151" s="27">
        <f t="shared" si="330"/>
        <v>0</v>
      </c>
      <c r="AP151" s="27">
        <f t="shared" si="330"/>
        <v>0</v>
      </c>
      <c r="AQ151" s="27">
        <f t="shared" si="330"/>
        <v>0</v>
      </c>
      <c r="AR151" s="27">
        <f t="shared" si="330"/>
        <v>49701</v>
      </c>
      <c r="AS151" s="27">
        <f t="shared" si="330"/>
        <v>0</v>
      </c>
      <c r="AT151" s="27">
        <f t="shared" si="330"/>
        <v>0</v>
      </c>
      <c r="AU151" s="27">
        <f t="shared" si="330"/>
        <v>0</v>
      </c>
      <c r="AV151" s="27">
        <f t="shared" si="330"/>
        <v>0</v>
      </c>
      <c r="AW151" s="27">
        <f t="shared" si="330"/>
        <v>0</v>
      </c>
      <c r="AX151" s="27">
        <f t="shared" si="330"/>
        <v>0</v>
      </c>
      <c r="AY151" s="27">
        <f t="shared" si="330"/>
        <v>0</v>
      </c>
      <c r="AZ151" s="27">
        <f t="shared" si="330"/>
        <v>5405869</v>
      </c>
      <c r="BA151" s="27">
        <f t="shared" si="330"/>
        <v>0</v>
      </c>
      <c r="BB151" s="27">
        <f t="shared" si="330"/>
        <v>0</v>
      </c>
      <c r="BC151" s="27">
        <f t="shared" si="330"/>
        <v>0</v>
      </c>
      <c r="BD151" s="27">
        <f t="shared" si="330"/>
        <v>0</v>
      </c>
      <c r="BE151" s="27">
        <f t="shared" si="330"/>
        <v>0</v>
      </c>
      <c r="BF151" s="27">
        <f t="shared" si="330"/>
        <v>0</v>
      </c>
      <c r="BG151" s="27">
        <f t="shared" si="330"/>
        <v>0</v>
      </c>
      <c r="BH151" s="27">
        <f t="shared" si="330"/>
        <v>0</v>
      </c>
      <c r="BI151" s="27">
        <f t="shared" si="330"/>
        <v>0</v>
      </c>
      <c r="BJ151" s="27">
        <f t="shared" ref="BJ151" si="331">SUM(BJ152+BJ155+BJ158)</f>
        <v>0</v>
      </c>
      <c r="BK151" s="27">
        <f t="shared" si="330"/>
        <v>0</v>
      </c>
      <c r="BL151" s="27">
        <f t="shared" si="330"/>
        <v>0</v>
      </c>
      <c r="BM151" s="27">
        <f t="shared" si="330"/>
        <v>0</v>
      </c>
      <c r="BN151" s="27">
        <f t="shared" si="330"/>
        <v>0</v>
      </c>
      <c r="BO151" s="27">
        <f t="shared" si="330"/>
        <v>0</v>
      </c>
      <c r="BP151" s="27">
        <f t="shared" si="330"/>
        <v>0</v>
      </c>
      <c r="BQ151" s="27">
        <f t="shared" si="330"/>
        <v>0</v>
      </c>
      <c r="BR151" s="27">
        <f t="shared" si="330"/>
        <v>0</v>
      </c>
      <c r="BS151" s="27">
        <f t="shared" si="330"/>
        <v>0</v>
      </c>
      <c r="BT151" s="27">
        <f t="shared" si="330"/>
        <v>0</v>
      </c>
      <c r="BU151" s="27">
        <f t="shared" ref="BU151:CU151" si="332">SUM(BU152+BU155+BU158)</f>
        <v>0</v>
      </c>
      <c r="BV151" s="27">
        <f t="shared" si="332"/>
        <v>0</v>
      </c>
      <c r="BW151" s="27">
        <f t="shared" si="332"/>
        <v>0</v>
      </c>
      <c r="BX151" s="27">
        <f t="shared" si="332"/>
        <v>0</v>
      </c>
      <c r="BY151" s="27">
        <f t="shared" si="332"/>
        <v>0</v>
      </c>
      <c r="BZ151" s="27">
        <f t="shared" si="332"/>
        <v>23454</v>
      </c>
      <c r="CA151" s="27">
        <f t="shared" si="332"/>
        <v>23454</v>
      </c>
      <c r="CB151" s="27">
        <f t="shared" si="332"/>
        <v>23454</v>
      </c>
      <c r="CC151" s="27">
        <f t="shared" si="332"/>
        <v>0</v>
      </c>
      <c r="CD151" s="27">
        <f t="shared" si="332"/>
        <v>23454</v>
      </c>
      <c r="CE151" s="27">
        <f t="shared" si="332"/>
        <v>0</v>
      </c>
      <c r="CF151" s="27">
        <f t="shared" si="332"/>
        <v>0</v>
      </c>
      <c r="CG151" s="27">
        <f t="shared" si="332"/>
        <v>0</v>
      </c>
      <c r="CH151" s="27">
        <f t="shared" si="332"/>
        <v>0</v>
      </c>
      <c r="CI151" s="27">
        <f t="shared" si="332"/>
        <v>0</v>
      </c>
      <c r="CJ151" s="27">
        <f t="shared" si="332"/>
        <v>0</v>
      </c>
      <c r="CK151" s="27">
        <f t="shared" si="332"/>
        <v>0</v>
      </c>
      <c r="CL151" s="27">
        <f t="shared" si="332"/>
        <v>0</v>
      </c>
      <c r="CM151" s="27">
        <f t="shared" si="332"/>
        <v>0</v>
      </c>
      <c r="CN151" s="27">
        <f t="shared" si="332"/>
        <v>0</v>
      </c>
      <c r="CO151" s="27">
        <f t="shared" si="332"/>
        <v>0</v>
      </c>
      <c r="CP151" s="27">
        <f t="shared" si="332"/>
        <v>0</v>
      </c>
      <c r="CQ151" s="27">
        <f t="shared" si="332"/>
        <v>0</v>
      </c>
      <c r="CR151" s="27">
        <f t="shared" si="332"/>
        <v>0</v>
      </c>
      <c r="CS151" s="27">
        <f t="shared" si="332"/>
        <v>0</v>
      </c>
      <c r="CT151" s="27">
        <f t="shared" si="332"/>
        <v>0</v>
      </c>
      <c r="CU151" s="61">
        <f t="shared" si="332"/>
        <v>0</v>
      </c>
      <c r="CV151" s="58"/>
      <c r="CW151" s="92"/>
      <c r="CX151" s="92"/>
      <c r="CY151" s="93"/>
      <c r="CZ151" s="58"/>
      <c r="DA151" s="58"/>
      <c r="DB151" s="58"/>
      <c r="DC151" s="58"/>
      <c r="DD151" s="58"/>
      <c r="DE151" s="58"/>
      <c r="DF151" s="58"/>
      <c r="DG151" s="58"/>
      <c r="DH151" s="58"/>
      <c r="DI151" s="58"/>
      <c r="DJ151" s="58"/>
      <c r="DK151" s="58"/>
      <c r="DL151" s="58"/>
      <c r="DM151" s="58"/>
      <c r="DN151" s="58"/>
      <c r="DO151" s="58"/>
      <c r="DP151" s="58"/>
      <c r="DQ151" s="58"/>
    </row>
    <row r="152" spans="1:121" s="59" customFormat="1" ht="15.6" x14ac:dyDescent="0.3">
      <c r="A152" s="16" t="s">
        <v>251</v>
      </c>
      <c r="B152" s="16" t="s">
        <v>1</v>
      </c>
      <c r="C152" s="17" t="s">
        <v>252</v>
      </c>
      <c r="D152" s="18">
        <f t="shared" ref="D152:AS152" si="333">SUM(D153:D154)</f>
        <v>33779089</v>
      </c>
      <c r="E152" s="18">
        <f t="shared" si="333"/>
        <v>33779089</v>
      </c>
      <c r="F152" s="18">
        <f t="shared" si="333"/>
        <v>33779089</v>
      </c>
      <c r="G152" s="18">
        <f t="shared" si="333"/>
        <v>22052896</v>
      </c>
      <c r="H152" s="18">
        <f t="shared" si="333"/>
        <v>5319449</v>
      </c>
      <c r="I152" s="18">
        <f t="shared" si="333"/>
        <v>636919</v>
      </c>
      <c r="J152" s="18">
        <f t="shared" si="333"/>
        <v>0</v>
      </c>
      <c r="K152" s="18">
        <f t="shared" si="333"/>
        <v>0</v>
      </c>
      <c r="L152" s="18">
        <f t="shared" si="333"/>
        <v>0</v>
      </c>
      <c r="M152" s="18">
        <f t="shared" si="333"/>
        <v>0</v>
      </c>
      <c r="N152" s="18">
        <f t="shared" si="333"/>
        <v>610659</v>
      </c>
      <c r="O152" s="18">
        <f t="shared" si="333"/>
        <v>26260</v>
      </c>
      <c r="P152" s="18">
        <f t="shared" si="333"/>
        <v>28347</v>
      </c>
      <c r="Q152" s="18">
        <f t="shared" si="333"/>
        <v>0</v>
      </c>
      <c r="R152" s="18">
        <f t="shared" si="333"/>
        <v>28347</v>
      </c>
      <c r="S152" s="18">
        <f t="shared" si="333"/>
        <v>0</v>
      </c>
      <c r="T152" s="18">
        <f t="shared" si="333"/>
        <v>121587</v>
      </c>
      <c r="U152" s="18">
        <f t="shared" si="333"/>
        <v>164321</v>
      </c>
      <c r="V152" s="18">
        <f t="shared" si="333"/>
        <v>0</v>
      </c>
      <c r="W152" s="18">
        <f t="shared" si="333"/>
        <v>0</v>
      </c>
      <c r="X152" s="18">
        <f t="shared" si="333"/>
        <v>84321</v>
      </c>
      <c r="Y152" s="18">
        <f t="shared" si="333"/>
        <v>0</v>
      </c>
      <c r="Z152" s="18">
        <f t="shared" si="333"/>
        <v>0</v>
      </c>
      <c r="AA152" s="18">
        <f t="shared" si="333"/>
        <v>80000</v>
      </c>
      <c r="AB152" s="18">
        <f t="shared" si="333"/>
        <v>0</v>
      </c>
      <c r="AC152" s="18">
        <f t="shared" si="333"/>
        <v>0</v>
      </c>
      <c r="AD152" s="18">
        <f t="shared" si="333"/>
        <v>0</v>
      </c>
      <c r="AE152" s="18">
        <f t="shared" si="333"/>
        <v>5455570</v>
      </c>
      <c r="AF152" s="18">
        <f t="shared" si="333"/>
        <v>0</v>
      </c>
      <c r="AG152" s="18">
        <f t="shared" si="333"/>
        <v>0</v>
      </c>
      <c r="AH152" s="18">
        <f t="shared" si="333"/>
        <v>0</v>
      </c>
      <c r="AI152" s="18">
        <f t="shared" si="333"/>
        <v>0</v>
      </c>
      <c r="AJ152" s="18">
        <f t="shared" si="333"/>
        <v>0</v>
      </c>
      <c r="AK152" s="18">
        <f t="shared" si="333"/>
        <v>0</v>
      </c>
      <c r="AL152" s="18">
        <f t="shared" si="333"/>
        <v>0</v>
      </c>
      <c r="AM152" s="18">
        <f t="shared" si="333"/>
        <v>0</v>
      </c>
      <c r="AN152" s="18">
        <f t="shared" si="333"/>
        <v>0</v>
      </c>
      <c r="AO152" s="18">
        <f t="shared" si="333"/>
        <v>0</v>
      </c>
      <c r="AP152" s="18">
        <f t="shared" si="333"/>
        <v>0</v>
      </c>
      <c r="AQ152" s="18">
        <f t="shared" si="333"/>
        <v>0</v>
      </c>
      <c r="AR152" s="18">
        <f t="shared" si="333"/>
        <v>49701</v>
      </c>
      <c r="AS152" s="18">
        <f t="shared" si="333"/>
        <v>0</v>
      </c>
      <c r="AT152" s="18"/>
      <c r="AU152" s="18"/>
      <c r="AV152" s="18">
        <f>SUM(AV153:AV154)</f>
        <v>0</v>
      </c>
      <c r="AW152" s="18">
        <f>SUM(AW153:AW154)</f>
        <v>0</v>
      </c>
      <c r="AX152" s="18">
        <f>SUM(AX153:AX154)</f>
        <v>0</v>
      </c>
      <c r="AY152" s="18"/>
      <c r="AZ152" s="18">
        <f t="shared" ref="AZ152:CN152" si="334">SUM(AZ153:AZ154)</f>
        <v>5405869</v>
      </c>
      <c r="BA152" s="18">
        <f t="shared" si="334"/>
        <v>0</v>
      </c>
      <c r="BB152" s="18">
        <f t="shared" si="334"/>
        <v>0</v>
      </c>
      <c r="BC152" s="18">
        <f t="shared" si="334"/>
        <v>0</v>
      </c>
      <c r="BD152" s="18">
        <f t="shared" si="334"/>
        <v>0</v>
      </c>
      <c r="BE152" s="18">
        <f t="shared" si="334"/>
        <v>0</v>
      </c>
      <c r="BF152" s="18">
        <f t="shared" si="334"/>
        <v>0</v>
      </c>
      <c r="BG152" s="18">
        <f t="shared" si="334"/>
        <v>0</v>
      </c>
      <c r="BH152" s="18">
        <f t="shared" si="334"/>
        <v>0</v>
      </c>
      <c r="BI152" s="18">
        <f t="shared" si="334"/>
        <v>0</v>
      </c>
      <c r="BJ152" s="18">
        <f t="shared" ref="BJ152" si="335">SUM(BJ153:BJ154)</f>
        <v>0</v>
      </c>
      <c r="BK152" s="18">
        <f t="shared" si="334"/>
        <v>0</v>
      </c>
      <c r="BL152" s="18">
        <f t="shared" si="334"/>
        <v>0</v>
      </c>
      <c r="BM152" s="18">
        <f t="shared" si="334"/>
        <v>0</v>
      </c>
      <c r="BN152" s="18">
        <f t="shared" si="334"/>
        <v>0</v>
      </c>
      <c r="BO152" s="18">
        <f t="shared" si="334"/>
        <v>0</v>
      </c>
      <c r="BP152" s="18">
        <f t="shared" si="334"/>
        <v>0</v>
      </c>
      <c r="BQ152" s="18">
        <f t="shared" si="334"/>
        <v>0</v>
      </c>
      <c r="BR152" s="18">
        <f t="shared" si="334"/>
        <v>0</v>
      </c>
      <c r="BS152" s="18">
        <f t="shared" si="334"/>
        <v>0</v>
      </c>
      <c r="BT152" s="18">
        <f t="shared" si="334"/>
        <v>0</v>
      </c>
      <c r="BU152" s="18">
        <f t="shared" si="334"/>
        <v>0</v>
      </c>
      <c r="BV152" s="18">
        <f t="shared" si="334"/>
        <v>0</v>
      </c>
      <c r="BW152" s="18">
        <f t="shared" si="334"/>
        <v>0</v>
      </c>
      <c r="BX152" s="18">
        <f t="shared" si="334"/>
        <v>0</v>
      </c>
      <c r="BY152" s="18">
        <f t="shared" si="334"/>
        <v>0</v>
      </c>
      <c r="BZ152" s="18">
        <f t="shared" si="334"/>
        <v>0</v>
      </c>
      <c r="CA152" s="18">
        <f t="shared" si="334"/>
        <v>0</v>
      </c>
      <c r="CB152" s="18">
        <f t="shared" si="334"/>
        <v>0</v>
      </c>
      <c r="CC152" s="18">
        <f t="shared" si="334"/>
        <v>0</v>
      </c>
      <c r="CD152" s="18">
        <f t="shared" si="334"/>
        <v>0</v>
      </c>
      <c r="CE152" s="18">
        <f t="shared" si="334"/>
        <v>0</v>
      </c>
      <c r="CF152" s="18">
        <f t="shared" si="334"/>
        <v>0</v>
      </c>
      <c r="CG152" s="18">
        <f t="shared" si="334"/>
        <v>0</v>
      </c>
      <c r="CH152" s="18">
        <f t="shared" si="334"/>
        <v>0</v>
      </c>
      <c r="CI152" s="18">
        <f t="shared" si="334"/>
        <v>0</v>
      </c>
      <c r="CJ152" s="18">
        <f t="shared" ref="CJ152" si="336">SUM(CJ153:CJ154)</f>
        <v>0</v>
      </c>
      <c r="CK152" s="18">
        <f t="shared" si="334"/>
        <v>0</v>
      </c>
      <c r="CL152" s="18">
        <f t="shared" si="334"/>
        <v>0</v>
      </c>
      <c r="CM152" s="18">
        <f t="shared" si="334"/>
        <v>0</v>
      </c>
      <c r="CN152" s="18">
        <f t="shared" si="334"/>
        <v>0</v>
      </c>
      <c r="CO152" s="18"/>
      <c r="CP152" s="18"/>
      <c r="CQ152" s="18">
        <f t="shared" ref="CQ152:CU152" si="337">SUM(CQ153:CQ154)</f>
        <v>0</v>
      </c>
      <c r="CR152" s="18">
        <f t="shared" si="337"/>
        <v>0</v>
      </c>
      <c r="CS152" s="18">
        <f t="shared" si="337"/>
        <v>0</v>
      </c>
      <c r="CT152" s="18">
        <f t="shared" si="337"/>
        <v>0</v>
      </c>
      <c r="CU152" s="46">
        <f t="shared" si="337"/>
        <v>0</v>
      </c>
      <c r="CV152" s="58"/>
      <c r="CW152" s="94"/>
      <c r="CX152" s="94"/>
      <c r="CY152" s="93"/>
      <c r="CZ152" s="58"/>
      <c r="DA152" s="58"/>
      <c r="DB152" s="58"/>
      <c r="DC152" s="58"/>
      <c r="DD152" s="58"/>
      <c r="DE152" s="58"/>
      <c r="DF152" s="58"/>
      <c r="DG152" s="58"/>
      <c r="DH152" s="58"/>
      <c r="DI152" s="58"/>
      <c r="DJ152" s="58"/>
      <c r="DK152" s="58"/>
      <c r="DL152" s="58"/>
      <c r="DM152" s="58"/>
      <c r="DN152" s="58"/>
      <c r="DO152" s="58"/>
      <c r="DP152" s="58"/>
      <c r="DQ152" s="58"/>
    </row>
    <row r="153" spans="1:121" ht="31.2" x14ac:dyDescent="0.3">
      <c r="A153" s="21"/>
      <c r="B153" s="33" t="s">
        <v>103</v>
      </c>
      <c r="C153" s="32" t="s">
        <v>253</v>
      </c>
      <c r="D153" s="19">
        <f>SUM(E153+BZ153+CR153)</f>
        <v>28373220</v>
      </c>
      <c r="E153" s="19">
        <f>SUM(F153+BA153)</f>
        <v>28373220</v>
      </c>
      <c r="F153" s="19">
        <f>SUM(G153+H153+I153+P153+S153+T153+U153+AE153+AD153)</f>
        <v>28373220</v>
      </c>
      <c r="G153" s="23">
        <v>22052896</v>
      </c>
      <c r="H153" s="23">
        <v>5319449</v>
      </c>
      <c r="I153" s="19">
        <f t="shared" ref="I153" si="338">SUM(J153:O153)</f>
        <v>636919</v>
      </c>
      <c r="J153" s="23">
        <v>0</v>
      </c>
      <c r="K153" s="23">
        <v>0</v>
      </c>
      <c r="L153" s="23">
        <v>0</v>
      </c>
      <c r="M153" s="23">
        <v>0</v>
      </c>
      <c r="N153" s="23">
        <v>610659</v>
      </c>
      <c r="O153" s="23">
        <v>26260</v>
      </c>
      <c r="P153" s="19">
        <f t="shared" ref="P153" si="339">SUM(Q153:R153)</f>
        <v>28347</v>
      </c>
      <c r="Q153" s="19">
        <v>0</v>
      </c>
      <c r="R153" s="35">
        <v>28347</v>
      </c>
      <c r="S153" s="35">
        <v>0</v>
      </c>
      <c r="T153" s="35">
        <v>121587</v>
      </c>
      <c r="U153" s="19">
        <f t="shared" ref="U153" si="340">SUM(V153:AC153)</f>
        <v>164321</v>
      </c>
      <c r="V153" s="23"/>
      <c r="W153" s="23"/>
      <c r="X153" s="23">
        <v>84321</v>
      </c>
      <c r="Y153" s="23">
        <v>0</v>
      </c>
      <c r="Z153" s="23">
        <v>0</v>
      </c>
      <c r="AA153" s="23">
        <v>80000</v>
      </c>
      <c r="AB153" s="23">
        <v>0</v>
      </c>
      <c r="AC153" s="23">
        <v>0</v>
      </c>
      <c r="AD153" s="23">
        <v>0</v>
      </c>
      <c r="AE153" s="19">
        <f>SUM(AF153:AZ153)</f>
        <v>49701</v>
      </c>
      <c r="AF153" s="19">
        <v>0</v>
      </c>
      <c r="AG153" s="19">
        <v>0</v>
      </c>
      <c r="AH153" s="23">
        <v>0</v>
      </c>
      <c r="AI153" s="23">
        <v>0</v>
      </c>
      <c r="AJ153" s="23">
        <v>0</v>
      </c>
      <c r="AK153" s="23">
        <v>0</v>
      </c>
      <c r="AL153" s="23">
        <v>0</v>
      </c>
      <c r="AM153" s="23">
        <v>0</v>
      </c>
      <c r="AN153" s="23">
        <v>0</v>
      </c>
      <c r="AO153" s="23">
        <v>0</v>
      </c>
      <c r="AP153" s="23">
        <v>0</v>
      </c>
      <c r="AQ153" s="23">
        <v>0</v>
      </c>
      <c r="AR153" s="23">
        <v>49701</v>
      </c>
      <c r="AS153" s="23">
        <v>0</v>
      </c>
      <c r="AT153" s="23">
        <v>0</v>
      </c>
      <c r="AU153" s="23">
        <v>0</v>
      </c>
      <c r="AV153" s="23">
        <v>0</v>
      </c>
      <c r="AW153" s="23">
        <v>0</v>
      </c>
      <c r="AX153" s="23">
        <v>0</v>
      </c>
      <c r="AY153" s="23">
        <v>0</v>
      </c>
      <c r="AZ153" s="23">
        <v>0</v>
      </c>
      <c r="BA153" s="19">
        <f>SUM(BB153+BF153+BI153+BK153+BN153)</f>
        <v>0</v>
      </c>
      <c r="BB153" s="19">
        <f>SUM(BC153:BE153)</f>
        <v>0</v>
      </c>
      <c r="BC153" s="19">
        <v>0</v>
      </c>
      <c r="BD153" s="19">
        <v>0</v>
      </c>
      <c r="BE153" s="19">
        <v>0</v>
      </c>
      <c r="BF153" s="19">
        <f>SUM(BH153:BH153)</f>
        <v>0</v>
      </c>
      <c r="BG153" s="19">
        <v>0</v>
      </c>
      <c r="BH153" s="19">
        <v>0</v>
      </c>
      <c r="BI153" s="19">
        <v>0</v>
      </c>
      <c r="BJ153" s="19">
        <v>0</v>
      </c>
      <c r="BK153" s="19">
        <f t="shared" ref="BK153" si="341">SUM(BL153)</f>
        <v>0</v>
      </c>
      <c r="BL153" s="19">
        <v>0</v>
      </c>
      <c r="BM153" s="19">
        <v>0</v>
      </c>
      <c r="BN153" s="19">
        <f>SUM(BO153:BY153)</f>
        <v>0</v>
      </c>
      <c r="BO153" s="19">
        <v>0</v>
      </c>
      <c r="BP153" s="19">
        <v>0</v>
      </c>
      <c r="BQ153" s="19">
        <v>0</v>
      </c>
      <c r="BR153" s="19">
        <v>0</v>
      </c>
      <c r="BS153" s="19">
        <v>0</v>
      </c>
      <c r="BT153" s="19">
        <v>0</v>
      </c>
      <c r="BU153" s="19">
        <v>0</v>
      </c>
      <c r="BV153" s="19">
        <v>0</v>
      </c>
      <c r="BW153" s="19">
        <v>0</v>
      </c>
      <c r="BX153" s="19">
        <v>0</v>
      </c>
      <c r="BY153" s="19">
        <v>0</v>
      </c>
      <c r="BZ153" s="19">
        <f>SUM(CA153+CQ153)</f>
        <v>0</v>
      </c>
      <c r="CA153" s="19">
        <f>SUM(CB153+CE153+CK153)</f>
        <v>0</v>
      </c>
      <c r="CB153" s="19">
        <f t="shared" ref="CB153" si="342">SUM(CC153:CD153)</f>
        <v>0</v>
      </c>
      <c r="CC153" s="19">
        <v>0</v>
      </c>
      <c r="CD153" s="23"/>
      <c r="CE153" s="19">
        <f>SUM(CF153:CJ153)</f>
        <v>0</v>
      </c>
      <c r="CF153" s="19">
        <v>0</v>
      </c>
      <c r="CG153" s="19">
        <v>0</v>
      </c>
      <c r="CH153" s="19">
        <v>0</v>
      </c>
      <c r="CI153" s="19">
        <v>0</v>
      </c>
      <c r="CJ153" s="19">
        <v>0</v>
      </c>
      <c r="CK153" s="19">
        <f>SUM(CL153:CP153)</f>
        <v>0</v>
      </c>
      <c r="CL153" s="19">
        <v>0</v>
      </c>
      <c r="CM153" s="19">
        <v>0</v>
      </c>
      <c r="CN153" s="19">
        <v>0</v>
      </c>
      <c r="CO153" s="19"/>
      <c r="CP153" s="19"/>
      <c r="CQ153" s="19">
        <v>0</v>
      </c>
      <c r="CR153" s="19">
        <f t="shared" ref="CR153" si="343">SUM(CS153)</f>
        <v>0</v>
      </c>
      <c r="CS153" s="19">
        <f t="shared" ref="CS153" si="344">SUM(CT153:CU153)</f>
        <v>0</v>
      </c>
      <c r="CT153" s="19">
        <v>0</v>
      </c>
      <c r="CU153" s="20">
        <v>0</v>
      </c>
      <c r="CW153" s="116"/>
      <c r="CX153" s="116"/>
      <c r="CY153" s="95"/>
    </row>
    <row r="154" spans="1:121" ht="31.2" x14ac:dyDescent="0.3">
      <c r="A154" s="21" t="s">
        <v>1</v>
      </c>
      <c r="B154" s="33" t="s">
        <v>103</v>
      </c>
      <c r="C154" s="32" t="s">
        <v>254</v>
      </c>
      <c r="D154" s="19">
        <f>SUM(E154+BZ154+CR154)</f>
        <v>5405869</v>
      </c>
      <c r="E154" s="19">
        <f>SUM(F154+BA154)</f>
        <v>5405869</v>
      </c>
      <c r="F154" s="19">
        <f>SUM(G154+H154+I154+P154+S154+T154+U154+AE154+AD154)</f>
        <v>5405869</v>
      </c>
      <c r="G154" s="23"/>
      <c r="H154" s="23"/>
      <c r="I154" s="19">
        <f t="shared" si="306"/>
        <v>0</v>
      </c>
      <c r="J154" s="23">
        <v>0</v>
      </c>
      <c r="K154" s="23">
        <v>0</v>
      </c>
      <c r="L154" s="23">
        <v>0</v>
      </c>
      <c r="M154" s="23">
        <v>0</v>
      </c>
      <c r="N154" s="23"/>
      <c r="O154" s="23"/>
      <c r="P154" s="19">
        <f t="shared" si="307"/>
        <v>0</v>
      </c>
      <c r="Q154" s="19">
        <v>0</v>
      </c>
      <c r="R154" s="23">
        <v>0</v>
      </c>
      <c r="S154" s="23">
        <v>0</v>
      </c>
      <c r="T154" s="23">
        <v>0</v>
      </c>
      <c r="U154" s="19">
        <f t="shared" ref="U154" si="345">SUM(V154:AC154)</f>
        <v>0</v>
      </c>
      <c r="V154" s="23">
        <v>0</v>
      </c>
      <c r="W154" s="23">
        <v>0</v>
      </c>
      <c r="X154" s="23">
        <v>0</v>
      </c>
      <c r="Y154" s="23">
        <v>0</v>
      </c>
      <c r="Z154" s="23">
        <v>0</v>
      </c>
      <c r="AA154" s="23">
        <v>0</v>
      </c>
      <c r="AB154" s="23">
        <v>0</v>
      </c>
      <c r="AC154" s="23">
        <v>0</v>
      </c>
      <c r="AD154" s="23">
        <v>0</v>
      </c>
      <c r="AE154" s="19">
        <f>SUM(AF154:AZ154)</f>
        <v>5405869</v>
      </c>
      <c r="AF154" s="19">
        <v>0</v>
      </c>
      <c r="AG154" s="19">
        <v>0</v>
      </c>
      <c r="AH154" s="23">
        <v>0</v>
      </c>
      <c r="AI154" s="23">
        <v>0</v>
      </c>
      <c r="AJ154" s="23">
        <v>0</v>
      </c>
      <c r="AK154" s="23">
        <v>0</v>
      </c>
      <c r="AL154" s="23">
        <v>0</v>
      </c>
      <c r="AM154" s="23">
        <v>0</v>
      </c>
      <c r="AN154" s="23">
        <v>0</v>
      </c>
      <c r="AO154" s="23">
        <v>0</v>
      </c>
      <c r="AP154" s="23">
        <v>0</v>
      </c>
      <c r="AQ154" s="23">
        <v>0</v>
      </c>
      <c r="AR154" s="23">
        <v>0</v>
      </c>
      <c r="AS154" s="23">
        <v>0</v>
      </c>
      <c r="AT154" s="23">
        <v>0</v>
      </c>
      <c r="AU154" s="23">
        <v>0</v>
      </c>
      <c r="AV154" s="23">
        <v>0</v>
      </c>
      <c r="AW154" s="23">
        <v>0</v>
      </c>
      <c r="AX154" s="23">
        <v>0</v>
      </c>
      <c r="AY154" s="23">
        <v>0</v>
      </c>
      <c r="AZ154" s="23">
        <v>5405869</v>
      </c>
      <c r="BA154" s="19">
        <f>SUM(BB154+BF154+BI154+BK154+BN154)</f>
        <v>0</v>
      </c>
      <c r="BB154" s="19">
        <f>SUM(BC154:BE154)</f>
        <v>0</v>
      </c>
      <c r="BC154" s="19">
        <v>0</v>
      </c>
      <c r="BD154" s="19">
        <v>0</v>
      </c>
      <c r="BE154" s="19">
        <v>0</v>
      </c>
      <c r="BF154" s="19">
        <f>SUM(BH154:BH154)</f>
        <v>0</v>
      </c>
      <c r="BG154" s="19">
        <v>0</v>
      </c>
      <c r="BH154" s="19">
        <v>0</v>
      </c>
      <c r="BI154" s="19">
        <v>0</v>
      </c>
      <c r="BJ154" s="19">
        <v>0</v>
      </c>
      <c r="BK154" s="19">
        <f t="shared" si="309"/>
        <v>0</v>
      </c>
      <c r="BL154" s="19">
        <v>0</v>
      </c>
      <c r="BM154" s="19">
        <v>0</v>
      </c>
      <c r="BN154" s="19">
        <f>SUM(BO154:BY154)</f>
        <v>0</v>
      </c>
      <c r="BO154" s="19">
        <v>0</v>
      </c>
      <c r="BP154" s="19">
        <v>0</v>
      </c>
      <c r="BQ154" s="19">
        <v>0</v>
      </c>
      <c r="BR154" s="19">
        <v>0</v>
      </c>
      <c r="BS154" s="19">
        <v>0</v>
      </c>
      <c r="BT154" s="19">
        <v>0</v>
      </c>
      <c r="BU154" s="19">
        <v>0</v>
      </c>
      <c r="BV154" s="19">
        <v>0</v>
      </c>
      <c r="BW154" s="19">
        <v>0</v>
      </c>
      <c r="BX154" s="19">
        <v>0</v>
      </c>
      <c r="BY154" s="19">
        <v>0</v>
      </c>
      <c r="BZ154" s="19">
        <f>SUM(CA154+CQ154)</f>
        <v>0</v>
      </c>
      <c r="CA154" s="19">
        <f>SUM(CB154+CE154+CK154)</f>
        <v>0</v>
      </c>
      <c r="CB154" s="19">
        <f t="shared" si="310"/>
        <v>0</v>
      </c>
      <c r="CC154" s="19">
        <v>0</v>
      </c>
      <c r="CD154" s="19"/>
      <c r="CE154" s="19">
        <f>SUM(CF154:CJ154)</f>
        <v>0</v>
      </c>
      <c r="CF154" s="19">
        <v>0</v>
      </c>
      <c r="CG154" s="19">
        <v>0</v>
      </c>
      <c r="CH154" s="19">
        <v>0</v>
      </c>
      <c r="CI154" s="19">
        <v>0</v>
      </c>
      <c r="CJ154" s="19">
        <v>0</v>
      </c>
      <c r="CK154" s="19">
        <f>SUM(CL154:CP154)</f>
        <v>0</v>
      </c>
      <c r="CL154" s="19">
        <v>0</v>
      </c>
      <c r="CM154" s="19">
        <v>0</v>
      </c>
      <c r="CN154" s="19">
        <v>0</v>
      </c>
      <c r="CO154" s="19"/>
      <c r="CP154" s="19"/>
      <c r="CQ154" s="19">
        <v>0</v>
      </c>
      <c r="CR154" s="19">
        <f t="shared" si="312"/>
        <v>0</v>
      </c>
      <c r="CS154" s="19">
        <f t="shared" si="313"/>
        <v>0</v>
      </c>
      <c r="CT154" s="19">
        <v>0</v>
      </c>
      <c r="CU154" s="20">
        <v>0</v>
      </c>
      <c r="CW154" s="116"/>
      <c r="CX154" s="116"/>
      <c r="CY154" s="95"/>
    </row>
    <row r="155" spans="1:121" s="59" customFormat="1" ht="15.6" x14ac:dyDescent="0.3">
      <c r="A155" s="16" t="s">
        <v>255</v>
      </c>
      <c r="B155" s="16" t="s">
        <v>1</v>
      </c>
      <c r="C155" s="17" t="s">
        <v>256</v>
      </c>
      <c r="D155" s="18">
        <f t="shared" ref="D155:AS155" si="346">SUM(D156:D157)</f>
        <v>9245784</v>
      </c>
      <c r="E155" s="18">
        <f t="shared" si="346"/>
        <v>9245784</v>
      </c>
      <c r="F155" s="18">
        <f t="shared" si="346"/>
        <v>9245784</v>
      </c>
      <c r="G155" s="18">
        <f t="shared" si="346"/>
        <v>5774770</v>
      </c>
      <c r="H155" s="18">
        <f t="shared" si="346"/>
        <v>1372508</v>
      </c>
      <c r="I155" s="18">
        <f t="shared" si="346"/>
        <v>31492</v>
      </c>
      <c r="J155" s="18">
        <f t="shared" si="346"/>
        <v>0</v>
      </c>
      <c r="K155" s="18">
        <f t="shared" si="346"/>
        <v>0</v>
      </c>
      <c r="L155" s="18">
        <f t="shared" si="346"/>
        <v>0</v>
      </c>
      <c r="M155" s="18">
        <f t="shared" si="346"/>
        <v>0</v>
      </c>
      <c r="N155" s="18">
        <f>N156+N157</f>
        <v>31492</v>
      </c>
      <c r="O155" s="18">
        <f>O156+O157</f>
        <v>0</v>
      </c>
      <c r="P155" s="18">
        <f t="shared" si="346"/>
        <v>0</v>
      </c>
      <c r="Q155" s="18">
        <f t="shared" si="346"/>
        <v>0</v>
      </c>
      <c r="R155" s="18">
        <f t="shared" si="346"/>
        <v>0</v>
      </c>
      <c r="S155" s="18">
        <f t="shared" si="346"/>
        <v>0</v>
      </c>
      <c r="T155" s="18">
        <f>T156+T157</f>
        <v>16845</v>
      </c>
      <c r="U155" s="18">
        <f t="shared" si="346"/>
        <v>0</v>
      </c>
      <c r="V155" s="18">
        <f t="shared" si="346"/>
        <v>0</v>
      </c>
      <c r="W155" s="18">
        <f t="shared" si="346"/>
        <v>0</v>
      </c>
      <c r="X155" s="18">
        <f t="shared" si="346"/>
        <v>0</v>
      </c>
      <c r="Y155" s="18">
        <f t="shared" si="346"/>
        <v>0</v>
      </c>
      <c r="Z155" s="18">
        <f t="shared" si="346"/>
        <v>0</v>
      </c>
      <c r="AA155" s="18">
        <f t="shared" si="346"/>
        <v>0</v>
      </c>
      <c r="AB155" s="18">
        <f t="shared" si="346"/>
        <v>0</v>
      </c>
      <c r="AC155" s="18">
        <f t="shared" si="346"/>
        <v>0</v>
      </c>
      <c r="AD155" s="18">
        <f t="shared" si="346"/>
        <v>0</v>
      </c>
      <c r="AE155" s="18">
        <f t="shared" si="346"/>
        <v>2050169</v>
      </c>
      <c r="AF155" s="18">
        <f t="shared" si="346"/>
        <v>0</v>
      </c>
      <c r="AG155" s="18">
        <f t="shared" si="346"/>
        <v>0</v>
      </c>
      <c r="AH155" s="18">
        <f t="shared" si="346"/>
        <v>0</v>
      </c>
      <c r="AI155" s="18">
        <f t="shared" si="346"/>
        <v>0</v>
      </c>
      <c r="AJ155" s="18">
        <f t="shared" si="346"/>
        <v>0</v>
      </c>
      <c r="AK155" s="18">
        <f t="shared" si="346"/>
        <v>0</v>
      </c>
      <c r="AL155" s="18">
        <f t="shared" si="346"/>
        <v>0</v>
      </c>
      <c r="AM155" s="18">
        <f t="shared" si="346"/>
        <v>0</v>
      </c>
      <c r="AN155" s="18">
        <f t="shared" si="346"/>
        <v>2050169</v>
      </c>
      <c r="AO155" s="18">
        <f t="shared" si="346"/>
        <v>0</v>
      </c>
      <c r="AP155" s="18">
        <f t="shared" si="346"/>
        <v>0</v>
      </c>
      <c r="AQ155" s="18">
        <f t="shared" si="346"/>
        <v>0</v>
      </c>
      <c r="AR155" s="18">
        <f t="shared" si="346"/>
        <v>0</v>
      </c>
      <c r="AS155" s="18">
        <f t="shared" si="346"/>
        <v>0</v>
      </c>
      <c r="AT155" s="18"/>
      <c r="AU155" s="18"/>
      <c r="AV155" s="18">
        <f>SUM(AV156:AV157)</f>
        <v>0</v>
      </c>
      <c r="AW155" s="18">
        <f>SUM(AW156:AW157)</f>
        <v>0</v>
      </c>
      <c r="AX155" s="18">
        <f>SUM(AX156:AX157)</f>
        <v>0</v>
      </c>
      <c r="AY155" s="18"/>
      <c r="AZ155" s="18">
        <f t="shared" ref="AZ155:CN155" si="347">SUM(AZ156:AZ157)</f>
        <v>0</v>
      </c>
      <c r="BA155" s="18">
        <f t="shared" si="347"/>
        <v>0</v>
      </c>
      <c r="BB155" s="18">
        <f t="shared" si="347"/>
        <v>0</v>
      </c>
      <c r="BC155" s="18">
        <f t="shared" si="347"/>
        <v>0</v>
      </c>
      <c r="BD155" s="18">
        <f t="shared" si="347"/>
        <v>0</v>
      </c>
      <c r="BE155" s="18">
        <f t="shared" si="347"/>
        <v>0</v>
      </c>
      <c r="BF155" s="18">
        <f t="shared" si="347"/>
        <v>0</v>
      </c>
      <c r="BG155" s="18">
        <f t="shared" si="347"/>
        <v>0</v>
      </c>
      <c r="BH155" s="18">
        <f t="shared" si="347"/>
        <v>0</v>
      </c>
      <c r="BI155" s="18">
        <f t="shared" si="347"/>
        <v>0</v>
      </c>
      <c r="BJ155" s="18">
        <f t="shared" ref="BJ155" si="348">SUM(BJ156:BJ157)</f>
        <v>0</v>
      </c>
      <c r="BK155" s="18">
        <f t="shared" si="347"/>
        <v>0</v>
      </c>
      <c r="BL155" s="18">
        <f t="shared" si="347"/>
        <v>0</v>
      </c>
      <c r="BM155" s="18">
        <f t="shared" si="347"/>
        <v>0</v>
      </c>
      <c r="BN155" s="18">
        <f t="shared" si="347"/>
        <v>0</v>
      </c>
      <c r="BO155" s="18">
        <f t="shared" si="347"/>
        <v>0</v>
      </c>
      <c r="BP155" s="18">
        <f t="shared" si="347"/>
        <v>0</v>
      </c>
      <c r="BQ155" s="18">
        <f t="shared" si="347"/>
        <v>0</v>
      </c>
      <c r="BR155" s="18">
        <f t="shared" si="347"/>
        <v>0</v>
      </c>
      <c r="BS155" s="18">
        <f t="shared" si="347"/>
        <v>0</v>
      </c>
      <c r="BT155" s="18">
        <f t="shared" si="347"/>
        <v>0</v>
      </c>
      <c r="BU155" s="18">
        <f t="shared" si="347"/>
        <v>0</v>
      </c>
      <c r="BV155" s="18">
        <f t="shared" si="347"/>
        <v>0</v>
      </c>
      <c r="BW155" s="18">
        <f t="shared" si="347"/>
        <v>0</v>
      </c>
      <c r="BX155" s="18">
        <f t="shared" si="347"/>
        <v>0</v>
      </c>
      <c r="BY155" s="18">
        <f t="shared" si="347"/>
        <v>0</v>
      </c>
      <c r="BZ155" s="18">
        <f t="shared" si="347"/>
        <v>0</v>
      </c>
      <c r="CA155" s="18">
        <f t="shared" si="347"/>
        <v>0</v>
      </c>
      <c r="CB155" s="18">
        <f t="shared" si="347"/>
        <v>0</v>
      </c>
      <c r="CC155" s="18">
        <f t="shared" si="347"/>
        <v>0</v>
      </c>
      <c r="CD155" s="18"/>
      <c r="CE155" s="18">
        <f t="shared" si="347"/>
        <v>0</v>
      </c>
      <c r="CF155" s="18">
        <f t="shared" si="347"/>
        <v>0</v>
      </c>
      <c r="CG155" s="18">
        <f t="shared" si="347"/>
        <v>0</v>
      </c>
      <c r="CH155" s="18">
        <f t="shared" si="347"/>
        <v>0</v>
      </c>
      <c r="CI155" s="18">
        <f t="shared" si="347"/>
        <v>0</v>
      </c>
      <c r="CJ155" s="18">
        <f t="shared" ref="CJ155" si="349">SUM(CJ156:CJ157)</f>
        <v>0</v>
      </c>
      <c r="CK155" s="18">
        <f t="shared" si="347"/>
        <v>0</v>
      </c>
      <c r="CL155" s="18">
        <f t="shared" si="347"/>
        <v>0</v>
      </c>
      <c r="CM155" s="18">
        <f t="shared" si="347"/>
        <v>0</v>
      </c>
      <c r="CN155" s="18">
        <f t="shared" si="347"/>
        <v>0</v>
      </c>
      <c r="CO155" s="18"/>
      <c r="CP155" s="18"/>
      <c r="CQ155" s="18">
        <f t="shared" ref="CQ155:CU155" si="350">SUM(CQ156:CQ157)</f>
        <v>0</v>
      </c>
      <c r="CR155" s="18">
        <f t="shared" si="350"/>
        <v>0</v>
      </c>
      <c r="CS155" s="18">
        <f t="shared" si="350"/>
        <v>0</v>
      </c>
      <c r="CT155" s="18">
        <f t="shared" si="350"/>
        <v>0</v>
      </c>
      <c r="CU155" s="46">
        <f t="shared" si="350"/>
        <v>0</v>
      </c>
      <c r="CV155" s="58"/>
      <c r="CW155" s="94"/>
      <c r="CX155" s="94"/>
      <c r="CY155" s="93"/>
      <c r="CZ155" s="58"/>
      <c r="DA155" s="58"/>
      <c r="DB155" s="58"/>
      <c r="DC155" s="58"/>
      <c r="DD155" s="58"/>
      <c r="DE155" s="58"/>
      <c r="DF155" s="58"/>
      <c r="DG155" s="58"/>
      <c r="DH155" s="58"/>
      <c r="DI155" s="58"/>
      <c r="DJ155" s="58"/>
      <c r="DK155" s="58"/>
      <c r="DL155" s="58"/>
      <c r="DM155" s="58"/>
      <c r="DN155" s="58"/>
      <c r="DO155" s="58"/>
      <c r="DP155" s="58"/>
      <c r="DQ155" s="58"/>
    </row>
    <row r="156" spans="1:121" ht="15.6" x14ac:dyDescent="0.3">
      <c r="A156" s="21" t="s">
        <v>1</v>
      </c>
      <c r="B156" s="21" t="s">
        <v>79</v>
      </c>
      <c r="C156" s="22" t="s">
        <v>257</v>
      </c>
      <c r="D156" s="19">
        <f>SUM(E156+BZ156+CR156)</f>
        <v>253462</v>
      </c>
      <c r="E156" s="19">
        <f>SUM(F156+BA156)</f>
        <v>253462</v>
      </c>
      <c r="F156" s="19">
        <f>SUM(G156+H156+I156+P156+S156+T156+U156+AE156+AD156)</f>
        <v>253462</v>
      </c>
      <c r="G156" s="23">
        <v>204768</v>
      </c>
      <c r="H156" s="23">
        <v>48694</v>
      </c>
      <c r="I156" s="19">
        <f t="shared" si="306"/>
        <v>0</v>
      </c>
      <c r="J156" s="23">
        <v>0</v>
      </c>
      <c r="K156" s="23">
        <v>0</v>
      </c>
      <c r="L156" s="23">
        <v>0</v>
      </c>
      <c r="M156" s="23">
        <v>0</v>
      </c>
      <c r="N156" s="23"/>
      <c r="O156" s="23"/>
      <c r="P156" s="19">
        <f t="shared" si="307"/>
        <v>0</v>
      </c>
      <c r="Q156" s="19">
        <v>0</v>
      </c>
      <c r="R156" s="23">
        <v>0</v>
      </c>
      <c r="S156" s="23">
        <v>0</v>
      </c>
      <c r="T156" s="23">
        <v>0</v>
      </c>
      <c r="U156" s="19">
        <f t="shared" ref="U156:U157" si="351">SUM(V156:AC156)</f>
        <v>0</v>
      </c>
      <c r="V156" s="23"/>
      <c r="W156" s="23">
        <v>0</v>
      </c>
      <c r="X156" s="23">
        <v>0</v>
      </c>
      <c r="Y156" s="23">
        <v>0</v>
      </c>
      <c r="Z156" s="23">
        <v>0</v>
      </c>
      <c r="AA156" s="23">
        <v>0</v>
      </c>
      <c r="AB156" s="23">
        <v>0</v>
      </c>
      <c r="AC156" s="23">
        <v>0</v>
      </c>
      <c r="AD156" s="23">
        <v>0</v>
      </c>
      <c r="AE156" s="19">
        <f>SUM(AF156:AZ156)</f>
        <v>0</v>
      </c>
      <c r="AF156" s="19">
        <v>0</v>
      </c>
      <c r="AG156" s="19">
        <v>0</v>
      </c>
      <c r="AH156" s="23">
        <v>0</v>
      </c>
      <c r="AI156" s="23">
        <v>0</v>
      </c>
      <c r="AJ156" s="23">
        <v>0</v>
      </c>
      <c r="AK156" s="23">
        <v>0</v>
      </c>
      <c r="AL156" s="23">
        <v>0</v>
      </c>
      <c r="AM156" s="23">
        <v>0</v>
      </c>
      <c r="AN156" s="23">
        <v>0</v>
      </c>
      <c r="AO156" s="23">
        <v>0</v>
      </c>
      <c r="AP156" s="23">
        <v>0</v>
      </c>
      <c r="AQ156" s="23">
        <v>0</v>
      </c>
      <c r="AR156" s="23">
        <v>0</v>
      </c>
      <c r="AS156" s="23">
        <v>0</v>
      </c>
      <c r="AT156" s="23">
        <v>0</v>
      </c>
      <c r="AU156" s="23">
        <v>0</v>
      </c>
      <c r="AV156" s="23">
        <v>0</v>
      </c>
      <c r="AW156" s="23">
        <v>0</v>
      </c>
      <c r="AX156" s="23">
        <v>0</v>
      </c>
      <c r="AY156" s="23">
        <v>0</v>
      </c>
      <c r="AZ156" s="23">
        <v>0</v>
      </c>
      <c r="BA156" s="19">
        <f>SUM(BB156+BF156+BI156+BK156+BN156)</f>
        <v>0</v>
      </c>
      <c r="BB156" s="19">
        <f>SUM(BC156:BE156)</f>
        <v>0</v>
      </c>
      <c r="BC156" s="19">
        <v>0</v>
      </c>
      <c r="BD156" s="19">
        <v>0</v>
      </c>
      <c r="BE156" s="19">
        <v>0</v>
      </c>
      <c r="BF156" s="19">
        <f>SUM(BH156:BH156)</f>
        <v>0</v>
      </c>
      <c r="BG156" s="19">
        <v>0</v>
      </c>
      <c r="BH156" s="19">
        <v>0</v>
      </c>
      <c r="BI156" s="19">
        <v>0</v>
      </c>
      <c r="BJ156" s="19">
        <v>0</v>
      </c>
      <c r="BK156" s="19">
        <f t="shared" si="309"/>
        <v>0</v>
      </c>
      <c r="BL156" s="19">
        <v>0</v>
      </c>
      <c r="BM156" s="19">
        <v>0</v>
      </c>
      <c r="BN156" s="19">
        <f>SUM(BO156:BY156)</f>
        <v>0</v>
      </c>
      <c r="BO156" s="19">
        <v>0</v>
      </c>
      <c r="BP156" s="19">
        <v>0</v>
      </c>
      <c r="BQ156" s="19">
        <v>0</v>
      </c>
      <c r="BR156" s="19">
        <v>0</v>
      </c>
      <c r="BS156" s="19">
        <v>0</v>
      </c>
      <c r="BT156" s="19">
        <v>0</v>
      </c>
      <c r="BU156" s="19">
        <v>0</v>
      </c>
      <c r="BV156" s="19">
        <v>0</v>
      </c>
      <c r="BW156" s="19">
        <v>0</v>
      </c>
      <c r="BX156" s="19">
        <v>0</v>
      </c>
      <c r="BY156" s="19">
        <v>0</v>
      </c>
      <c r="BZ156" s="19">
        <f>SUM(CA156+CQ156)</f>
        <v>0</v>
      </c>
      <c r="CA156" s="19">
        <f>SUM(CB156+CE156+CK156)</f>
        <v>0</v>
      </c>
      <c r="CB156" s="19">
        <f t="shared" si="310"/>
        <v>0</v>
      </c>
      <c r="CC156" s="19">
        <v>0</v>
      </c>
      <c r="CD156" s="23">
        <v>0</v>
      </c>
      <c r="CE156" s="19">
        <f>SUM(CF156:CJ156)</f>
        <v>0</v>
      </c>
      <c r="CF156" s="19">
        <v>0</v>
      </c>
      <c r="CG156" s="19">
        <v>0</v>
      </c>
      <c r="CH156" s="19">
        <v>0</v>
      </c>
      <c r="CI156" s="19">
        <v>0</v>
      </c>
      <c r="CJ156" s="19">
        <v>0</v>
      </c>
      <c r="CK156" s="19">
        <f>SUM(CL156:CP156)</f>
        <v>0</v>
      </c>
      <c r="CL156" s="19">
        <v>0</v>
      </c>
      <c r="CM156" s="19">
        <v>0</v>
      </c>
      <c r="CN156" s="19">
        <v>0</v>
      </c>
      <c r="CO156" s="19"/>
      <c r="CP156" s="19"/>
      <c r="CQ156" s="19">
        <v>0</v>
      </c>
      <c r="CR156" s="19">
        <f t="shared" si="312"/>
        <v>0</v>
      </c>
      <c r="CS156" s="19">
        <f t="shared" si="313"/>
        <v>0</v>
      </c>
      <c r="CT156" s="19">
        <v>0</v>
      </c>
      <c r="CU156" s="20">
        <v>0</v>
      </c>
      <c r="CW156" s="116"/>
      <c r="CX156" s="116"/>
      <c r="CY156" s="95"/>
    </row>
    <row r="157" spans="1:121" ht="31.2" x14ac:dyDescent="0.3">
      <c r="A157" s="21" t="s">
        <v>1</v>
      </c>
      <c r="B157" s="21" t="s">
        <v>103</v>
      </c>
      <c r="C157" s="22" t="s">
        <v>488</v>
      </c>
      <c r="D157" s="19">
        <f>SUM(E157+BZ157+CR157)</f>
        <v>8992322</v>
      </c>
      <c r="E157" s="19">
        <f>SUM(F157+BA157)</f>
        <v>8992322</v>
      </c>
      <c r="F157" s="19">
        <f>SUM(G157+H157+I157+P157+S157+T157+U157+AE157+AD157)</f>
        <v>8992322</v>
      </c>
      <c r="G157" s="23">
        <v>5570002</v>
      </c>
      <c r="H157" s="23">
        <v>1323814</v>
      </c>
      <c r="I157" s="19">
        <f t="shared" si="306"/>
        <v>31492</v>
      </c>
      <c r="J157" s="23">
        <v>0</v>
      </c>
      <c r="K157" s="23">
        <v>0</v>
      </c>
      <c r="L157" s="23">
        <v>0</v>
      </c>
      <c r="M157" s="23">
        <v>0</v>
      </c>
      <c r="N157" s="23">
        <v>31492</v>
      </c>
      <c r="O157" s="23"/>
      <c r="P157" s="19">
        <f t="shared" si="307"/>
        <v>0</v>
      </c>
      <c r="Q157" s="19"/>
      <c r="R157" s="23">
        <v>0</v>
      </c>
      <c r="S157" s="23">
        <v>0</v>
      </c>
      <c r="T157" s="23">
        <v>16845</v>
      </c>
      <c r="U157" s="19">
        <f t="shared" si="351"/>
        <v>0</v>
      </c>
      <c r="V157" s="23"/>
      <c r="W157" s="23">
        <v>0</v>
      </c>
      <c r="X157" s="23">
        <v>0</v>
      </c>
      <c r="Y157" s="23">
        <v>0</v>
      </c>
      <c r="Z157" s="23">
        <v>0</v>
      </c>
      <c r="AA157" s="23">
        <v>0</v>
      </c>
      <c r="AB157" s="23">
        <v>0</v>
      </c>
      <c r="AC157" s="23">
        <v>0</v>
      </c>
      <c r="AD157" s="23">
        <v>0</v>
      </c>
      <c r="AE157" s="19">
        <f>SUM(AF157:AZ157)</f>
        <v>2050169</v>
      </c>
      <c r="AF157" s="19">
        <v>0</v>
      </c>
      <c r="AG157" s="19">
        <v>0</v>
      </c>
      <c r="AH157" s="23">
        <v>0</v>
      </c>
      <c r="AI157" s="23">
        <v>0</v>
      </c>
      <c r="AJ157" s="23">
        <v>0</v>
      </c>
      <c r="AK157" s="23">
        <v>0</v>
      </c>
      <c r="AL157" s="23">
        <v>0</v>
      </c>
      <c r="AM157" s="23"/>
      <c r="AN157" s="23">
        <v>2050169</v>
      </c>
      <c r="AO157" s="23">
        <v>0</v>
      </c>
      <c r="AP157" s="23">
        <v>0</v>
      </c>
      <c r="AQ157" s="23">
        <v>0</v>
      </c>
      <c r="AR157" s="23">
        <v>0</v>
      </c>
      <c r="AS157" s="23">
        <v>0</v>
      </c>
      <c r="AT157" s="23">
        <v>0</v>
      </c>
      <c r="AU157" s="23">
        <v>0</v>
      </c>
      <c r="AV157" s="23">
        <v>0</v>
      </c>
      <c r="AW157" s="23">
        <v>0</v>
      </c>
      <c r="AX157" s="23">
        <v>0</v>
      </c>
      <c r="AY157" s="23">
        <v>0</v>
      </c>
      <c r="AZ157" s="23">
        <v>0</v>
      </c>
      <c r="BA157" s="19">
        <f>SUM(BB157+BF157+BI157+BK157+BN157)</f>
        <v>0</v>
      </c>
      <c r="BB157" s="19">
        <f>SUM(BC157:BE157)</f>
        <v>0</v>
      </c>
      <c r="BC157" s="19">
        <v>0</v>
      </c>
      <c r="BD157" s="19">
        <v>0</v>
      </c>
      <c r="BE157" s="19">
        <v>0</v>
      </c>
      <c r="BF157" s="19">
        <f>SUM(BH157:BH157)</f>
        <v>0</v>
      </c>
      <c r="BG157" s="19">
        <v>0</v>
      </c>
      <c r="BH157" s="19">
        <v>0</v>
      </c>
      <c r="BI157" s="19">
        <v>0</v>
      </c>
      <c r="BJ157" s="19">
        <v>0</v>
      </c>
      <c r="BK157" s="19">
        <f t="shared" si="309"/>
        <v>0</v>
      </c>
      <c r="BL157" s="19">
        <v>0</v>
      </c>
      <c r="BM157" s="19">
        <v>0</v>
      </c>
      <c r="BN157" s="19">
        <f>SUM(BO157:BY157)</f>
        <v>0</v>
      </c>
      <c r="BO157" s="19">
        <v>0</v>
      </c>
      <c r="BP157" s="19">
        <v>0</v>
      </c>
      <c r="BQ157" s="19">
        <v>0</v>
      </c>
      <c r="BR157" s="19">
        <v>0</v>
      </c>
      <c r="BS157" s="19">
        <v>0</v>
      </c>
      <c r="BT157" s="19">
        <v>0</v>
      </c>
      <c r="BU157" s="19">
        <v>0</v>
      </c>
      <c r="BV157" s="19">
        <v>0</v>
      </c>
      <c r="BW157" s="19">
        <v>0</v>
      </c>
      <c r="BX157" s="19">
        <v>0</v>
      </c>
      <c r="BY157" s="19">
        <v>0</v>
      </c>
      <c r="BZ157" s="19">
        <f>SUM(CA157+CQ157)</f>
        <v>0</v>
      </c>
      <c r="CA157" s="19">
        <f>SUM(CB157+CE157+CK157)</f>
        <v>0</v>
      </c>
      <c r="CB157" s="19">
        <f t="shared" si="310"/>
        <v>0</v>
      </c>
      <c r="CC157" s="19">
        <v>0</v>
      </c>
      <c r="CD157" s="23"/>
      <c r="CE157" s="19">
        <f>SUM(CF157:CJ157)</f>
        <v>0</v>
      </c>
      <c r="CF157" s="19">
        <v>0</v>
      </c>
      <c r="CG157" s="19">
        <v>0</v>
      </c>
      <c r="CH157" s="19"/>
      <c r="CI157" s="19">
        <v>0</v>
      </c>
      <c r="CJ157" s="19">
        <v>0</v>
      </c>
      <c r="CK157" s="19">
        <f>SUM(CL157:CP157)</f>
        <v>0</v>
      </c>
      <c r="CL157" s="19"/>
      <c r="CM157" s="19"/>
      <c r="CN157" s="19">
        <v>0</v>
      </c>
      <c r="CO157" s="19"/>
      <c r="CP157" s="19"/>
      <c r="CQ157" s="19">
        <v>0</v>
      </c>
      <c r="CR157" s="19">
        <f t="shared" si="312"/>
        <v>0</v>
      </c>
      <c r="CS157" s="19">
        <f t="shared" si="313"/>
        <v>0</v>
      </c>
      <c r="CT157" s="19">
        <v>0</v>
      </c>
      <c r="CU157" s="20">
        <v>0</v>
      </c>
      <c r="CW157" s="116"/>
      <c r="CX157" s="116"/>
      <c r="CY157" s="95"/>
    </row>
    <row r="158" spans="1:121" s="59" customFormat="1" ht="15.6" x14ac:dyDescent="0.3">
      <c r="A158" s="16" t="s">
        <v>597</v>
      </c>
      <c r="B158" s="16" t="s">
        <v>1</v>
      </c>
      <c r="C158" s="17" t="s">
        <v>598</v>
      </c>
      <c r="D158" s="18">
        <f>D159</f>
        <v>479234</v>
      </c>
      <c r="E158" s="18">
        <f t="shared" ref="E158" si="352">E159</f>
        <v>455780</v>
      </c>
      <c r="F158" s="18">
        <f t="shared" ref="F158" si="353">F159</f>
        <v>455780</v>
      </c>
      <c r="G158" s="57">
        <f t="shared" ref="G158" si="354">G159</f>
        <v>355815</v>
      </c>
      <c r="H158" s="57">
        <f t="shared" ref="H158" si="355">H159</f>
        <v>84355</v>
      </c>
      <c r="I158" s="18">
        <f t="shared" ref="I158" si="356">I159</f>
        <v>0</v>
      </c>
      <c r="J158" s="57">
        <f t="shared" ref="J158" si="357">J159</f>
        <v>0</v>
      </c>
      <c r="K158" s="57">
        <f t="shared" ref="K158" si="358">K159</f>
        <v>0</v>
      </c>
      <c r="L158" s="57">
        <f t="shared" ref="L158" si="359">L159</f>
        <v>0</v>
      </c>
      <c r="M158" s="57">
        <f t="shared" ref="M158" si="360">M159</f>
        <v>0</v>
      </c>
      <c r="N158" s="57">
        <f t="shared" ref="N158" si="361">N159</f>
        <v>0</v>
      </c>
      <c r="O158" s="57">
        <f t="shared" ref="O158" si="362">O159</f>
        <v>0</v>
      </c>
      <c r="P158" s="18">
        <f t="shared" ref="P158" si="363">P159</f>
        <v>0</v>
      </c>
      <c r="Q158" s="18">
        <f t="shared" ref="Q158" si="364">Q159</f>
        <v>0</v>
      </c>
      <c r="R158" s="57">
        <f t="shared" ref="R158" si="365">R159</f>
        <v>0</v>
      </c>
      <c r="S158" s="57">
        <f t="shared" ref="S158" si="366">S159</f>
        <v>0</v>
      </c>
      <c r="T158" s="57">
        <f t="shared" ref="T158" si="367">T159</f>
        <v>10025</v>
      </c>
      <c r="U158" s="18">
        <f t="shared" ref="U158" si="368">U159</f>
        <v>5585</v>
      </c>
      <c r="V158" s="57">
        <f>V159</f>
        <v>1300</v>
      </c>
      <c r="W158" s="57">
        <f>W159</f>
        <v>2365</v>
      </c>
      <c r="X158" s="57">
        <f>X159</f>
        <v>1652</v>
      </c>
      <c r="Y158" s="57">
        <f>Y159</f>
        <v>268</v>
      </c>
      <c r="Z158" s="57">
        <f t="shared" ref="Z158" si="369">Z159</f>
        <v>0</v>
      </c>
      <c r="AA158" s="57">
        <f t="shared" ref="AA158" si="370">AA159</f>
        <v>0</v>
      </c>
      <c r="AB158" s="57">
        <f t="shared" ref="AB158" si="371">AB159</f>
        <v>0</v>
      </c>
      <c r="AC158" s="57">
        <f t="shared" ref="AC158" si="372">AC159</f>
        <v>0</v>
      </c>
      <c r="AD158" s="57">
        <f t="shared" ref="AD158" si="373">AD159</f>
        <v>0</v>
      </c>
      <c r="AE158" s="18">
        <f t="shared" ref="AE158" si="374">AE159</f>
        <v>0</v>
      </c>
      <c r="AF158" s="18">
        <f t="shared" ref="AF158" si="375">AF159</f>
        <v>0</v>
      </c>
      <c r="AG158" s="18">
        <f t="shared" ref="AG158" si="376">AG159</f>
        <v>0</v>
      </c>
      <c r="AH158" s="57">
        <f t="shared" ref="AH158" si="377">AH159</f>
        <v>0</v>
      </c>
      <c r="AI158" s="57">
        <f t="shared" ref="AI158" si="378">AI159</f>
        <v>0</v>
      </c>
      <c r="AJ158" s="57">
        <f t="shared" ref="AJ158" si="379">AJ159</f>
        <v>0</v>
      </c>
      <c r="AK158" s="57">
        <f t="shared" ref="AK158" si="380">AK159</f>
        <v>0</v>
      </c>
      <c r="AL158" s="57">
        <f t="shared" ref="AL158" si="381">AL159</f>
        <v>0</v>
      </c>
      <c r="AM158" s="57">
        <f t="shared" ref="AM158" si="382">AM159</f>
        <v>0</v>
      </c>
      <c r="AN158" s="57">
        <f t="shared" ref="AN158" si="383">AN159</f>
        <v>0</v>
      </c>
      <c r="AO158" s="57">
        <f t="shared" ref="AO158" si="384">AO159</f>
        <v>0</v>
      </c>
      <c r="AP158" s="57">
        <f t="shared" ref="AP158" si="385">AP159</f>
        <v>0</v>
      </c>
      <c r="AQ158" s="57">
        <f t="shared" ref="AQ158" si="386">AQ159</f>
        <v>0</v>
      </c>
      <c r="AR158" s="57">
        <f t="shared" ref="AR158" si="387">AR159</f>
        <v>0</v>
      </c>
      <c r="AS158" s="57">
        <f t="shared" ref="AS158" si="388">AS159</f>
        <v>0</v>
      </c>
      <c r="AT158" s="57">
        <f t="shared" ref="AT158" si="389">AT159</f>
        <v>0</v>
      </c>
      <c r="AU158" s="57">
        <f t="shared" ref="AU158" si="390">AU159</f>
        <v>0</v>
      </c>
      <c r="AV158" s="57">
        <f t="shared" ref="AV158" si="391">AV159</f>
        <v>0</v>
      </c>
      <c r="AW158" s="57">
        <f t="shared" ref="AW158" si="392">AW159</f>
        <v>0</v>
      </c>
      <c r="AX158" s="57">
        <f t="shared" ref="AX158" si="393">AX159</f>
        <v>0</v>
      </c>
      <c r="AY158" s="57">
        <f t="shared" ref="AY158" si="394">AY159</f>
        <v>0</v>
      </c>
      <c r="AZ158" s="57">
        <f t="shared" ref="AZ158" si="395">AZ159</f>
        <v>0</v>
      </c>
      <c r="BA158" s="18">
        <f t="shared" ref="BA158" si="396">BA159</f>
        <v>0</v>
      </c>
      <c r="BB158" s="18">
        <f t="shared" ref="BB158" si="397">BB159</f>
        <v>0</v>
      </c>
      <c r="BC158" s="18">
        <f t="shared" ref="BC158" si="398">BC159</f>
        <v>0</v>
      </c>
      <c r="BD158" s="18">
        <f t="shared" ref="BD158" si="399">BD159</f>
        <v>0</v>
      </c>
      <c r="BE158" s="18">
        <f t="shared" ref="BE158" si="400">BE159</f>
        <v>0</v>
      </c>
      <c r="BF158" s="18">
        <f t="shared" ref="BF158" si="401">BF159</f>
        <v>0</v>
      </c>
      <c r="BG158" s="18">
        <f t="shared" ref="BG158" si="402">BG159</f>
        <v>0</v>
      </c>
      <c r="BH158" s="18">
        <f t="shared" ref="BH158" si="403">BH159</f>
        <v>0</v>
      </c>
      <c r="BI158" s="18">
        <f t="shared" ref="BI158" si="404">BI159</f>
        <v>0</v>
      </c>
      <c r="BJ158" s="18">
        <f t="shared" ref="BJ158:BL158" si="405">BJ159</f>
        <v>0</v>
      </c>
      <c r="BK158" s="18">
        <f t="shared" ref="BK158" si="406">BK159</f>
        <v>0</v>
      </c>
      <c r="BL158" s="18">
        <f t="shared" si="405"/>
        <v>0</v>
      </c>
      <c r="BM158" s="18">
        <f t="shared" ref="BM158" si="407">BM159</f>
        <v>0</v>
      </c>
      <c r="BN158" s="18">
        <f t="shared" ref="BN158" si="408">BN159</f>
        <v>0</v>
      </c>
      <c r="BO158" s="18">
        <f t="shared" ref="BO158" si="409">BO159</f>
        <v>0</v>
      </c>
      <c r="BP158" s="18">
        <f t="shared" ref="BP158" si="410">BP159</f>
        <v>0</v>
      </c>
      <c r="BQ158" s="18">
        <f t="shared" ref="BQ158" si="411">BQ159</f>
        <v>0</v>
      </c>
      <c r="BR158" s="18">
        <f t="shared" ref="BR158" si="412">BR159</f>
        <v>0</v>
      </c>
      <c r="BS158" s="18">
        <f t="shared" ref="BS158" si="413">BS159</f>
        <v>0</v>
      </c>
      <c r="BT158" s="18">
        <f t="shared" ref="BT158" si="414">BT159</f>
        <v>0</v>
      </c>
      <c r="BU158" s="18">
        <f t="shared" ref="BU158" si="415">BU159</f>
        <v>0</v>
      </c>
      <c r="BV158" s="18">
        <f t="shared" ref="BV158" si="416">BV159</f>
        <v>0</v>
      </c>
      <c r="BW158" s="18">
        <f t="shared" ref="BW158" si="417">BW159</f>
        <v>0</v>
      </c>
      <c r="BX158" s="18">
        <f t="shared" ref="BX158" si="418">BX159</f>
        <v>0</v>
      </c>
      <c r="BY158" s="18">
        <f t="shared" ref="BY158" si="419">BY159</f>
        <v>0</v>
      </c>
      <c r="BZ158" s="18">
        <f t="shared" ref="BZ158" si="420">BZ159</f>
        <v>23454</v>
      </c>
      <c r="CA158" s="18">
        <f t="shared" ref="CA158" si="421">CA159</f>
        <v>23454</v>
      </c>
      <c r="CB158" s="18">
        <f t="shared" ref="CB158" si="422">CB159</f>
        <v>23454</v>
      </c>
      <c r="CC158" s="18">
        <f t="shared" ref="CC158" si="423">CC159</f>
        <v>0</v>
      </c>
      <c r="CD158" s="18">
        <f t="shared" ref="CD158" si="424">CD159</f>
        <v>23454</v>
      </c>
      <c r="CE158" s="18">
        <f t="shared" ref="CE158" si="425">CE159</f>
        <v>0</v>
      </c>
      <c r="CF158" s="18">
        <f t="shared" ref="CF158" si="426">CF159</f>
        <v>0</v>
      </c>
      <c r="CG158" s="18">
        <f t="shared" ref="CG158" si="427">CG159</f>
        <v>0</v>
      </c>
      <c r="CH158" s="18">
        <f t="shared" ref="CH158" si="428">CH159</f>
        <v>0</v>
      </c>
      <c r="CI158" s="18">
        <f t="shared" ref="CI158" si="429">CI159</f>
        <v>0</v>
      </c>
      <c r="CJ158" s="18">
        <f t="shared" ref="CJ158" si="430">CJ159</f>
        <v>0</v>
      </c>
      <c r="CK158" s="18">
        <f t="shared" ref="CK158" si="431">CK159</f>
        <v>0</v>
      </c>
      <c r="CL158" s="18">
        <f t="shared" ref="CL158" si="432">CL159</f>
        <v>0</v>
      </c>
      <c r="CM158" s="18">
        <f t="shared" ref="CM158" si="433">CM159</f>
        <v>0</v>
      </c>
      <c r="CN158" s="18">
        <f t="shared" ref="CN158" si="434">CN159</f>
        <v>0</v>
      </c>
      <c r="CO158" s="18">
        <f t="shared" ref="CO158" si="435">CO159</f>
        <v>0</v>
      </c>
      <c r="CP158" s="18">
        <f t="shared" ref="CP158" si="436">CP159</f>
        <v>0</v>
      </c>
      <c r="CQ158" s="18">
        <f t="shared" ref="CQ158" si="437">CQ159</f>
        <v>0</v>
      </c>
      <c r="CR158" s="18">
        <f t="shared" ref="CR158" si="438">CR159</f>
        <v>0</v>
      </c>
      <c r="CS158" s="18">
        <f t="shared" ref="CS158" si="439">CS159</f>
        <v>0</v>
      </c>
      <c r="CT158" s="18">
        <f t="shared" ref="CT158" si="440">CT159</f>
        <v>0</v>
      </c>
      <c r="CU158" s="46">
        <f t="shared" ref="CU158" si="441">CU159</f>
        <v>0</v>
      </c>
      <c r="CV158" s="58"/>
      <c r="CW158" s="94"/>
      <c r="CX158" s="94"/>
      <c r="CY158" s="93"/>
      <c r="CZ158" s="58"/>
      <c r="DA158" s="58"/>
      <c r="DB158" s="58"/>
      <c r="DC158" s="58"/>
      <c r="DD158" s="58"/>
      <c r="DE158" s="58"/>
      <c r="DF158" s="58"/>
      <c r="DG158" s="58"/>
      <c r="DH158" s="58"/>
      <c r="DI158" s="58"/>
      <c r="DJ158" s="58"/>
      <c r="DK158" s="58"/>
      <c r="DL158" s="58"/>
      <c r="DM158" s="58"/>
      <c r="DN158" s="58"/>
      <c r="DO158" s="58"/>
      <c r="DP158" s="58"/>
      <c r="DQ158" s="58"/>
    </row>
    <row r="159" spans="1:121" ht="31.2" x14ac:dyDescent="0.3">
      <c r="A159" s="21"/>
      <c r="B159" s="33" t="s">
        <v>87</v>
      </c>
      <c r="C159" s="32" t="s">
        <v>628</v>
      </c>
      <c r="D159" s="19">
        <f>SUM(E159+BZ159+CR159)</f>
        <v>479234</v>
      </c>
      <c r="E159" s="19">
        <f>SUM(F159+BA159)</f>
        <v>455780</v>
      </c>
      <c r="F159" s="19">
        <f>SUM(G159+H159+I159+P159+S159+T159+U159+AE159+AD159)</f>
        <v>455780</v>
      </c>
      <c r="G159" s="23">
        <v>355815</v>
      </c>
      <c r="H159" s="23">
        <v>84355</v>
      </c>
      <c r="I159" s="19">
        <f t="shared" ref="I159" si="442">SUM(J159:O159)</f>
        <v>0</v>
      </c>
      <c r="J159" s="23">
        <v>0</v>
      </c>
      <c r="K159" s="23">
        <v>0</v>
      </c>
      <c r="L159" s="23">
        <v>0</v>
      </c>
      <c r="M159" s="23">
        <v>0</v>
      </c>
      <c r="N159" s="23"/>
      <c r="O159" s="23">
        <f>1497-1497</f>
        <v>0</v>
      </c>
      <c r="P159" s="19">
        <f t="shared" ref="P159" si="443">SUM(Q159:R159)</f>
        <v>0</v>
      </c>
      <c r="Q159" s="19"/>
      <c r="R159" s="23">
        <v>0</v>
      </c>
      <c r="S159" s="23">
        <v>0</v>
      </c>
      <c r="T159" s="23">
        <v>10025</v>
      </c>
      <c r="U159" s="19">
        <f>SUM(V159:AC159)</f>
        <v>5585</v>
      </c>
      <c r="V159" s="23">
        <v>1300</v>
      </c>
      <c r="W159" s="23">
        <v>2365</v>
      </c>
      <c r="X159" s="23">
        <v>1652</v>
      </c>
      <c r="Y159" s="23">
        <v>268</v>
      </c>
      <c r="Z159" s="23">
        <v>0</v>
      </c>
      <c r="AA159" s="23">
        <v>0</v>
      </c>
      <c r="AB159" s="23">
        <v>0</v>
      </c>
      <c r="AC159" s="23">
        <v>0</v>
      </c>
      <c r="AD159" s="23">
        <v>0</v>
      </c>
      <c r="AE159" s="19">
        <f>SUM(AF159:AZ159)</f>
        <v>0</v>
      </c>
      <c r="AF159" s="19">
        <v>0</v>
      </c>
      <c r="AG159" s="19">
        <v>0</v>
      </c>
      <c r="AH159" s="23">
        <v>0</v>
      </c>
      <c r="AI159" s="23">
        <v>0</v>
      </c>
      <c r="AJ159" s="23">
        <v>0</v>
      </c>
      <c r="AK159" s="23">
        <v>0</v>
      </c>
      <c r="AL159" s="23">
        <v>0</v>
      </c>
      <c r="AM159" s="23">
        <v>0</v>
      </c>
      <c r="AN159" s="23"/>
      <c r="AO159" s="23">
        <v>0</v>
      </c>
      <c r="AP159" s="23">
        <v>0</v>
      </c>
      <c r="AQ159" s="23">
        <v>0</v>
      </c>
      <c r="AR159" s="23">
        <v>0</v>
      </c>
      <c r="AS159" s="23">
        <v>0</v>
      </c>
      <c r="AT159" s="23">
        <v>0</v>
      </c>
      <c r="AU159" s="23">
        <v>0</v>
      </c>
      <c r="AV159" s="23">
        <v>0</v>
      </c>
      <c r="AW159" s="23">
        <v>0</v>
      </c>
      <c r="AX159" s="23">
        <v>0</v>
      </c>
      <c r="AY159" s="23">
        <v>0</v>
      </c>
      <c r="AZ159" s="23">
        <v>0</v>
      </c>
      <c r="BA159" s="19">
        <f>SUM(BB159+BF159+BI159+BK159+BN159)</f>
        <v>0</v>
      </c>
      <c r="BB159" s="19">
        <f>SUM(BC159:BE159)</f>
        <v>0</v>
      </c>
      <c r="BC159" s="19">
        <v>0</v>
      </c>
      <c r="BD159" s="19">
        <v>0</v>
      </c>
      <c r="BE159" s="19">
        <v>0</v>
      </c>
      <c r="BF159" s="19">
        <f>SUM(BH159:BH159)</f>
        <v>0</v>
      </c>
      <c r="BG159" s="19">
        <v>0</v>
      </c>
      <c r="BH159" s="19">
        <v>0</v>
      </c>
      <c r="BI159" s="19">
        <v>0</v>
      </c>
      <c r="BJ159" s="19">
        <v>0</v>
      </c>
      <c r="BK159" s="19">
        <f t="shared" ref="BK159" si="444">SUM(BL159)</f>
        <v>0</v>
      </c>
      <c r="BL159" s="19">
        <v>0</v>
      </c>
      <c r="BM159" s="19">
        <v>0</v>
      </c>
      <c r="BN159" s="19">
        <f>SUM(BO159:BY159)</f>
        <v>0</v>
      </c>
      <c r="BO159" s="19">
        <v>0</v>
      </c>
      <c r="BP159" s="19">
        <v>0</v>
      </c>
      <c r="BQ159" s="19">
        <v>0</v>
      </c>
      <c r="BR159" s="19">
        <v>0</v>
      </c>
      <c r="BS159" s="19">
        <v>0</v>
      </c>
      <c r="BT159" s="19">
        <v>0</v>
      </c>
      <c r="BU159" s="19">
        <v>0</v>
      </c>
      <c r="BV159" s="19">
        <v>0</v>
      </c>
      <c r="BW159" s="19">
        <v>0</v>
      </c>
      <c r="BX159" s="19">
        <v>0</v>
      </c>
      <c r="BY159" s="19">
        <v>0</v>
      </c>
      <c r="BZ159" s="19">
        <f>SUM(CA159+CQ159)</f>
        <v>23454</v>
      </c>
      <c r="CA159" s="19">
        <f>SUM(CB159+CE159+CK159)</f>
        <v>23454</v>
      </c>
      <c r="CB159" s="19">
        <f t="shared" ref="CB159" si="445">SUM(CC159:CD159)</f>
        <v>23454</v>
      </c>
      <c r="CC159" s="19">
        <v>0</v>
      </c>
      <c r="CD159" s="23">
        <v>23454</v>
      </c>
      <c r="CE159" s="19">
        <f>SUM(CF159:CJ159)</f>
        <v>0</v>
      </c>
      <c r="CF159" s="19">
        <v>0</v>
      </c>
      <c r="CG159" s="19">
        <v>0</v>
      </c>
      <c r="CH159" s="19">
        <v>0</v>
      </c>
      <c r="CI159" s="19">
        <v>0</v>
      </c>
      <c r="CJ159" s="19">
        <v>0</v>
      </c>
      <c r="CK159" s="19">
        <f>SUM(CL159:CP159)</f>
        <v>0</v>
      </c>
      <c r="CL159" s="19"/>
      <c r="CM159" s="19"/>
      <c r="CN159" s="19">
        <v>0</v>
      </c>
      <c r="CO159" s="19"/>
      <c r="CP159" s="19"/>
      <c r="CQ159" s="19">
        <v>0</v>
      </c>
      <c r="CR159" s="19">
        <f t="shared" ref="CR159" si="446">SUM(CS159)</f>
        <v>0</v>
      </c>
      <c r="CS159" s="19">
        <f t="shared" ref="CS159" si="447">SUM(CT159:CU159)</f>
        <v>0</v>
      </c>
      <c r="CT159" s="19">
        <v>0</v>
      </c>
      <c r="CU159" s="20">
        <v>0</v>
      </c>
      <c r="CW159" s="116"/>
      <c r="CX159" s="116"/>
      <c r="CY159" s="95"/>
    </row>
    <row r="160" spans="1:121" s="59" customFormat="1" ht="15.6" x14ac:dyDescent="0.3">
      <c r="A160" s="25" t="s">
        <v>258</v>
      </c>
      <c r="B160" s="25" t="s">
        <v>1</v>
      </c>
      <c r="C160" s="26" t="s">
        <v>259</v>
      </c>
      <c r="D160" s="27">
        <f>SUM(D161+D163+D166+D169+D171)</f>
        <v>980797057</v>
      </c>
      <c r="E160" s="27">
        <f t="shared" ref="E160:BT160" si="448">SUM(E161+E163+E166+E169+E171)</f>
        <v>980523233</v>
      </c>
      <c r="F160" s="27">
        <f t="shared" si="448"/>
        <v>978273080</v>
      </c>
      <c r="G160" s="27">
        <f t="shared" si="448"/>
        <v>575935100</v>
      </c>
      <c r="H160" s="27">
        <f t="shared" si="448"/>
        <v>135821950</v>
      </c>
      <c r="I160" s="27">
        <f t="shared" si="448"/>
        <v>143044580</v>
      </c>
      <c r="J160" s="27">
        <f t="shared" si="448"/>
        <v>104838203</v>
      </c>
      <c r="K160" s="27">
        <f t="shared" si="448"/>
        <v>781337</v>
      </c>
      <c r="L160" s="27">
        <f t="shared" si="448"/>
        <v>18402924</v>
      </c>
      <c r="M160" s="27">
        <f t="shared" si="448"/>
        <v>0</v>
      </c>
      <c r="N160" s="27">
        <f t="shared" si="448"/>
        <v>16804931</v>
      </c>
      <c r="O160" s="27">
        <f t="shared" si="448"/>
        <v>2217185</v>
      </c>
      <c r="P160" s="27">
        <f t="shared" si="448"/>
        <v>2329</v>
      </c>
      <c r="Q160" s="27">
        <f t="shared" si="448"/>
        <v>1310</v>
      </c>
      <c r="R160" s="27">
        <f t="shared" si="448"/>
        <v>1019</v>
      </c>
      <c r="S160" s="27">
        <f t="shared" si="448"/>
        <v>0</v>
      </c>
      <c r="T160" s="27">
        <f t="shared" si="448"/>
        <v>1664789</v>
      </c>
      <c r="U160" s="27">
        <f t="shared" si="448"/>
        <v>28716754</v>
      </c>
      <c r="V160" s="27">
        <f t="shared" si="448"/>
        <v>608508</v>
      </c>
      <c r="W160" s="27">
        <f t="shared" si="448"/>
        <v>13913740</v>
      </c>
      <c r="X160" s="27">
        <f t="shared" si="448"/>
        <v>7574549</v>
      </c>
      <c r="Y160" s="27">
        <f t="shared" si="448"/>
        <v>5758717</v>
      </c>
      <c r="Z160" s="27">
        <f t="shared" si="448"/>
        <v>676624</v>
      </c>
      <c r="AA160" s="27">
        <f t="shared" si="448"/>
        <v>0</v>
      </c>
      <c r="AB160" s="27">
        <f t="shared" si="448"/>
        <v>0</v>
      </c>
      <c r="AC160" s="27">
        <f t="shared" si="448"/>
        <v>184616</v>
      </c>
      <c r="AD160" s="27">
        <f t="shared" si="448"/>
        <v>0</v>
      </c>
      <c r="AE160" s="27">
        <f t="shared" si="448"/>
        <v>93087578</v>
      </c>
      <c r="AF160" s="27">
        <f t="shared" si="448"/>
        <v>0</v>
      </c>
      <c r="AG160" s="27">
        <f t="shared" si="448"/>
        <v>0</v>
      </c>
      <c r="AH160" s="27">
        <f t="shared" si="448"/>
        <v>0</v>
      </c>
      <c r="AI160" s="27">
        <f t="shared" si="448"/>
        <v>0</v>
      </c>
      <c r="AJ160" s="27">
        <f t="shared" si="448"/>
        <v>0</v>
      </c>
      <c r="AK160" s="27">
        <f t="shared" si="448"/>
        <v>0</v>
      </c>
      <c r="AL160" s="27">
        <f t="shared" si="448"/>
        <v>0</v>
      </c>
      <c r="AM160" s="27">
        <f t="shared" si="448"/>
        <v>0</v>
      </c>
      <c r="AN160" s="27">
        <f t="shared" si="448"/>
        <v>25657</v>
      </c>
      <c r="AO160" s="27">
        <f t="shared" si="448"/>
        <v>0</v>
      </c>
      <c r="AP160" s="27">
        <f t="shared" si="448"/>
        <v>0</v>
      </c>
      <c r="AQ160" s="27">
        <f t="shared" si="448"/>
        <v>0</v>
      </c>
      <c r="AR160" s="27">
        <f t="shared" si="448"/>
        <v>1925579</v>
      </c>
      <c r="AS160" s="27">
        <f t="shared" si="448"/>
        <v>125800</v>
      </c>
      <c r="AT160" s="27">
        <f t="shared" si="448"/>
        <v>0</v>
      </c>
      <c r="AU160" s="27">
        <f t="shared" si="448"/>
        <v>1922587</v>
      </c>
      <c r="AV160" s="27">
        <f t="shared" si="448"/>
        <v>6268746</v>
      </c>
      <c r="AW160" s="27">
        <f t="shared" si="448"/>
        <v>0</v>
      </c>
      <c r="AX160" s="27">
        <f t="shared" si="448"/>
        <v>0</v>
      </c>
      <c r="AY160" s="27">
        <f t="shared" ref="AY160" si="449">SUM(AY161+AY163+AY166+AY169+AY171)</f>
        <v>27615240</v>
      </c>
      <c r="AZ160" s="27">
        <f t="shared" si="448"/>
        <v>55203969</v>
      </c>
      <c r="BA160" s="27">
        <f t="shared" si="448"/>
        <v>2250153</v>
      </c>
      <c r="BB160" s="27">
        <f t="shared" si="448"/>
        <v>0</v>
      </c>
      <c r="BC160" s="27">
        <f t="shared" si="448"/>
        <v>0</v>
      </c>
      <c r="BD160" s="27">
        <f t="shared" si="448"/>
        <v>0</v>
      </c>
      <c r="BE160" s="27">
        <f t="shared" si="448"/>
        <v>0</v>
      </c>
      <c r="BF160" s="27">
        <f t="shared" si="448"/>
        <v>0</v>
      </c>
      <c r="BG160" s="27">
        <f t="shared" si="448"/>
        <v>0</v>
      </c>
      <c r="BH160" s="27">
        <f t="shared" si="448"/>
        <v>0</v>
      </c>
      <c r="BI160" s="27">
        <f t="shared" si="448"/>
        <v>0</v>
      </c>
      <c r="BJ160" s="27">
        <f t="shared" ref="BJ160" si="450">SUM(BJ161+BJ163+BJ166+BJ169+BJ171)</f>
        <v>0</v>
      </c>
      <c r="BK160" s="27">
        <f t="shared" si="448"/>
        <v>0</v>
      </c>
      <c r="BL160" s="27">
        <f t="shared" si="448"/>
        <v>0</v>
      </c>
      <c r="BM160" s="27">
        <f t="shared" ref="BM160" si="451">SUM(BM161+BM163+BM166+BM169+BM171)</f>
        <v>0</v>
      </c>
      <c r="BN160" s="27">
        <f t="shared" si="448"/>
        <v>2250153</v>
      </c>
      <c r="BO160" s="27">
        <f t="shared" si="448"/>
        <v>0</v>
      </c>
      <c r="BP160" s="27">
        <f t="shared" si="448"/>
        <v>0</v>
      </c>
      <c r="BQ160" s="27">
        <f t="shared" si="448"/>
        <v>0</v>
      </c>
      <c r="BR160" s="27">
        <f t="shared" si="448"/>
        <v>0</v>
      </c>
      <c r="BS160" s="27">
        <f t="shared" si="448"/>
        <v>0</v>
      </c>
      <c r="BT160" s="27">
        <f t="shared" si="448"/>
        <v>0</v>
      </c>
      <c r="BU160" s="27">
        <f t="shared" ref="BU160:CU160" si="452">SUM(BU161+BU163+BU166+BU169+BU171)</f>
        <v>0</v>
      </c>
      <c r="BV160" s="27">
        <f t="shared" si="452"/>
        <v>0</v>
      </c>
      <c r="BW160" s="27">
        <f t="shared" si="452"/>
        <v>0</v>
      </c>
      <c r="BX160" s="27">
        <f t="shared" si="452"/>
        <v>0</v>
      </c>
      <c r="BY160" s="27">
        <f t="shared" si="452"/>
        <v>2250153</v>
      </c>
      <c r="BZ160" s="27">
        <f t="shared" si="452"/>
        <v>273824</v>
      </c>
      <c r="CA160" s="27">
        <f t="shared" si="452"/>
        <v>273824</v>
      </c>
      <c r="CB160" s="27">
        <f t="shared" si="452"/>
        <v>273824</v>
      </c>
      <c r="CC160" s="27">
        <f t="shared" si="452"/>
        <v>0</v>
      </c>
      <c r="CD160" s="27">
        <f t="shared" si="452"/>
        <v>273824</v>
      </c>
      <c r="CE160" s="27">
        <f t="shared" si="452"/>
        <v>0</v>
      </c>
      <c r="CF160" s="27">
        <f t="shared" si="452"/>
        <v>0</v>
      </c>
      <c r="CG160" s="27">
        <f t="shared" ref="CG160:CH160" si="453">SUM(CG161+CG163+CG166+CG169+CG171)</f>
        <v>0</v>
      </c>
      <c r="CH160" s="27">
        <f t="shared" si="453"/>
        <v>0</v>
      </c>
      <c r="CI160" s="27">
        <f t="shared" si="452"/>
        <v>0</v>
      </c>
      <c r="CJ160" s="27">
        <f t="shared" ref="CJ160" si="454">SUM(CJ161+CJ163+CJ166+CJ169+CJ171)</f>
        <v>0</v>
      </c>
      <c r="CK160" s="27">
        <f t="shared" si="452"/>
        <v>0</v>
      </c>
      <c r="CL160" s="27">
        <f t="shared" si="452"/>
        <v>0</v>
      </c>
      <c r="CM160" s="27">
        <f t="shared" ref="CM160" si="455">SUM(CM161+CM163+CM166+CM169+CM171)</f>
        <v>0</v>
      </c>
      <c r="CN160" s="27">
        <f t="shared" si="452"/>
        <v>0</v>
      </c>
      <c r="CO160" s="27">
        <f t="shared" ref="CO160" si="456">SUM(CO161+CO163+CO166+CO169+CO171)</f>
        <v>0</v>
      </c>
      <c r="CP160" s="27">
        <f t="shared" si="452"/>
        <v>0</v>
      </c>
      <c r="CQ160" s="27">
        <f t="shared" si="452"/>
        <v>0</v>
      </c>
      <c r="CR160" s="27">
        <f t="shared" si="452"/>
        <v>0</v>
      </c>
      <c r="CS160" s="27">
        <f t="shared" si="452"/>
        <v>0</v>
      </c>
      <c r="CT160" s="27">
        <f t="shared" si="452"/>
        <v>0</v>
      </c>
      <c r="CU160" s="61">
        <f t="shared" si="452"/>
        <v>0</v>
      </c>
      <c r="CV160" s="58"/>
      <c r="CW160" s="92"/>
      <c r="CX160" s="92"/>
      <c r="CY160" s="93"/>
      <c r="CZ160" s="58"/>
      <c r="DA160" s="58"/>
      <c r="DB160" s="58"/>
      <c r="DC160" s="58"/>
      <c r="DD160" s="58"/>
      <c r="DE160" s="58"/>
      <c r="DF160" s="58"/>
      <c r="DG160" s="58"/>
      <c r="DH160" s="58"/>
      <c r="DI160" s="58"/>
      <c r="DJ160" s="58"/>
      <c r="DK160" s="58"/>
      <c r="DL160" s="58"/>
      <c r="DM160" s="58"/>
      <c r="DN160" s="58"/>
      <c r="DO160" s="58"/>
      <c r="DP160" s="58"/>
      <c r="DQ160" s="58"/>
    </row>
    <row r="161" spans="1:121" s="59" customFormat="1" ht="15.6" x14ac:dyDescent="0.3">
      <c r="A161" s="16" t="s">
        <v>260</v>
      </c>
      <c r="B161" s="16" t="s">
        <v>1</v>
      </c>
      <c r="C161" s="17" t="s">
        <v>261</v>
      </c>
      <c r="D161" s="18">
        <f>SUM(D162)</f>
        <v>748395167</v>
      </c>
      <c r="E161" s="18">
        <f t="shared" ref="E161:BT161" si="457">SUM(E162)</f>
        <v>748395167</v>
      </c>
      <c r="F161" s="18">
        <f t="shared" si="457"/>
        <v>746400724</v>
      </c>
      <c r="G161" s="18">
        <f t="shared" si="457"/>
        <v>435510458</v>
      </c>
      <c r="H161" s="18">
        <f t="shared" si="457"/>
        <v>102917553</v>
      </c>
      <c r="I161" s="18">
        <f t="shared" si="457"/>
        <v>97095675</v>
      </c>
      <c r="J161" s="18">
        <f t="shared" si="457"/>
        <v>69105370</v>
      </c>
      <c r="K161" s="18">
        <f t="shared" si="457"/>
        <v>571729</v>
      </c>
      <c r="L161" s="18">
        <f t="shared" si="457"/>
        <v>17288812</v>
      </c>
      <c r="M161" s="18">
        <f t="shared" si="457"/>
        <v>0</v>
      </c>
      <c r="N161" s="18">
        <f t="shared" si="457"/>
        <v>8103292</v>
      </c>
      <c r="O161" s="18">
        <f t="shared" si="457"/>
        <v>2026472</v>
      </c>
      <c r="P161" s="18">
        <f t="shared" si="457"/>
        <v>0</v>
      </c>
      <c r="Q161" s="18">
        <f t="shared" si="457"/>
        <v>0</v>
      </c>
      <c r="R161" s="18">
        <f t="shared" si="457"/>
        <v>0</v>
      </c>
      <c r="S161" s="18">
        <f t="shared" si="457"/>
        <v>0</v>
      </c>
      <c r="T161" s="18">
        <f t="shared" si="457"/>
        <v>983348</v>
      </c>
      <c r="U161" s="18">
        <f t="shared" si="457"/>
        <v>25231239</v>
      </c>
      <c r="V161" s="18">
        <f t="shared" si="457"/>
        <v>592658</v>
      </c>
      <c r="W161" s="18">
        <f t="shared" si="457"/>
        <v>11918560</v>
      </c>
      <c r="X161" s="18">
        <f t="shared" si="457"/>
        <v>6587823</v>
      </c>
      <c r="Y161" s="18">
        <f t="shared" si="457"/>
        <v>5368371</v>
      </c>
      <c r="Z161" s="18">
        <f t="shared" si="457"/>
        <v>670424</v>
      </c>
      <c r="AA161" s="18">
        <f t="shared" si="457"/>
        <v>0</v>
      </c>
      <c r="AB161" s="18">
        <f t="shared" si="457"/>
        <v>0</v>
      </c>
      <c r="AC161" s="18">
        <f t="shared" si="457"/>
        <v>93403</v>
      </c>
      <c r="AD161" s="18">
        <f t="shared" si="457"/>
        <v>0</v>
      </c>
      <c r="AE161" s="18">
        <f t="shared" si="457"/>
        <v>84662451</v>
      </c>
      <c r="AF161" s="18">
        <f t="shared" si="457"/>
        <v>0</v>
      </c>
      <c r="AG161" s="18">
        <f t="shared" si="457"/>
        <v>0</v>
      </c>
      <c r="AH161" s="18">
        <f t="shared" si="457"/>
        <v>0</v>
      </c>
      <c r="AI161" s="18">
        <f t="shared" si="457"/>
        <v>0</v>
      </c>
      <c r="AJ161" s="18">
        <f t="shared" si="457"/>
        <v>0</v>
      </c>
      <c r="AK161" s="18">
        <f t="shared" si="457"/>
        <v>0</v>
      </c>
      <c r="AL161" s="18">
        <f t="shared" si="457"/>
        <v>0</v>
      </c>
      <c r="AM161" s="18">
        <f t="shared" si="457"/>
        <v>0</v>
      </c>
      <c r="AN161" s="18">
        <f t="shared" si="457"/>
        <v>0</v>
      </c>
      <c r="AO161" s="18">
        <f t="shared" si="457"/>
        <v>0</v>
      </c>
      <c r="AP161" s="18">
        <f t="shared" si="457"/>
        <v>0</v>
      </c>
      <c r="AQ161" s="18">
        <f t="shared" si="457"/>
        <v>0</v>
      </c>
      <c r="AR161" s="18">
        <f t="shared" si="457"/>
        <v>1394873</v>
      </c>
      <c r="AS161" s="18">
        <f t="shared" si="457"/>
        <v>98200</v>
      </c>
      <c r="AT161" s="18">
        <f t="shared" si="457"/>
        <v>0</v>
      </c>
      <c r="AU161" s="18">
        <f t="shared" si="457"/>
        <v>1031112</v>
      </c>
      <c r="AV161" s="18">
        <f t="shared" si="457"/>
        <v>6032889</v>
      </c>
      <c r="AW161" s="18">
        <f t="shared" si="457"/>
        <v>0</v>
      </c>
      <c r="AX161" s="18">
        <f t="shared" si="457"/>
        <v>0</v>
      </c>
      <c r="AY161" s="18">
        <f t="shared" si="457"/>
        <v>27615240</v>
      </c>
      <c r="AZ161" s="18">
        <f t="shared" si="457"/>
        <v>48490137</v>
      </c>
      <c r="BA161" s="18">
        <f t="shared" si="457"/>
        <v>1994443</v>
      </c>
      <c r="BB161" s="18">
        <f t="shared" si="457"/>
        <v>0</v>
      </c>
      <c r="BC161" s="18">
        <f t="shared" si="457"/>
        <v>0</v>
      </c>
      <c r="BD161" s="18">
        <f t="shared" si="457"/>
        <v>0</v>
      </c>
      <c r="BE161" s="18">
        <f t="shared" si="457"/>
        <v>0</v>
      </c>
      <c r="BF161" s="18">
        <f t="shared" si="457"/>
        <v>0</v>
      </c>
      <c r="BG161" s="18">
        <f t="shared" si="457"/>
        <v>0</v>
      </c>
      <c r="BH161" s="18">
        <f t="shared" si="457"/>
        <v>0</v>
      </c>
      <c r="BI161" s="18">
        <f t="shared" si="457"/>
        <v>0</v>
      </c>
      <c r="BJ161" s="18">
        <f t="shared" si="457"/>
        <v>0</v>
      </c>
      <c r="BK161" s="18">
        <f t="shared" si="457"/>
        <v>0</v>
      </c>
      <c r="BL161" s="18">
        <f t="shared" si="457"/>
        <v>0</v>
      </c>
      <c r="BM161" s="18">
        <f t="shared" si="457"/>
        <v>0</v>
      </c>
      <c r="BN161" s="18">
        <f t="shared" si="457"/>
        <v>1994443</v>
      </c>
      <c r="BO161" s="18">
        <f t="shared" si="457"/>
        <v>0</v>
      </c>
      <c r="BP161" s="18">
        <f t="shared" si="457"/>
        <v>0</v>
      </c>
      <c r="BQ161" s="18">
        <f t="shared" si="457"/>
        <v>0</v>
      </c>
      <c r="BR161" s="18">
        <f t="shared" si="457"/>
        <v>0</v>
      </c>
      <c r="BS161" s="18">
        <f t="shared" si="457"/>
        <v>0</v>
      </c>
      <c r="BT161" s="18">
        <f t="shared" si="457"/>
        <v>0</v>
      </c>
      <c r="BU161" s="18">
        <f t="shared" ref="BU161:CU161" si="458">SUM(BU162)</f>
        <v>0</v>
      </c>
      <c r="BV161" s="18">
        <f t="shared" si="458"/>
        <v>0</v>
      </c>
      <c r="BW161" s="18">
        <f t="shared" si="458"/>
        <v>0</v>
      </c>
      <c r="BX161" s="18">
        <f t="shared" si="458"/>
        <v>0</v>
      </c>
      <c r="BY161" s="18">
        <f t="shared" si="458"/>
        <v>1994443</v>
      </c>
      <c r="BZ161" s="18">
        <f t="shared" si="458"/>
        <v>0</v>
      </c>
      <c r="CA161" s="18">
        <f t="shared" si="458"/>
        <v>0</v>
      </c>
      <c r="CB161" s="18">
        <f t="shared" si="458"/>
        <v>0</v>
      </c>
      <c r="CC161" s="18">
        <f t="shared" si="458"/>
        <v>0</v>
      </c>
      <c r="CD161" s="18">
        <f t="shared" si="458"/>
        <v>0</v>
      </c>
      <c r="CE161" s="18">
        <f t="shared" si="458"/>
        <v>0</v>
      </c>
      <c r="CF161" s="18">
        <f t="shared" si="458"/>
        <v>0</v>
      </c>
      <c r="CG161" s="18">
        <f t="shared" si="458"/>
        <v>0</v>
      </c>
      <c r="CH161" s="18">
        <f t="shared" si="458"/>
        <v>0</v>
      </c>
      <c r="CI161" s="18">
        <f t="shared" si="458"/>
        <v>0</v>
      </c>
      <c r="CJ161" s="18">
        <f t="shared" si="458"/>
        <v>0</v>
      </c>
      <c r="CK161" s="18">
        <f t="shared" si="458"/>
        <v>0</v>
      </c>
      <c r="CL161" s="18">
        <f t="shared" si="458"/>
        <v>0</v>
      </c>
      <c r="CM161" s="18">
        <f t="shared" si="458"/>
        <v>0</v>
      </c>
      <c r="CN161" s="18">
        <f t="shared" si="458"/>
        <v>0</v>
      </c>
      <c r="CO161" s="18"/>
      <c r="CP161" s="18"/>
      <c r="CQ161" s="18">
        <f t="shared" si="458"/>
        <v>0</v>
      </c>
      <c r="CR161" s="18">
        <f t="shared" si="458"/>
        <v>0</v>
      </c>
      <c r="CS161" s="18">
        <f t="shared" si="458"/>
        <v>0</v>
      </c>
      <c r="CT161" s="18">
        <f t="shared" si="458"/>
        <v>0</v>
      </c>
      <c r="CU161" s="46">
        <f t="shared" si="458"/>
        <v>0</v>
      </c>
      <c r="CV161" s="58"/>
      <c r="CW161" s="94"/>
      <c r="CX161" s="94"/>
      <c r="CY161" s="93"/>
      <c r="CZ161" s="58"/>
      <c r="DA161" s="58"/>
      <c r="DB161" s="58"/>
      <c r="DC161" s="58"/>
      <c r="DD161" s="58"/>
      <c r="DE161" s="58"/>
      <c r="DF161" s="58"/>
      <c r="DG161" s="58"/>
      <c r="DH161" s="58"/>
      <c r="DI161" s="58"/>
      <c r="DJ161" s="58"/>
      <c r="DK161" s="58"/>
      <c r="DL161" s="58"/>
      <c r="DM161" s="58"/>
      <c r="DN161" s="58"/>
      <c r="DO161" s="58"/>
      <c r="DP161" s="58"/>
      <c r="DQ161" s="58"/>
    </row>
    <row r="162" spans="1:121" ht="15.6" x14ac:dyDescent="0.3">
      <c r="A162" s="21" t="s">
        <v>1</v>
      </c>
      <c r="B162" s="21" t="s">
        <v>83</v>
      </c>
      <c r="C162" s="22" t="s">
        <v>261</v>
      </c>
      <c r="D162" s="19">
        <f>SUM(E162+BZ162+CR162)</f>
        <v>748395167</v>
      </c>
      <c r="E162" s="19">
        <f>SUM(F162+BA162)</f>
        <v>748395167</v>
      </c>
      <c r="F162" s="19">
        <f>SUM(G162+H162+I162+P162+S162+T162+U162+AE162+AD162)</f>
        <v>746400724</v>
      </c>
      <c r="G162" s="23">
        <v>435510458</v>
      </c>
      <c r="H162" s="23">
        <v>102917553</v>
      </c>
      <c r="I162" s="19">
        <f t="shared" si="306"/>
        <v>97095675</v>
      </c>
      <c r="J162" s="23">
        <v>69105370</v>
      </c>
      <c r="K162" s="23">
        <v>571729</v>
      </c>
      <c r="L162" s="23">
        <v>17288812</v>
      </c>
      <c r="M162" s="23">
        <v>0</v>
      </c>
      <c r="N162" s="23">
        <v>8103292</v>
      </c>
      <c r="O162" s="23">
        <v>2026472</v>
      </c>
      <c r="P162" s="19">
        <f t="shared" si="307"/>
        <v>0</v>
      </c>
      <c r="Q162" s="19">
        <v>0</v>
      </c>
      <c r="R162" s="19"/>
      <c r="S162" s="19"/>
      <c r="T162" s="23">
        <v>983348</v>
      </c>
      <c r="U162" s="19">
        <f t="shared" ref="U162" si="459">SUM(V162:AC162)</f>
        <v>25231239</v>
      </c>
      <c r="V162" s="23">
        <v>592658</v>
      </c>
      <c r="W162" s="23">
        <v>11918560</v>
      </c>
      <c r="X162" s="23">
        <v>6587823</v>
      </c>
      <c r="Y162" s="23">
        <v>5368371</v>
      </c>
      <c r="Z162" s="23">
        <v>670424</v>
      </c>
      <c r="AA162" s="23">
        <v>0</v>
      </c>
      <c r="AB162" s="23">
        <v>0</v>
      </c>
      <c r="AC162" s="23">
        <v>93403</v>
      </c>
      <c r="AD162" s="23">
        <v>0</v>
      </c>
      <c r="AE162" s="19">
        <f>SUM(AF162:AZ162)</f>
        <v>84662451</v>
      </c>
      <c r="AF162" s="19">
        <v>0</v>
      </c>
      <c r="AG162" s="19">
        <v>0</v>
      </c>
      <c r="AH162" s="23"/>
      <c r="AI162" s="23"/>
      <c r="AJ162" s="23"/>
      <c r="AK162" s="23"/>
      <c r="AL162" s="23"/>
      <c r="AM162" s="23">
        <v>0</v>
      </c>
      <c r="AN162" s="23">
        <v>0</v>
      </c>
      <c r="AO162" s="23">
        <v>0</v>
      </c>
      <c r="AP162" s="23">
        <v>0</v>
      </c>
      <c r="AQ162" s="23">
        <v>0</v>
      </c>
      <c r="AR162" s="23">
        <v>1394873</v>
      </c>
      <c r="AS162" s="23">
        <v>98200</v>
      </c>
      <c r="AT162" s="23">
        <v>0</v>
      </c>
      <c r="AU162" s="23">
        <v>1031112</v>
      </c>
      <c r="AV162" s="23">
        <v>6032889</v>
      </c>
      <c r="AW162" s="23">
        <v>0</v>
      </c>
      <c r="AX162" s="23">
        <v>0</v>
      </c>
      <c r="AY162" s="23">
        <v>27615240</v>
      </c>
      <c r="AZ162" s="23">
        <v>48490137</v>
      </c>
      <c r="BA162" s="19">
        <f>SUM(BB162+BF162+BI162+BK162+BN162)</f>
        <v>1994443</v>
      </c>
      <c r="BB162" s="19">
        <f>SUM(BC162:BE162)</f>
        <v>0</v>
      </c>
      <c r="BC162" s="19">
        <v>0</v>
      </c>
      <c r="BD162" s="19">
        <v>0</v>
      </c>
      <c r="BE162" s="19">
        <v>0</v>
      </c>
      <c r="BF162" s="19">
        <f>SUM(BH162:BH162)</f>
        <v>0</v>
      </c>
      <c r="BG162" s="19">
        <v>0</v>
      </c>
      <c r="BH162" s="19">
        <v>0</v>
      </c>
      <c r="BI162" s="19">
        <v>0</v>
      </c>
      <c r="BJ162" s="19">
        <v>0</v>
      </c>
      <c r="BK162" s="19">
        <f t="shared" si="309"/>
        <v>0</v>
      </c>
      <c r="BL162" s="19">
        <v>0</v>
      </c>
      <c r="BM162" s="19">
        <v>0</v>
      </c>
      <c r="BN162" s="19">
        <f>SUM(BO162:BY162)</f>
        <v>1994443</v>
      </c>
      <c r="BO162" s="19">
        <v>0</v>
      </c>
      <c r="BP162" s="19">
        <v>0</v>
      </c>
      <c r="BQ162" s="19">
        <v>0</v>
      </c>
      <c r="BR162" s="19">
        <v>0</v>
      </c>
      <c r="BS162" s="19">
        <v>0</v>
      </c>
      <c r="BT162" s="19">
        <v>0</v>
      </c>
      <c r="BU162" s="19">
        <v>0</v>
      </c>
      <c r="BV162" s="19">
        <v>0</v>
      </c>
      <c r="BW162" s="19">
        <v>0</v>
      </c>
      <c r="BX162" s="19">
        <v>0</v>
      </c>
      <c r="BY162" s="23">
        <v>1994443</v>
      </c>
      <c r="BZ162" s="19">
        <f>SUM(CA162+CQ162)</f>
        <v>0</v>
      </c>
      <c r="CA162" s="19">
        <f>SUM(CB162+CE162+CK162)</f>
        <v>0</v>
      </c>
      <c r="CB162" s="19">
        <f t="shared" si="310"/>
        <v>0</v>
      </c>
      <c r="CC162" s="19">
        <v>0</v>
      </c>
      <c r="CD162" s="23"/>
      <c r="CE162" s="19">
        <f>SUM(CF162:CJ162)</f>
        <v>0</v>
      </c>
      <c r="CF162" s="19">
        <v>0</v>
      </c>
      <c r="CG162" s="19"/>
      <c r="CH162" s="19">
        <v>0</v>
      </c>
      <c r="CI162" s="19">
        <v>0</v>
      </c>
      <c r="CJ162" s="19">
        <v>0</v>
      </c>
      <c r="CK162" s="19">
        <f>SUM(CL162:CP162)</f>
        <v>0</v>
      </c>
      <c r="CL162" s="23"/>
      <c r="CM162" s="23"/>
      <c r="CN162" s="19">
        <v>0</v>
      </c>
      <c r="CO162" s="19"/>
      <c r="CP162" s="19"/>
      <c r="CQ162" s="19">
        <v>0</v>
      </c>
      <c r="CR162" s="19">
        <f t="shared" si="312"/>
        <v>0</v>
      </c>
      <c r="CS162" s="19">
        <f t="shared" si="313"/>
        <v>0</v>
      </c>
      <c r="CT162" s="19">
        <v>0</v>
      </c>
      <c r="CU162" s="20">
        <v>0</v>
      </c>
      <c r="CW162" s="116"/>
      <c r="CX162" s="116"/>
      <c r="CY162" s="95"/>
    </row>
    <row r="163" spans="1:121" s="59" customFormat="1" ht="31.2" x14ac:dyDescent="0.3">
      <c r="A163" s="16" t="s">
        <v>262</v>
      </c>
      <c r="B163" s="16" t="s">
        <v>1</v>
      </c>
      <c r="C163" s="17" t="s">
        <v>263</v>
      </c>
      <c r="D163" s="18">
        <f>SUM(D164:D165)</f>
        <v>169204950</v>
      </c>
      <c r="E163" s="18">
        <f t="shared" ref="E163:BT163" si="460">SUM(E164:E165)</f>
        <v>168988495</v>
      </c>
      <c r="F163" s="18">
        <f t="shared" si="460"/>
        <v>168934448</v>
      </c>
      <c r="G163" s="18">
        <f t="shared" si="460"/>
        <v>117122661</v>
      </c>
      <c r="H163" s="18">
        <f t="shared" si="460"/>
        <v>27504055</v>
      </c>
      <c r="I163" s="18">
        <f t="shared" si="460"/>
        <v>14444375</v>
      </c>
      <c r="J163" s="18">
        <f t="shared" si="460"/>
        <v>6040473</v>
      </c>
      <c r="K163" s="18">
        <f t="shared" si="460"/>
        <v>83340</v>
      </c>
      <c r="L163" s="18">
        <f t="shared" si="460"/>
        <v>0</v>
      </c>
      <c r="M163" s="18">
        <f t="shared" si="460"/>
        <v>0</v>
      </c>
      <c r="N163" s="18">
        <f t="shared" si="460"/>
        <v>8171242</v>
      </c>
      <c r="O163" s="18">
        <f t="shared" si="460"/>
        <v>149320</v>
      </c>
      <c r="P163" s="18">
        <f t="shared" si="460"/>
        <v>0</v>
      </c>
      <c r="Q163" s="18">
        <f t="shared" si="460"/>
        <v>0</v>
      </c>
      <c r="R163" s="18">
        <f t="shared" si="460"/>
        <v>0</v>
      </c>
      <c r="S163" s="18">
        <f t="shared" si="460"/>
        <v>0</v>
      </c>
      <c r="T163" s="18">
        <f t="shared" si="460"/>
        <v>475358</v>
      </c>
      <c r="U163" s="18">
        <f t="shared" si="460"/>
        <v>2532050</v>
      </c>
      <c r="V163" s="18">
        <f t="shared" si="460"/>
        <v>0</v>
      </c>
      <c r="W163" s="18">
        <f t="shared" si="460"/>
        <v>1477964</v>
      </c>
      <c r="X163" s="18">
        <f t="shared" si="460"/>
        <v>702237</v>
      </c>
      <c r="Y163" s="18">
        <f t="shared" si="460"/>
        <v>303247</v>
      </c>
      <c r="Z163" s="18">
        <f t="shared" si="460"/>
        <v>0</v>
      </c>
      <c r="AA163" s="18">
        <f t="shared" si="460"/>
        <v>0</v>
      </c>
      <c r="AB163" s="18">
        <f t="shared" si="460"/>
        <v>0</v>
      </c>
      <c r="AC163" s="18">
        <f t="shared" si="460"/>
        <v>48602</v>
      </c>
      <c r="AD163" s="18">
        <f t="shared" si="460"/>
        <v>0</v>
      </c>
      <c r="AE163" s="18">
        <f t="shared" si="460"/>
        <v>6855949</v>
      </c>
      <c r="AF163" s="18">
        <f t="shared" si="460"/>
        <v>0</v>
      </c>
      <c r="AG163" s="18">
        <f t="shared" si="460"/>
        <v>0</v>
      </c>
      <c r="AH163" s="18">
        <f t="shared" si="460"/>
        <v>0</v>
      </c>
      <c r="AI163" s="18">
        <f t="shared" si="460"/>
        <v>0</v>
      </c>
      <c r="AJ163" s="18">
        <f t="shared" si="460"/>
        <v>0</v>
      </c>
      <c r="AK163" s="18">
        <f t="shared" si="460"/>
        <v>0</v>
      </c>
      <c r="AL163" s="18">
        <f t="shared" si="460"/>
        <v>0</v>
      </c>
      <c r="AM163" s="18">
        <f t="shared" si="460"/>
        <v>0</v>
      </c>
      <c r="AN163" s="18">
        <f t="shared" si="460"/>
        <v>25657</v>
      </c>
      <c r="AO163" s="18">
        <f t="shared" si="460"/>
        <v>0</v>
      </c>
      <c r="AP163" s="18">
        <f t="shared" si="460"/>
        <v>0</v>
      </c>
      <c r="AQ163" s="18">
        <f t="shared" si="460"/>
        <v>0</v>
      </c>
      <c r="AR163" s="18">
        <f t="shared" si="460"/>
        <v>483854</v>
      </c>
      <c r="AS163" s="18">
        <f t="shared" si="460"/>
        <v>27600</v>
      </c>
      <c r="AT163" s="18">
        <f t="shared" si="460"/>
        <v>0</v>
      </c>
      <c r="AU163" s="18">
        <f t="shared" si="460"/>
        <v>833075</v>
      </c>
      <c r="AV163" s="18">
        <f t="shared" si="460"/>
        <v>0</v>
      </c>
      <c r="AW163" s="18">
        <f t="shared" si="460"/>
        <v>0</v>
      </c>
      <c r="AX163" s="18">
        <f t="shared" si="460"/>
        <v>0</v>
      </c>
      <c r="AY163" s="18"/>
      <c r="AZ163" s="18">
        <f t="shared" si="460"/>
        <v>5485763</v>
      </c>
      <c r="BA163" s="18">
        <f t="shared" si="460"/>
        <v>54047</v>
      </c>
      <c r="BB163" s="18">
        <f t="shared" si="460"/>
        <v>0</v>
      </c>
      <c r="BC163" s="18">
        <f t="shared" si="460"/>
        <v>0</v>
      </c>
      <c r="BD163" s="18">
        <f t="shared" si="460"/>
        <v>0</v>
      </c>
      <c r="BE163" s="18">
        <f t="shared" si="460"/>
        <v>0</v>
      </c>
      <c r="BF163" s="18">
        <f t="shared" si="460"/>
        <v>0</v>
      </c>
      <c r="BG163" s="18">
        <f t="shared" si="460"/>
        <v>0</v>
      </c>
      <c r="BH163" s="18">
        <f t="shared" si="460"/>
        <v>0</v>
      </c>
      <c r="BI163" s="18">
        <f t="shared" si="460"/>
        <v>0</v>
      </c>
      <c r="BJ163" s="18">
        <f t="shared" ref="BJ163" si="461">SUM(BJ164:BJ165)</f>
        <v>0</v>
      </c>
      <c r="BK163" s="18">
        <f t="shared" si="460"/>
        <v>0</v>
      </c>
      <c r="BL163" s="18">
        <f t="shared" si="460"/>
        <v>0</v>
      </c>
      <c r="BM163" s="18">
        <f t="shared" ref="BM163" si="462">SUM(BM164:BM165)</f>
        <v>0</v>
      </c>
      <c r="BN163" s="18">
        <f t="shared" si="460"/>
        <v>54047</v>
      </c>
      <c r="BO163" s="18">
        <f t="shared" si="460"/>
        <v>0</v>
      </c>
      <c r="BP163" s="18">
        <f t="shared" si="460"/>
        <v>0</v>
      </c>
      <c r="BQ163" s="18">
        <f t="shared" si="460"/>
        <v>0</v>
      </c>
      <c r="BR163" s="18">
        <f t="shared" si="460"/>
        <v>0</v>
      </c>
      <c r="BS163" s="18">
        <f t="shared" si="460"/>
        <v>0</v>
      </c>
      <c r="BT163" s="18">
        <f t="shared" si="460"/>
        <v>0</v>
      </c>
      <c r="BU163" s="18">
        <f t="shared" ref="BU163:CU163" si="463">SUM(BU164:BU165)</f>
        <v>0</v>
      </c>
      <c r="BV163" s="18">
        <f t="shared" si="463"/>
        <v>0</v>
      </c>
      <c r="BW163" s="18">
        <f t="shared" si="463"/>
        <v>0</v>
      </c>
      <c r="BX163" s="18">
        <f t="shared" si="463"/>
        <v>0</v>
      </c>
      <c r="BY163" s="18">
        <f t="shared" si="463"/>
        <v>54047</v>
      </c>
      <c r="BZ163" s="18">
        <f t="shared" si="463"/>
        <v>216455</v>
      </c>
      <c r="CA163" s="18">
        <f t="shared" si="463"/>
        <v>216455</v>
      </c>
      <c r="CB163" s="18">
        <f t="shared" si="463"/>
        <v>216455</v>
      </c>
      <c r="CC163" s="18">
        <f t="shared" si="463"/>
        <v>0</v>
      </c>
      <c r="CD163" s="18">
        <f t="shared" si="463"/>
        <v>216455</v>
      </c>
      <c r="CE163" s="18">
        <f t="shared" si="463"/>
        <v>0</v>
      </c>
      <c r="CF163" s="18">
        <f t="shared" si="463"/>
        <v>0</v>
      </c>
      <c r="CG163" s="18">
        <f t="shared" ref="CG163:CH163" si="464">SUM(CG164:CG165)</f>
        <v>0</v>
      </c>
      <c r="CH163" s="18">
        <f t="shared" si="464"/>
        <v>0</v>
      </c>
      <c r="CI163" s="18">
        <f t="shared" si="463"/>
        <v>0</v>
      </c>
      <c r="CJ163" s="18">
        <f t="shared" ref="CJ163" si="465">SUM(CJ164:CJ165)</f>
        <v>0</v>
      </c>
      <c r="CK163" s="18">
        <f t="shared" si="463"/>
        <v>0</v>
      </c>
      <c r="CL163" s="18">
        <f t="shared" si="463"/>
        <v>0</v>
      </c>
      <c r="CM163" s="18">
        <f t="shared" ref="CM163" si="466">SUM(CM164:CM165)</f>
        <v>0</v>
      </c>
      <c r="CN163" s="18">
        <f t="shared" si="463"/>
        <v>0</v>
      </c>
      <c r="CO163" s="18">
        <f t="shared" ref="CO163" si="467">SUM(CO164:CO165)</f>
        <v>0</v>
      </c>
      <c r="CP163" s="18">
        <f t="shared" si="463"/>
        <v>0</v>
      </c>
      <c r="CQ163" s="18">
        <f t="shared" si="463"/>
        <v>0</v>
      </c>
      <c r="CR163" s="18">
        <f t="shared" si="463"/>
        <v>0</v>
      </c>
      <c r="CS163" s="18">
        <f t="shared" si="463"/>
        <v>0</v>
      </c>
      <c r="CT163" s="18">
        <f t="shared" si="463"/>
        <v>0</v>
      </c>
      <c r="CU163" s="46">
        <f t="shared" si="463"/>
        <v>0</v>
      </c>
      <c r="CV163" s="58"/>
      <c r="CW163" s="94"/>
      <c r="CX163" s="94"/>
      <c r="CY163" s="93"/>
      <c r="CZ163" s="58"/>
      <c r="DA163" s="58"/>
      <c r="DB163" s="58"/>
      <c r="DC163" s="58"/>
      <c r="DD163" s="58"/>
      <c r="DE163" s="58"/>
      <c r="DF163" s="58"/>
      <c r="DG163" s="58"/>
      <c r="DH163" s="58"/>
      <c r="DI163" s="58"/>
      <c r="DJ163" s="58"/>
      <c r="DK163" s="58"/>
      <c r="DL163" s="58"/>
      <c r="DM163" s="58"/>
      <c r="DN163" s="58"/>
      <c r="DO163" s="58"/>
      <c r="DP163" s="58"/>
      <c r="DQ163" s="58"/>
    </row>
    <row r="164" spans="1:121" ht="15.6" x14ac:dyDescent="0.3">
      <c r="A164" s="21" t="s">
        <v>1</v>
      </c>
      <c r="B164" s="21" t="s">
        <v>83</v>
      </c>
      <c r="C164" s="22" t="s">
        <v>264</v>
      </c>
      <c r="D164" s="19">
        <f>SUM(E164+BZ164+CR164)</f>
        <v>116502915</v>
      </c>
      <c r="E164" s="19">
        <f>SUM(F164+BA164)</f>
        <v>116286460</v>
      </c>
      <c r="F164" s="19">
        <f>SUM(G164+H164+I164+P164+S164+T164+U164+AE164+AD164)</f>
        <v>116286460</v>
      </c>
      <c r="G164" s="23">
        <v>82050547</v>
      </c>
      <c r="H164" s="23">
        <v>19095402</v>
      </c>
      <c r="I164" s="19">
        <f t="shared" si="306"/>
        <v>5713469</v>
      </c>
      <c r="J164" s="23">
        <v>5090658</v>
      </c>
      <c r="K164" s="23">
        <v>0</v>
      </c>
      <c r="L164" s="23">
        <v>0</v>
      </c>
      <c r="M164" s="23">
        <v>0</v>
      </c>
      <c r="N164" s="23">
        <v>516962</v>
      </c>
      <c r="O164" s="23">
        <v>105849</v>
      </c>
      <c r="P164" s="19">
        <f t="shared" si="307"/>
        <v>0</v>
      </c>
      <c r="Q164" s="19">
        <v>0</v>
      </c>
      <c r="R164" s="19"/>
      <c r="S164" s="19"/>
      <c r="T164" s="23">
        <v>432915</v>
      </c>
      <c r="U164" s="19">
        <f t="shared" ref="U164:U165" si="468">SUM(V164:AC164)</f>
        <v>2243825</v>
      </c>
      <c r="V164" s="23">
        <v>0</v>
      </c>
      <c r="W164" s="23">
        <v>1332440</v>
      </c>
      <c r="X164" s="23">
        <v>598643</v>
      </c>
      <c r="Y164" s="23">
        <v>264140</v>
      </c>
      <c r="Z164" s="23">
        <v>0</v>
      </c>
      <c r="AA164" s="23">
        <v>0</v>
      </c>
      <c r="AB164" s="23">
        <v>0</v>
      </c>
      <c r="AC164" s="23">
        <v>48602</v>
      </c>
      <c r="AD164" s="23">
        <v>0</v>
      </c>
      <c r="AE164" s="19">
        <f>SUM(AF164:AZ164)</f>
        <v>6750302</v>
      </c>
      <c r="AF164" s="19">
        <v>0</v>
      </c>
      <c r="AG164" s="19">
        <v>0</v>
      </c>
      <c r="AH164" s="23"/>
      <c r="AI164" s="23"/>
      <c r="AJ164" s="23"/>
      <c r="AK164" s="23"/>
      <c r="AL164" s="23"/>
      <c r="AM164" s="23">
        <v>0</v>
      </c>
      <c r="AN164" s="23">
        <v>0</v>
      </c>
      <c r="AO164" s="23">
        <v>0</v>
      </c>
      <c r="AP164" s="23">
        <v>0</v>
      </c>
      <c r="AQ164" s="23">
        <v>0</v>
      </c>
      <c r="AR164" s="23">
        <v>431464</v>
      </c>
      <c r="AS164" s="23">
        <v>0</v>
      </c>
      <c r="AT164" s="23">
        <v>0</v>
      </c>
      <c r="AU164" s="23">
        <v>833075</v>
      </c>
      <c r="AV164" s="23">
        <v>0</v>
      </c>
      <c r="AW164" s="23">
        <v>0</v>
      </c>
      <c r="AX164" s="23">
        <v>0</v>
      </c>
      <c r="AY164" s="23">
        <v>0</v>
      </c>
      <c r="AZ164" s="23">
        <v>5485763</v>
      </c>
      <c r="BA164" s="19">
        <f>SUM(BB164+BF164+BI164+BK164+BN164)</f>
        <v>0</v>
      </c>
      <c r="BB164" s="19">
        <f>SUM(BC164:BE164)</f>
        <v>0</v>
      </c>
      <c r="BC164" s="19">
        <v>0</v>
      </c>
      <c r="BD164" s="19">
        <v>0</v>
      </c>
      <c r="BE164" s="19">
        <v>0</v>
      </c>
      <c r="BF164" s="19">
        <f>SUM(BH164:BH164)</f>
        <v>0</v>
      </c>
      <c r="BG164" s="19">
        <v>0</v>
      </c>
      <c r="BH164" s="19">
        <v>0</v>
      </c>
      <c r="BI164" s="19">
        <v>0</v>
      </c>
      <c r="BJ164" s="19">
        <v>0</v>
      </c>
      <c r="BK164" s="19">
        <f t="shared" si="309"/>
        <v>0</v>
      </c>
      <c r="BL164" s="19">
        <v>0</v>
      </c>
      <c r="BM164" s="19">
        <v>0</v>
      </c>
      <c r="BN164" s="19">
        <f>SUM(BO164:BY164)</f>
        <v>0</v>
      </c>
      <c r="BO164" s="19">
        <v>0</v>
      </c>
      <c r="BP164" s="19">
        <v>0</v>
      </c>
      <c r="BQ164" s="19">
        <v>0</v>
      </c>
      <c r="BR164" s="19">
        <v>0</v>
      </c>
      <c r="BS164" s="19">
        <v>0</v>
      </c>
      <c r="BT164" s="19">
        <v>0</v>
      </c>
      <c r="BU164" s="19">
        <v>0</v>
      </c>
      <c r="BV164" s="19">
        <v>0</v>
      </c>
      <c r="BW164" s="19">
        <v>0</v>
      </c>
      <c r="BX164" s="19">
        <v>0</v>
      </c>
      <c r="BY164" s="23">
        <v>0</v>
      </c>
      <c r="BZ164" s="19">
        <f>SUM(CA164+CQ164)</f>
        <v>216455</v>
      </c>
      <c r="CA164" s="19">
        <f>SUM(CB164+CE164+CK164)</f>
        <v>216455</v>
      </c>
      <c r="CB164" s="19">
        <f t="shared" si="310"/>
        <v>216455</v>
      </c>
      <c r="CC164" s="19">
        <v>0</v>
      </c>
      <c r="CD164" s="23">
        <v>216455</v>
      </c>
      <c r="CE164" s="19">
        <f>SUM(CF164:CJ164)</f>
        <v>0</v>
      </c>
      <c r="CF164" s="19">
        <v>0</v>
      </c>
      <c r="CG164" s="19">
        <v>0</v>
      </c>
      <c r="CH164" s="19">
        <v>0</v>
      </c>
      <c r="CI164" s="19">
        <v>0</v>
      </c>
      <c r="CJ164" s="19">
        <v>0</v>
      </c>
      <c r="CK164" s="19">
        <f>SUM(CL164:CP164)</f>
        <v>0</v>
      </c>
      <c r="CL164" s="23"/>
      <c r="CM164" s="23"/>
      <c r="CN164" s="23">
        <v>0</v>
      </c>
      <c r="CO164" s="23">
        <v>0</v>
      </c>
      <c r="CP164" s="23">
        <v>0</v>
      </c>
      <c r="CQ164" s="19">
        <v>0</v>
      </c>
      <c r="CR164" s="19">
        <f t="shared" si="312"/>
        <v>0</v>
      </c>
      <c r="CS164" s="19">
        <f t="shared" si="313"/>
        <v>0</v>
      </c>
      <c r="CT164" s="19">
        <v>0</v>
      </c>
      <c r="CU164" s="20">
        <v>0</v>
      </c>
      <c r="CW164" s="116"/>
      <c r="CX164" s="116"/>
      <c r="CY164" s="95"/>
    </row>
    <row r="165" spans="1:121" ht="15.6" x14ac:dyDescent="0.3">
      <c r="A165" s="21" t="s">
        <v>1</v>
      </c>
      <c r="B165" s="21" t="s">
        <v>83</v>
      </c>
      <c r="C165" s="22" t="s">
        <v>265</v>
      </c>
      <c r="D165" s="19">
        <f>SUM(E165+BZ165+CR165)</f>
        <v>52702035</v>
      </c>
      <c r="E165" s="19">
        <f>SUM(F165+BA165)</f>
        <v>52702035</v>
      </c>
      <c r="F165" s="19">
        <f>SUM(G165+H165+I165+P165+S165+T165+U165+AE165+AD165)</f>
        <v>52647988</v>
      </c>
      <c r="G165" s="23">
        <v>35072114</v>
      </c>
      <c r="H165" s="23">
        <v>8408653</v>
      </c>
      <c r="I165" s="19">
        <f t="shared" si="306"/>
        <v>8730906</v>
      </c>
      <c r="J165" s="23">
        <v>949815</v>
      </c>
      <c r="K165" s="23">
        <v>83340</v>
      </c>
      <c r="L165" s="23">
        <v>0</v>
      </c>
      <c r="M165" s="23">
        <v>0</v>
      </c>
      <c r="N165" s="23">
        <v>7654280</v>
      </c>
      <c r="O165" s="23">
        <v>43471</v>
      </c>
      <c r="P165" s="19">
        <f t="shared" si="307"/>
        <v>0</v>
      </c>
      <c r="Q165" s="19">
        <v>0</v>
      </c>
      <c r="R165" s="23"/>
      <c r="S165" s="19"/>
      <c r="T165" s="23">
        <v>42443</v>
      </c>
      <c r="U165" s="19">
        <f t="shared" si="468"/>
        <v>288225</v>
      </c>
      <c r="V165" s="23">
        <v>0</v>
      </c>
      <c r="W165" s="23">
        <v>145524</v>
      </c>
      <c r="X165" s="23">
        <v>103594</v>
      </c>
      <c r="Y165" s="23">
        <v>39107</v>
      </c>
      <c r="Z165" s="23">
        <v>0</v>
      </c>
      <c r="AA165" s="23">
        <v>0</v>
      </c>
      <c r="AB165" s="23">
        <v>0</v>
      </c>
      <c r="AC165" s="23">
        <v>0</v>
      </c>
      <c r="AD165" s="23"/>
      <c r="AE165" s="19">
        <f>SUM(AF165:AZ165)</f>
        <v>105647</v>
      </c>
      <c r="AF165" s="19">
        <v>0</v>
      </c>
      <c r="AG165" s="19">
        <v>0</v>
      </c>
      <c r="AH165" s="23"/>
      <c r="AI165" s="23"/>
      <c r="AJ165" s="23"/>
      <c r="AK165" s="23"/>
      <c r="AL165" s="23"/>
      <c r="AM165" s="23">
        <v>0</v>
      </c>
      <c r="AN165" s="23">
        <v>25657</v>
      </c>
      <c r="AO165" s="23">
        <v>0</v>
      </c>
      <c r="AP165" s="23">
        <v>0</v>
      </c>
      <c r="AQ165" s="23">
        <v>0</v>
      </c>
      <c r="AR165" s="23">
        <v>52390</v>
      </c>
      <c r="AS165" s="23">
        <v>27600</v>
      </c>
      <c r="AT165" s="23">
        <v>0</v>
      </c>
      <c r="AU165" s="23">
        <v>0</v>
      </c>
      <c r="AV165" s="23">
        <v>0</v>
      </c>
      <c r="AW165" s="23">
        <v>0</v>
      </c>
      <c r="AX165" s="23">
        <v>0</v>
      </c>
      <c r="AY165" s="23">
        <v>0</v>
      </c>
      <c r="AZ165" s="23">
        <v>0</v>
      </c>
      <c r="BA165" s="19">
        <f>SUM(BB165+BF165+BI165+BK165+BN165)</f>
        <v>54047</v>
      </c>
      <c r="BB165" s="19">
        <f>SUM(BC165:BE165)</f>
        <v>0</v>
      </c>
      <c r="BC165" s="19">
        <v>0</v>
      </c>
      <c r="BD165" s="19">
        <v>0</v>
      </c>
      <c r="BE165" s="19">
        <v>0</v>
      </c>
      <c r="BF165" s="19">
        <f>SUM(BH165:BH165)</f>
        <v>0</v>
      </c>
      <c r="BG165" s="19">
        <v>0</v>
      </c>
      <c r="BH165" s="19">
        <v>0</v>
      </c>
      <c r="BI165" s="19">
        <v>0</v>
      </c>
      <c r="BJ165" s="19">
        <v>0</v>
      </c>
      <c r="BK165" s="19">
        <f t="shared" si="309"/>
        <v>0</v>
      </c>
      <c r="BL165" s="19">
        <v>0</v>
      </c>
      <c r="BM165" s="19">
        <v>0</v>
      </c>
      <c r="BN165" s="19">
        <f>SUM(BO165:BY165)</f>
        <v>54047</v>
      </c>
      <c r="BO165" s="19">
        <v>0</v>
      </c>
      <c r="BP165" s="19">
        <v>0</v>
      </c>
      <c r="BQ165" s="19">
        <v>0</v>
      </c>
      <c r="BR165" s="19">
        <v>0</v>
      </c>
      <c r="BS165" s="19">
        <v>0</v>
      </c>
      <c r="BT165" s="19">
        <v>0</v>
      </c>
      <c r="BU165" s="19">
        <v>0</v>
      </c>
      <c r="BV165" s="19">
        <v>0</v>
      </c>
      <c r="BW165" s="19">
        <v>0</v>
      </c>
      <c r="BX165" s="19">
        <v>0</v>
      </c>
      <c r="BY165" s="23">
        <v>54047</v>
      </c>
      <c r="BZ165" s="19">
        <f>SUM(CA165+CQ165)</f>
        <v>0</v>
      </c>
      <c r="CA165" s="19">
        <f>SUM(CB165+CE165+CK165)</f>
        <v>0</v>
      </c>
      <c r="CB165" s="19">
        <f t="shared" si="310"/>
        <v>0</v>
      </c>
      <c r="CC165" s="19">
        <v>0</v>
      </c>
      <c r="CD165" s="23"/>
      <c r="CE165" s="19">
        <f>SUM(CF165:CJ165)</f>
        <v>0</v>
      </c>
      <c r="CF165" s="19">
        <v>0</v>
      </c>
      <c r="CG165" s="19">
        <v>0</v>
      </c>
      <c r="CH165" s="19">
        <v>0</v>
      </c>
      <c r="CI165" s="19">
        <v>0</v>
      </c>
      <c r="CJ165" s="19">
        <v>0</v>
      </c>
      <c r="CK165" s="19">
        <f>SUM(CL165:CP165)</f>
        <v>0</v>
      </c>
      <c r="CL165" s="23"/>
      <c r="CM165" s="23"/>
      <c r="CN165" s="23">
        <v>0</v>
      </c>
      <c r="CO165" s="23"/>
      <c r="CP165" s="23"/>
      <c r="CQ165" s="19">
        <v>0</v>
      </c>
      <c r="CR165" s="19">
        <f t="shared" si="312"/>
        <v>0</v>
      </c>
      <c r="CS165" s="19">
        <f t="shared" si="313"/>
        <v>0</v>
      </c>
      <c r="CT165" s="19">
        <v>0</v>
      </c>
      <c r="CU165" s="20">
        <v>0</v>
      </c>
      <c r="CW165" s="116"/>
      <c r="CX165" s="116"/>
      <c r="CY165" s="95"/>
    </row>
    <row r="166" spans="1:121" s="59" customFormat="1" ht="31.2" x14ac:dyDescent="0.3">
      <c r="A166" s="16" t="s">
        <v>266</v>
      </c>
      <c r="B166" s="16" t="s">
        <v>1</v>
      </c>
      <c r="C166" s="17" t="s">
        <v>267</v>
      </c>
      <c r="D166" s="18">
        <f t="shared" ref="D166:BQ166" si="469">SUM(D167:D168)</f>
        <v>28271878</v>
      </c>
      <c r="E166" s="18">
        <f t="shared" si="469"/>
        <v>28214509</v>
      </c>
      <c r="F166" s="18">
        <f t="shared" si="469"/>
        <v>28012846</v>
      </c>
      <c r="G166" s="18">
        <f t="shared" si="469"/>
        <v>19671106</v>
      </c>
      <c r="H166" s="18">
        <f t="shared" si="469"/>
        <v>4530573</v>
      </c>
      <c r="I166" s="18">
        <f t="shared" si="469"/>
        <v>2555784</v>
      </c>
      <c r="J166" s="18">
        <f t="shared" si="469"/>
        <v>838606</v>
      </c>
      <c r="K166" s="18">
        <f t="shared" si="469"/>
        <v>126268</v>
      </c>
      <c r="L166" s="18">
        <f t="shared" si="469"/>
        <v>1114112</v>
      </c>
      <c r="M166" s="18">
        <f t="shared" si="469"/>
        <v>0</v>
      </c>
      <c r="N166" s="18">
        <f t="shared" si="469"/>
        <v>449868</v>
      </c>
      <c r="O166" s="18">
        <f t="shared" si="469"/>
        <v>26930</v>
      </c>
      <c r="P166" s="18">
        <f t="shared" si="469"/>
        <v>2329</v>
      </c>
      <c r="Q166" s="18">
        <f t="shared" si="469"/>
        <v>1310</v>
      </c>
      <c r="R166" s="18">
        <f t="shared" si="469"/>
        <v>1019</v>
      </c>
      <c r="S166" s="18">
        <f t="shared" si="469"/>
        <v>0</v>
      </c>
      <c r="T166" s="18">
        <f t="shared" si="469"/>
        <v>165093</v>
      </c>
      <c r="U166" s="18">
        <f t="shared" si="469"/>
        <v>953465</v>
      </c>
      <c r="V166" s="18">
        <f t="shared" si="469"/>
        <v>15850</v>
      </c>
      <c r="W166" s="18">
        <f t="shared" si="469"/>
        <v>517216</v>
      </c>
      <c r="X166" s="18">
        <f t="shared" si="469"/>
        <v>284489</v>
      </c>
      <c r="Y166" s="18">
        <f t="shared" si="469"/>
        <v>87099</v>
      </c>
      <c r="Z166" s="18">
        <f t="shared" si="469"/>
        <v>6200</v>
      </c>
      <c r="AA166" s="18">
        <f t="shared" si="469"/>
        <v>0</v>
      </c>
      <c r="AB166" s="18">
        <f t="shared" si="469"/>
        <v>0</v>
      </c>
      <c r="AC166" s="18">
        <f t="shared" si="469"/>
        <v>42611</v>
      </c>
      <c r="AD166" s="18">
        <f t="shared" si="469"/>
        <v>0</v>
      </c>
      <c r="AE166" s="18">
        <f t="shared" si="469"/>
        <v>134496</v>
      </c>
      <c r="AF166" s="18">
        <f t="shared" si="469"/>
        <v>0</v>
      </c>
      <c r="AG166" s="18">
        <f t="shared" si="469"/>
        <v>0</v>
      </c>
      <c r="AH166" s="18">
        <f t="shared" si="469"/>
        <v>0</v>
      </c>
      <c r="AI166" s="18">
        <f t="shared" si="469"/>
        <v>0</v>
      </c>
      <c r="AJ166" s="18">
        <f t="shared" si="469"/>
        <v>0</v>
      </c>
      <c r="AK166" s="18">
        <f t="shared" si="469"/>
        <v>0</v>
      </c>
      <c r="AL166" s="18">
        <f t="shared" si="469"/>
        <v>0</v>
      </c>
      <c r="AM166" s="18">
        <f t="shared" si="469"/>
        <v>0</v>
      </c>
      <c r="AN166" s="18">
        <f t="shared" si="469"/>
        <v>0</v>
      </c>
      <c r="AO166" s="18">
        <f t="shared" si="469"/>
        <v>0</v>
      </c>
      <c r="AP166" s="18">
        <f t="shared" si="469"/>
        <v>0</v>
      </c>
      <c r="AQ166" s="18">
        <f t="shared" si="469"/>
        <v>0</v>
      </c>
      <c r="AR166" s="18">
        <f t="shared" si="469"/>
        <v>46852</v>
      </c>
      <c r="AS166" s="18">
        <f t="shared" si="469"/>
        <v>0</v>
      </c>
      <c r="AT166" s="18">
        <f t="shared" si="469"/>
        <v>0</v>
      </c>
      <c r="AU166" s="18">
        <f t="shared" si="469"/>
        <v>58400</v>
      </c>
      <c r="AV166" s="18">
        <f t="shared" si="469"/>
        <v>0</v>
      </c>
      <c r="AW166" s="18">
        <f t="shared" si="469"/>
        <v>0</v>
      </c>
      <c r="AX166" s="18">
        <f t="shared" si="469"/>
        <v>0</v>
      </c>
      <c r="AY166" s="18"/>
      <c r="AZ166" s="18">
        <f t="shared" si="469"/>
        <v>29244</v>
      </c>
      <c r="BA166" s="18">
        <f t="shared" si="469"/>
        <v>201663</v>
      </c>
      <c r="BB166" s="18">
        <f t="shared" si="469"/>
        <v>0</v>
      </c>
      <c r="BC166" s="18">
        <f t="shared" si="469"/>
        <v>0</v>
      </c>
      <c r="BD166" s="18">
        <f t="shared" si="469"/>
        <v>0</v>
      </c>
      <c r="BE166" s="18">
        <f t="shared" si="469"/>
        <v>0</v>
      </c>
      <c r="BF166" s="18">
        <f t="shared" si="469"/>
        <v>0</v>
      </c>
      <c r="BG166" s="18">
        <f t="shared" si="469"/>
        <v>0</v>
      </c>
      <c r="BH166" s="18">
        <f t="shared" si="469"/>
        <v>0</v>
      </c>
      <c r="BI166" s="18">
        <f t="shared" si="469"/>
        <v>0</v>
      </c>
      <c r="BJ166" s="18">
        <f t="shared" ref="BJ166" si="470">SUM(BJ167:BJ168)</f>
        <v>0</v>
      </c>
      <c r="BK166" s="18">
        <f t="shared" si="469"/>
        <v>0</v>
      </c>
      <c r="BL166" s="18">
        <f t="shared" si="469"/>
        <v>0</v>
      </c>
      <c r="BM166" s="18">
        <f t="shared" ref="BM166" si="471">SUM(BM167:BM168)</f>
        <v>0</v>
      </c>
      <c r="BN166" s="18">
        <f t="shared" si="469"/>
        <v>201663</v>
      </c>
      <c r="BO166" s="18">
        <f t="shared" si="469"/>
        <v>0</v>
      </c>
      <c r="BP166" s="18">
        <f t="shared" si="469"/>
        <v>0</v>
      </c>
      <c r="BQ166" s="18">
        <f t="shared" si="469"/>
        <v>0</v>
      </c>
      <c r="BR166" s="18">
        <f t="shared" ref="BR166:CU166" si="472">SUM(BR167:BR168)</f>
        <v>0</v>
      </c>
      <c r="BS166" s="18">
        <f t="shared" si="472"/>
        <v>0</v>
      </c>
      <c r="BT166" s="18">
        <f t="shared" si="472"/>
        <v>0</v>
      </c>
      <c r="BU166" s="18">
        <f t="shared" si="472"/>
        <v>0</v>
      </c>
      <c r="BV166" s="18">
        <f t="shared" si="472"/>
        <v>0</v>
      </c>
      <c r="BW166" s="18">
        <f t="shared" si="472"/>
        <v>0</v>
      </c>
      <c r="BX166" s="18">
        <f t="shared" si="472"/>
        <v>0</v>
      </c>
      <c r="BY166" s="18">
        <f t="shared" si="472"/>
        <v>201663</v>
      </c>
      <c r="BZ166" s="18">
        <f t="shared" si="472"/>
        <v>57369</v>
      </c>
      <c r="CA166" s="18">
        <f t="shared" si="472"/>
        <v>57369</v>
      </c>
      <c r="CB166" s="18">
        <f t="shared" si="472"/>
        <v>57369</v>
      </c>
      <c r="CC166" s="18">
        <f t="shared" si="472"/>
        <v>0</v>
      </c>
      <c r="CD166" s="18">
        <f t="shared" si="472"/>
        <v>57369</v>
      </c>
      <c r="CE166" s="18">
        <f t="shared" si="472"/>
        <v>0</v>
      </c>
      <c r="CF166" s="18">
        <f t="shared" si="472"/>
        <v>0</v>
      </c>
      <c r="CG166" s="18">
        <f t="shared" ref="CG166:CH166" si="473">SUM(CG167:CG168)</f>
        <v>0</v>
      </c>
      <c r="CH166" s="18">
        <f t="shared" si="473"/>
        <v>0</v>
      </c>
      <c r="CI166" s="18">
        <f t="shared" si="472"/>
        <v>0</v>
      </c>
      <c r="CJ166" s="18">
        <f t="shared" ref="CJ166" si="474">SUM(CJ167:CJ168)</f>
        <v>0</v>
      </c>
      <c r="CK166" s="18">
        <f t="shared" si="472"/>
        <v>0</v>
      </c>
      <c r="CL166" s="18">
        <f t="shared" si="472"/>
        <v>0</v>
      </c>
      <c r="CM166" s="18">
        <f t="shared" ref="CM166" si="475">SUM(CM167:CM168)</f>
        <v>0</v>
      </c>
      <c r="CN166" s="18">
        <f t="shared" si="472"/>
        <v>0</v>
      </c>
      <c r="CO166" s="18"/>
      <c r="CP166" s="18"/>
      <c r="CQ166" s="18">
        <f t="shared" si="472"/>
        <v>0</v>
      </c>
      <c r="CR166" s="18">
        <f t="shared" si="472"/>
        <v>0</v>
      </c>
      <c r="CS166" s="18">
        <f t="shared" si="472"/>
        <v>0</v>
      </c>
      <c r="CT166" s="18">
        <f t="shared" si="472"/>
        <v>0</v>
      </c>
      <c r="CU166" s="46">
        <f t="shared" si="472"/>
        <v>0</v>
      </c>
      <c r="CV166" s="58"/>
      <c r="CW166" s="94"/>
      <c r="CX166" s="94"/>
      <c r="CY166" s="93"/>
      <c r="CZ166" s="58"/>
      <c r="DA166" s="58"/>
      <c r="DB166" s="58"/>
      <c r="DC166" s="58"/>
      <c r="DD166" s="58"/>
      <c r="DE166" s="58"/>
      <c r="DF166" s="58"/>
      <c r="DG166" s="58"/>
      <c r="DH166" s="58"/>
      <c r="DI166" s="58"/>
      <c r="DJ166" s="58"/>
      <c r="DK166" s="58"/>
      <c r="DL166" s="58"/>
      <c r="DM166" s="58"/>
      <c r="DN166" s="58"/>
      <c r="DO166" s="58"/>
      <c r="DP166" s="58"/>
      <c r="DQ166" s="58"/>
    </row>
    <row r="167" spans="1:121" ht="15.6" x14ac:dyDescent="0.3">
      <c r="A167" s="21" t="s">
        <v>1</v>
      </c>
      <c r="B167" s="21" t="s">
        <v>81</v>
      </c>
      <c r="C167" s="22" t="s">
        <v>268</v>
      </c>
      <c r="D167" s="19">
        <f>SUM(E167+BZ167+CR167)</f>
        <v>8472424</v>
      </c>
      <c r="E167" s="19">
        <f>SUM(F167+BA167)</f>
        <v>8415055</v>
      </c>
      <c r="F167" s="19">
        <f>SUM(G167+H167+I167+P167+S167+T167+U167+AE167+AD167)</f>
        <v>8213392</v>
      </c>
      <c r="G167" s="23">
        <v>5081779</v>
      </c>
      <c r="H167" s="23">
        <v>1188393</v>
      </c>
      <c r="I167" s="19">
        <f t="shared" si="306"/>
        <v>1581076</v>
      </c>
      <c r="J167" s="23">
        <v>180613</v>
      </c>
      <c r="K167" s="23">
        <v>126268</v>
      </c>
      <c r="L167" s="23">
        <v>1114112</v>
      </c>
      <c r="M167" s="23">
        <v>0</v>
      </c>
      <c r="N167" s="23">
        <v>133153</v>
      </c>
      <c r="O167" s="23">
        <v>26930</v>
      </c>
      <c r="P167" s="19">
        <f t="shared" si="307"/>
        <v>2329</v>
      </c>
      <c r="Q167" s="19">
        <v>1310</v>
      </c>
      <c r="R167" s="23">
        <v>1019</v>
      </c>
      <c r="S167" s="23">
        <v>0</v>
      </c>
      <c r="T167" s="23">
        <v>10638</v>
      </c>
      <c r="U167" s="19">
        <f t="shared" ref="U167:U168" si="476">SUM(V167:AC167)</f>
        <v>214681</v>
      </c>
      <c r="V167" s="23">
        <v>15850</v>
      </c>
      <c r="W167" s="23">
        <v>0</v>
      </c>
      <c r="X167" s="23">
        <v>90495</v>
      </c>
      <c r="Y167" s="23">
        <v>64828</v>
      </c>
      <c r="Z167" s="23">
        <v>6200</v>
      </c>
      <c r="AA167" s="23">
        <v>0</v>
      </c>
      <c r="AB167" s="23">
        <v>0</v>
      </c>
      <c r="AC167" s="23">
        <v>37308</v>
      </c>
      <c r="AD167" s="23">
        <v>0</v>
      </c>
      <c r="AE167" s="19">
        <f>SUM(AF167:AZ167)</f>
        <v>134496</v>
      </c>
      <c r="AF167" s="19">
        <v>0</v>
      </c>
      <c r="AG167" s="19">
        <v>0</v>
      </c>
      <c r="AH167" s="23">
        <v>0</v>
      </c>
      <c r="AI167" s="23">
        <v>0</v>
      </c>
      <c r="AJ167" s="23">
        <v>0</v>
      </c>
      <c r="AK167" s="23">
        <v>0</v>
      </c>
      <c r="AL167" s="23">
        <v>0</v>
      </c>
      <c r="AM167" s="23">
        <v>0</v>
      </c>
      <c r="AN167" s="23">
        <v>0</v>
      </c>
      <c r="AO167" s="23">
        <v>0</v>
      </c>
      <c r="AP167" s="23">
        <v>0</v>
      </c>
      <c r="AQ167" s="23">
        <v>0</v>
      </c>
      <c r="AR167" s="23">
        <v>46852</v>
      </c>
      <c r="AS167" s="23">
        <v>0</v>
      </c>
      <c r="AT167" s="23">
        <v>0</v>
      </c>
      <c r="AU167" s="23">
        <v>58400</v>
      </c>
      <c r="AV167" s="23">
        <v>0</v>
      </c>
      <c r="AW167" s="23">
        <v>0</v>
      </c>
      <c r="AX167" s="23">
        <v>0</v>
      </c>
      <c r="AY167" s="23">
        <v>0</v>
      </c>
      <c r="AZ167" s="23">
        <v>29244</v>
      </c>
      <c r="BA167" s="19">
        <f>SUM(BB167+BF167+BI167+BK167+BN167)</f>
        <v>201663</v>
      </c>
      <c r="BB167" s="19">
        <f>SUM(BC167:BE167)</f>
        <v>0</v>
      </c>
      <c r="BC167" s="19">
        <v>0</v>
      </c>
      <c r="BD167" s="19">
        <v>0</v>
      </c>
      <c r="BE167" s="19">
        <v>0</v>
      </c>
      <c r="BF167" s="19">
        <f>SUM(BH167:BH167)</f>
        <v>0</v>
      </c>
      <c r="BG167" s="19">
        <v>0</v>
      </c>
      <c r="BH167" s="19">
        <v>0</v>
      </c>
      <c r="BI167" s="19">
        <v>0</v>
      </c>
      <c r="BJ167" s="19">
        <v>0</v>
      </c>
      <c r="BK167" s="19">
        <f t="shared" si="309"/>
        <v>0</v>
      </c>
      <c r="BL167" s="19">
        <v>0</v>
      </c>
      <c r="BM167" s="19">
        <v>0</v>
      </c>
      <c r="BN167" s="19">
        <f>SUM(BO167:BY167)</f>
        <v>201663</v>
      </c>
      <c r="BO167" s="19">
        <v>0</v>
      </c>
      <c r="BP167" s="19">
        <v>0</v>
      </c>
      <c r="BQ167" s="19">
        <v>0</v>
      </c>
      <c r="BR167" s="19">
        <v>0</v>
      </c>
      <c r="BS167" s="19">
        <v>0</v>
      </c>
      <c r="BT167" s="19">
        <v>0</v>
      </c>
      <c r="BU167" s="19">
        <v>0</v>
      </c>
      <c r="BV167" s="19">
        <v>0</v>
      </c>
      <c r="BW167" s="19">
        <v>0</v>
      </c>
      <c r="BX167" s="19">
        <v>0</v>
      </c>
      <c r="BY167" s="23">
        <v>201663</v>
      </c>
      <c r="BZ167" s="19">
        <f>SUM(CA167+CQ167)</f>
        <v>57369</v>
      </c>
      <c r="CA167" s="19">
        <f>SUM(CB167+CE167+CK167)</f>
        <v>57369</v>
      </c>
      <c r="CB167" s="19">
        <f t="shared" si="310"/>
        <v>57369</v>
      </c>
      <c r="CC167" s="19">
        <v>0</v>
      </c>
      <c r="CD167" s="19">
        <v>57369</v>
      </c>
      <c r="CE167" s="19">
        <f>SUM(CF167:CJ167)</f>
        <v>0</v>
      </c>
      <c r="CF167" s="19">
        <v>0</v>
      </c>
      <c r="CG167" s="19">
        <v>0</v>
      </c>
      <c r="CH167" s="19">
        <v>0</v>
      </c>
      <c r="CI167" s="19">
        <v>0</v>
      </c>
      <c r="CJ167" s="19">
        <v>0</v>
      </c>
      <c r="CK167" s="19">
        <f>SUM(CL167:CP167)</f>
        <v>0</v>
      </c>
      <c r="CL167" s="19">
        <v>0</v>
      </c>
      <c r="CM167" s="19">
        <v>0</v>
      </c>
      <c r="CN167" s="19">
        <v>0</v>
      </c>
      <c r="CO167" s="19"/>
      <c r="CP167" s="19"/>
      <c r="CQ167" s="19">
        <v>0</v>
      </c>
      <c r="CR167" s="19">
        <f t="shared" si="312"/>
        <v>0</v>
      </c>
      <c r="CS167" s="19">
        <f t="shared" si="313"/>
        <v>0</v>
      </c>
      <c r="CT167" s="19">
        <v>0</v>
      </c>
      <c r="CU167" s="20">
        <v>0</v>
      </c>
      <c r="CW167" s="116"/>
      <c r="CX167" s="116"/>
      <c r="CY167" s="95"/>
    </row>
    <row r="168" spans="1:121" ht="15.6" x14ac:dyDescent="0.3">
      <c r="A168" s="21" t="s">
        <v>1</v>
      </c>
      <c r="B168" s="21" t="s">
        <v>83</v>
      </c>
      <c r="C168" s="22" t="s">
        <v>269</v>
      </c>
      <c r="D168" s="19">
        <f>SUM(E168+BZ168+CR168)</f>
        <v>19799454</v>
      </c>
      <c r="E168" s="19">
        <f>SUM(F168+BA168)</f>
        <v>19799454</v>
      </c>
      <c r="F168" s="19">
        <f>SUM(G168+H168+I168+P168+S168+T168+U168+AE168+AD168)</f>
        <v>19799454</v>
      </c>
      <c r="G168" s="23">
        <v>14589327</v>
      </c>
      <c r="H168" s="23">
        <v>3342180</v>
      </c>
      <c r="I168" s="19">
        <f t="shared" si="306"/>
        <v>974708</v>
      </c>
      <c r="J168" s="23">
        <v>657993</v>
      </c>
      <c r="K168" s="23">
        <v>0</v>
      </c>
      <c r="L168" s="23">
        <v>0</v>
      </c>
      <c r="M168" s="23">
        <v>0</v>
      </c>
      <c r="N168" s="23">
        <v>316715</v>
      </c>
      <c r="O168" s="23">
        <v>0</v>
      </c>
      <c r="P168" s="19">
        <f t="shared" si="307"/>
        <v>0</v>
      </c>
      <c r="Q168" s="19">
        <v>0</v>
      </c>
      <c r="R168" s="23">
        <v>0</v>
      </c>
      <c r="S168" s="23">
        <v>0</v>
      </c>
      <c r="T168" s="23">
        <v>154455</v>
      </c>
      <c r="U168" s="19">
        <f t="shared" si="476"/>
        <v>738784</v>
      </c>
      <c r="V168" s="23">
        <v>0</v>
      </c>
      <c r="W168" s="23">
        <v>517216</v>
      </c>
      <c r="X168" s="23">
        <v>193994</v>
      </c>
      <c r="Y168" s="23">
        <v>22271</v>
      </c>
      <c r="Z168" s="23">
        <v>0</v>
      </c>
      <c r="AA168" s="23">
        <v>0</v>
      </c>
      <c r="AB168" s="23">
        <v>0</v>
      </c>
      <c r="AC168" s="23">
        <v>5303</v>
      </c>
      <c r="AD168" s="23">
        <v>0</v>
      </c>
      <c r="AE168" s="19">
        <f>SUM(AF168:AZ168)</f>
        <v>0</v>
      </c>
      <c r="AF168" s="19">
        <v>0</v>
      </c>
      <c r="AG168" s="19">
        <v>0</v>
      </c>
      <c r="AH168" s="23">
        <v>0</v>
      </c>
      <c r="AI168" s="23">
        <v>0</v>
      </c>
      <c r="AJ168" s="23">
        <v>0</v>
      </c>
      <c r="AK168" s="23">
        <v>0</v>
      </c>
      <c r="AL168" s="23">
        <v>0</v>
      </c>
      <c r="AM168" s="23">
        <v>0</v>
      </c>
      <c r="AN168" s="23">
        <v>0</v>
      </c>
      <c r="AO168" s="23">
        <v>0</v>
      </c>
      <c r="AP168" s="23">
        <v>0</v>
      </c>
      <c r="AQ168" s="23">
        <v>0</v>
      </c>
      <c r="AR168" s="23">
        <v>0</v>
      </c>
      <c r="AS168" s="23">
        <v>0</v>
      </c>
      <c r="AT168" s="23">
        <v>0</v>
      </c>
      <c r="AU168" s="23">
        <v>0</v>
      </c>
      <c r="AV168" s="23">
        <v>0</v>
      </c>
      <c r="AW168" s="23">
        <v>0</v>
      </c>
      <c r="AX168" s="23">
        <v>0</v>
      </c>
      <c r="AY168" s="23">
        <v>0</v>
      </c>
      <c r="AZ168" s="23">
        <v>0</v>
      </c>
      <c r="BA168" s="19">
        <f>SUM(BB168+BF168+BI168+BK168+BN168)</f>
        <v>0</v>
      </c>
      <c r="BB168" s="19">
        <f>SUM(BC168:BE168)</f>
        <v>0</v>
      </c>
      <c r="BC168" s="19">
        <v>0</v>
      </c>
      <c r="BD168" s="19">
        <v>0</v>
      </c>
      <c r="BE168" s="19">
        <v>0</v>
      </c>
      <c r="BF168" s="19">
        <f>SUM(BH168:BH168)</f>
        <v>0</v>
      </c>
      <c r="BG168" s="19">
        <v>0</v>
      </c>
      <c r="BH168" s="19">
        <v>0</v>
      </c>
      <c r="BI168" s="19">
        <v>0</v>
      </c>
      <c r="BJ168" s="19">
        <v>0</v>
      </c>
      <c r="BK168" s="19">
        <f t="shared" si="309"/>
        <v>0</v>
      </c>
      <c r="BL168" s="19">
        <v>0</v>
      </c>
      <c r="BM168" s="19">
        <v>0</v>
      </c>
      <c r="BN168" s="19">
        <f>SUM(BO168:BY168)</f>
        <v>0</v>
      </c>
      <c r="BO168" s="19">
        <v>0</v>
      </c>
      <c r="BP168" s="19">
        <v>0</v>
      </c>
      <c r="BQ168" s="19">
        <v>0</v>
      </c>
      <c r="BR168" s="19">
        <v>0</v>
      </c>
      <c r="BS168" s="19">
        <v>0</v>
      </c>
      <c r="BT168" s="19">
        <v>0</v>
      </c>
      <c r="BU168" s="19">
        <v>0</v>
      </c>
      <c r="BV168" s="19">
        <v>0</v>
      </c>
      <c r="BW168" s="19">
        <v>0</v>
      </c>
      <c r="BX168" s="19">
        <v>0</v>
      </c>
      <c r="BY168" s="19">
        <v>0</v>
      </c>
      <c r="BZ168" s="19">
        <f>SUM(CA168+CQ168)</f>
        <v>0</v>
      </c>
      <c r="CA168" s="19">
        <f>SUM(CB168+CE168+CK168)</f>
        <v>0</v>
      </c>
      <c r="CB168" s="19">
        <f t="shared" si="310"/>
        <v>0</v>
      </c>
      <c r="CC168" s="19">
        <v>0</v>
      </c>
      <c r="CD168" s="19"/>
      <c r="CE168" s="19">
        <f>SUM(CF168:CJ168)</f>
        <v>0</v>
      </c>
      <c r="CF168" s="19">
        <v>0</v>
      </c>
      <c r="CG168" s="19">
        <v>0</v>
      </c>
      <c r="CH168" s="19">
        <v>0</v>
      </c>
      <c r="CI168" s="19">
        <v>0</v>
      </c>
      <c r="CJ168" s="19">
        <v>0</v>
      </c>
      <c r="CK168" s="19">
        <f>SUM(CL168:CP168)</f>
        <v>0</v>
      </c>
      <c r="CL168" s="19">
        <v>0</v>
      </c>
      <c r="CM168" s="19">
        <v>0</v>
      </c>
      <c r="CN168" s="19">
        <v>0</v>
      </c>
      <c r="CO168" s="19"/>
      <c r="CP168" s="19"/>
      <c r="CQ168" s="19">
        <v>0</v>
      </c>
      <c r="CR168" s="19">
        <f t="shared" si="312"/>
        <v>0</v>
      </c>
      <c r="CS168" s="19">
        <f t="shared" si="313"/>
        <v>0</v>
      </c>
      <c r="CT168" s="19">
        <v>0</v>
      </c>
      <c r="CU168" s="20">
        <v>0</v>
      </c>
      <c r="CW168" s="116"/>
      <c r="CX168" s="116"/>
      <c r="CY168" s="95"/>
    </row>
    <row r="169" spans="1:121" s="59" customFormat="1" ht="31.2" x14ac:dyDescent="0.3">
      <c r="A169" s="16" t="s">
        <v>270</v>
      </c>
      <c r="B169" s="16" t="s">
        <v>1</v>
      </c>
      <c r="C169" s="17" t="s">
        <v>588</v>
      </c>
      <c r="D169" s="18">
        <f>SUM(D170)</f>
        <v>30288436</v>
      </c>
      <c r="E169" s="18">
        <f t="shared" ref="E169:BT169" si="477">SUM(E170)</f>
        <v>30288436</v>
      </c>
      <c r="F169" s="18">
        <f t="shared" si="477"/>
        <v>30288436</v>
      </c>
      <c r="G169" s="18">
        <f t="shared" si="477"/>
        <v>0</v>
      </c>
      <c r="H169" s="18">
        <f t="shared" si="477"/>
        <v>0</v>
      </c>
      <c r="I169" s="18">
        <f t="shared" si="477"/>
        <v>28853754</v>
      </c>
      <c r="J169" s="18">
        <f t="shared" si="477"/>
        <v>28853754</v>
      </c>
      <c r="K169" s="18">
        <f t="shared" si="477"/>
        <v>0</v>
      </c>
      <c r="L169" s="18">
        <f t="shared" si="477"/>
        <v>0</v>
      </c>
      <c r="M169" s="18">
        <f t="shared" si="477"/>
        <v>0</v>
      </c>
      <c r="N169" s="18">
        <f t="shared" si="477"/>
        <v>0</v>
      </c>
      <c r="O169" s="18">
        <f t="shared" si="477"/>
        <v>0</v>
      </c>
      <c r="P169" s="18">
        <f t="shared" si="477"/>
        <v>0</v>
      </c>
      <c r="Q169" s="18">
        <f t="shared" si="477"/>
        <v>0</v>
      </c>
      <c r="R169" s="18">
        <f t="shared" si="477"/>
        <v>0</v>
      </c>
      <c r="S169" s="18">
        <f t="shared" si="477"/>
        <v>0</v>
      </c>
      <c r="T169" s="18">
        <f t="shared" si="477"/>
        <v>0</v>
      </c>
      <c r="U169" s="18">
        <f t="shared" si="477"/>
        <v>0</v>
      </c>
      <c r="V169" s="18">
        <f t="shared" si="477"/>
        <v>0</v>
      </c>
      <c r="W169" s="18">
        <f t="shared" si="477"/>
        <v>0</v>
      </c>
      <c r="X169" s="18">
        <f t="shared" si="477"/>
        <v>0</v>
      </c>
      <c r="Y169" s="18">
        <f t="shared" si="477"/>
        <v>0</v>
      </c>
      <c r="Z169" s="18">
        <f t="shared" si="477"/>
        <v>0</v>
      </c>
      <c r="AA169" s="18">
        <f t="shared" si="477"/>
        <v>0</v>
      </c>
      <c r="AB169" s="18">
        <f t="shared" si="477"/>
        <v>0</v>
      </c>
      <c r="AC169" s="18">
        <f t="shared" si="477"/>
        <v>0</v>
      </c>
      <c r="AD169" s="18">
        <f t="shared" si="477"/>
        <v>0</v>
      </c>
      <c r="AE169" s="18">
        <f t="shared" si="477"/>
        <v>1434682</v>
      </c>
      <c r="AF169" s="18">
        <f t="shared" si="477"/>
        <v>0</v>
      </c>
      <c r="AG169" s="18">
        <f t="shared" si="477"/>
        <v>0</v>
      </c>
      <c r="AH169" s="18">
        <f t="shared" si="477"/>
        <v>0</v>
      </c>
      <c r="AI169" s="18">
        <f t="shared" si="477"/>
        <v>0</v>
      </c>
      <c r="AJ169" s="18">
        <f t="shared" si="477"/>
        <v>0</v>
      </c>
      <c r="AK169" s="18">
        <f t="shared" si="477"/>
        <v>0</v>
      </c>
      <c r="AL169" s="18">
        <f t="shared" si="477"/>
        <v>0</v>
      </c>
      <c r="AM169" s="18">
        <f t="shared" si="477"/>
        <v>0</v>
      </c>
      <c r="AN169" s="18">
        <f t="shared" si="477"/>
        <v>0</v>
      </c>
      <c r="AO169" s="18">
        <f t="shared" si="477"/>
        <v>0</v>
      </c>
      <c r="AP169" s="18">
        <f t="shared" si="477"/>
        <v>0</v>
      </c>
      <c r="AQ169" s="18">
        <f t="shared" si="477"/>
        <v>0</v>
      </c>
      <c r="AR169" s="18">
        <f t="shared" si="477"/>
        <v>0</v>
      </c>
      <c r="AS169" s="18">
        <f t="shared" si="477"/>
        <v>0</v>
      </c>
      <c r="AT169" s="18"/>
      <c r="AU169" s="18"/>
      <c r="AV169" s="18">
        <f t="shared" si="477"/>
        <v>235857</v>
      </c>
      <c r="AW169" s="18">
        <f t="shared" si="477"/>
        <v>0</v>
      </c>
      <c r="AX169" s="18">
        <f t="shared" si="477"/>
        <v>0</v>
      </c>
      <c r="AY169" s="18"/>
      <c r="AZ169" s="18">
        <f t="shared" si="477"/>
        <v>1198825</v>
      </c>
      <c r="BA169" s="18">
        <f t="shared" si="477"/>
        <v>0</v>
      </c>
      <c r="BB169" s="18">
        <f t="shared" si="477"/>
        <v>0</v>
      </c>
      <c r="BC169" s="18">
        <f t="shared" si="477"/>
        <v>0</v>
      </c>
      <c r="BD169" s="18">
        <f t="shared" si="477"/>
        <v>0</v>
      </c>
      <c r="BE169" s="18">
        <f t="shared" si="477"/>
        <v>0</v>
      </c>
      <c r="BF169" s="18">
        <f t="shared" si="477"/>
        <v>0</v>
      </c>
      <c r="BG169" s="18">
        <f t="shared" si="477"/>
        <v>0</v>
      </c>
      <c r="BH169" s="18">
        <f t="shared" si="477"/>
        <v>0</v>
      </c>
      <c r="BI169" s="18">
        <f t="shared" si="477"/>
        <v>0</v>
      </c>
      <c r="BJ169" s="18">
        <f t="shared" si="477"/>
        <v>0</v>
      </c>
      <c r="BK169" s="18">
        <f t="shared" si="477"/>
        <v>0</v>
      </c>
      <c r="BL169" s="18">
        <f t="shared" si="477"/>
        <v>0</v>
      </c>
      <c r="BM169" s="18">
        <f t="shared" si="477"/>
        <v>0</v>
      </c>
      <c r="BN169" s="18">
        <f t="shared" si="477"/>
        <v>0</v>
      </c>
      <c r="BO169" s="18">
        <f t="shared" si="477"/>
        <v>0</v>
      </c>
      <c r="BP169" s="18">
        <f t="shared" si="477"/>
        <v>0</v>
      </c>
      <c r="BQ169" s="18">
        <f t="shared" si="477"/>
        <v>0</v>
      </c>
      <c r="BR169" s="18">
        <f t="shared" si="477"/>
        <v>0</v>
      </c>
      <c r="BS169" s="18">
        <f t="shared" si="477"/>
        <v>0</v>
      </c>
      <c r="BT169" s="18">
        <f t="shared" si="477"/>
        <v>0</v>
      </c>
      <c r="BU169" s="18">
        <f t="shared" ref="BU169:CU169" si="478">SUM(BU170)</f>
        <v>0</v>
      </c>
      <c r="BV169" s="18">
        <f t="shared" si="478"/>
        <v>0</v>
      </c>
      <c r="BW169" s="18">
        <f t="shared" si="478"/>
        <v>0</v>
      </c>
      <c r="BX169" s="18">
        <f t="shared" si="478"/>
        <v>0</v>
      </c>
      <c r="BY169" s="18">
        <f t="shared" si="478"/>
        <v>0</v>
      </c>
      <c r="BZ169" s="18">
        <f t="shared" si="478"/>
        <v>0</v>
      </c>
      <c r="CA169" s="18">
        <f t="shared" si="478"/>
        <v>0</v>
      </c>
      <c r="CB169" s="18">
        <f t="shared" si="478"/>
        <v>0</v>
      </c>
      <c r="CC169" s="18">
        <f t="shared" si="478"/>
        <v>0</v>
      </c>
      <c r="CD169" s="18">
        <f t="shared" si="478"/>
        <v>0</v>
      </c>
      <c r="CE169" s="18">
        <f t="shared" si="478"/>
        <v>0</v>
      </c>
      <c r="CF169" s="18">
        <f t="shared" si="478"/>
        <v>0</v>
      </c>
      <c r="CG169" s="18">
        <f t="shared" si="478"/>
        <v>0</v>
      </c>
      <c r="CH169" s="18">
        <f t="shared" si="478"/>
        <v>0</v>
      </c>
      <c r="CI169" s="18">
        <f t="shared" si="478"/>
        <v>0</v>
      </c>
      <c r="CJ169" s="18">
        <f t="shared" si="478"/>
        <v>0</v>
      </c>
      <c r="CK169" s="18">
        <f t="shared" si="478"/>
        <v>0</v>
      </c>
      <c r="CL169" s="18">
        <f t="shared" si="478"/>
        <v>0</v>
      </c>
      <c r="CM169" s="18">
        <f t="shared" si="478"/>
        <v>0</v>
      </c>
      <c r="CN169" s="18">
        <f t="shared" si="478"/>
        <v>0</v>
      </c>
      <c r="CO169" s="18"/>
      <c r="CP169" s="18"/>
      <c r="CQ169" s="18">
        <f t="shared" si="478"/>
        <v>0</v>
      </c>
      <c r="CR169" s="18">
        <f t="shared" si="478"/>
        <v>0</v>
      </c>
      <c r="CS169" s="18">
        <f t="shared" si="478"/>
        <v>0</v>
      </c>
      <c r="CT169" s="18">
        <f t="shared" si="478"/>
        <v>0</v>
      </c>
      <c r="CU169" s="46">
        <f t="shared" si="478"/>
        <v>0</v>
      </c>
      <c r="CV169" s="58"/>
      <c r="CW169" s="94"/>
      <c r="CX169" s="94"/>
      <c r="CY169" s="93"/>
      <c r="CZ169" s="58"/>
      <c r="DA169" s="58"/>
      <c r="DB169" s="58"/>
      <c r="DC169" s="58"/>
      <c r="DD169" s="58"/>
      <c r="DE169" s="58"/>
      <c r="DF169" s="58"/>
      <c r="DG169" s="58"/>
      <c r="DH169" s="58"/>
      <c r="DI169" s="58"/>
      <c r="DJ169" s="58"/>
      <c r="DK169" s="58"/>
      <c r="DL169" s="58"/>
      <c r="DM169" s="58"/>
      <c r="DN169" s="58"/>
      <c r="DO169" s="58"/>
      <c r="DP169" s="58"/>
      <c r="DQ169" s="58"/>
    </row>
    <row r="170" spans="1:121" ht="31.2" x14ac:dyDescent="0.3">
      <c r="A170" s="21" t="s">
        <v>1</v>
      </c>
      <c r="B170" s="21" t="s">
        <v>83</v>
      </c>
      <c r="C170" s="22" t="s">
        <v>539</v>
      </c>
      <c r="D170" s="19">
        <f>SUM(E170+BZ170+CR170)</f>
        <v>30288436</v>
      </c>
      <c r="E170" s="19">
        <f>SUM(F170+BA170)</f>
        <v>30288436</v>
      </c>
      <c r="F170" s="19">
        <f>SUM(G170+H170+I170+P170+S170+T170+U170+AE170+AD170)</f>
        <v>30288436</v>
      </c>
      <c r="G170" s="19">
        <v>0</v>
      </c>
      <c r="H170" s="19">
        <v>0</v>
      </c>
      <c r="I170" s="19">
        <f t="shared" si="306"/>
        <v>28853754</v>
      </c>
      <c r="J170" s="23">
        <v>28853754</v>
      </c>
      <c r="K170" s="19">
        <v>0</v>
      </c>
      <c r="L170" s="19">
        <v>0</v>
      </c>
      <c r="M170" s="19">
        <v>0</v>
      </c>
      <c r="N170" s="19">
        <v>0</v>
      </c>
      <c r="O170" s="19">
        <v>0</v>
      </c>
      <c r="P170" s="19">
        <f t="shared" si="307"/>
        <v>0</v>
      </c>
      <c r="Q170" s="19">
        <v>0</v>
      </c>
      <c r="R170" s="19">
        <v>0</v>
      </c>
      <c r="S170" s="19">
        <v>0</v>
      </c>
      <c r="T170" s="19">
        <v>0</v>
      </c>
      <c r="U170" s="19">
        <f t="shared" ref="U170" si="479">SUM(V170:AC170)</f>
        <v>0</v>
      </c>
      <c r="V170" s="19">
        <v>0</v>
      </c>
      <c r="W170" s="19">
        <v>0</v>
      </c>
      <c r="X170" s="19">
        <v>0</v>
      </c>
      <c r="Y170" s="19">
        <v>0</v>
      </c>
      <c r="Z170" s="19">
        <v>0</v>
      </c>
      <c r="AA170" s="19">
        <v>0</v>
      </c>
      <c r="AB170" s="19">
        <v>0</v>
      </c>
      <c r="AC170" s="19">
        <v>0</v>
      </c>
      <c r="AD170" s="19">
        <v>0</v>
      </c>
      <c r="AE170" s="19">
        <f>SUM(AF170:AZ170)</f>
        <v>1434682</v>
      </c>
      <c r="AF170" s="19">
        <v>0</v>
      </c>
      <c r="AG170" s="19">
        <v>0</v>
      </c>
      <c r="AH170" s="19">
        <v>0</v>
      </c>
      <c r="AI170" s="19">
        <v>0</v>
      </c>
      <c r="AJ170" s="19">
        <v>0</v>
      </c>
      <c r="AK170" s="19">
        <v>0</v>
      </c>
      <c r="AL170" s="19">
        <v>0</v>
      </c>
      <c r="AM170" s="19">
        <v>0</v>
      </c>
      <c r="AN170" s="19">
        <v>0</v>
      </c>
      <c r="AO170" s="19">
        <v>0</v>
      </c>
      <c r="AP170" s="19">
        <v>0</v>
      </c>
      <c r="AQ170" s="19">
        <v>0</v>
      </c>
      <c r="AR170" s="19">
        <v>0</v>
      </c>
      <c r="AS170" s="19">
        <v>0</v>
      </c>
      <c r="AT170" s="19">
        <v>0</v>
      </c>
      <c r="AU170" s="19">
        <v>0</v>
      </c>
      <c r="AV170" s="23">
        <v>235857</v>
      </c>
      <c r="AW170" s="19">
        <v>0</v>
      </c>
      <c r="AX170" s="19">
        <v>0</v>
      </c>
      <c r="AY170" s="19">
        <v>0</v>
      </c>
      <c r="AZ170" s="24">
        <v>1198825</v>
      </c>
      <c r="BA170" s="19">
        <f>SUM(BB170+BF170+BI170+BK170+BN170)</f>
        <v>0</v>
      </c>
      <c r="BB170" s="19">
        <f>SUM(BC170:BE170)</f>
        <v>0</v>
      </c>
      <c r="BC170" s="19">
        <v>0</v>
      </c>
      <c r="BD170" s="19">
        <v>0</v>
      </c>
      <c r="BE170" s="19">
        <v>0</v>
      </c>
      <c r="BF170" s="19">
        <f>SUM(BH170:BH170)</f>
        <v>0</v>
      </c>
      <c r="BG170" s="19">
        <v>0</v>
      </c>
      <c r="BH170" s="19">
        <v>0</v>
      </c>
      <c r="BI170" s="19">
        <v>0</v>
      </c>
      <c r="BJ170" s="19">
        <v>0</v>
      </c>
      <c r="BK170" s="19">
        <f t="shared" si="309"/>
        <v>0</v>
      </c>
      <c r="BL170" s="19">
        <v>0</v>
      </c>
      <c r="BM170" s="19">
        <v>0</v>
      </c>
      <c r="BN170" s="19">
        <f>SUM(BO170:BY170)</f>
        <v>0</v>
      </c>
      <c r="BO170" s="19">
        <v>0</v>
      </c>
      <c r="BP170" s="19">
        <v>0</v>
      </c>
      <c r="BQ170" s="19">
        <v>0</v>
      </c>
      <c r="BR170" s="19">
        <v>0</v>
      </c>
      <c r="BS170" s="19">
        <v>0</v>
      </c>
      <c r="BT170" s="19">
        <v>0</v>
      </c>
      <c r="BU170" s="19">
        <v>0</v>
      </c>
      <c r="BV170" s="19">
        <v>0</v>
      </c>
      <c r="BW170" s="19">
        <v>0</v>
      </c>
      <c r="BX170" s="19">
        <v>0</v>
      </c>
      <c r="BY170" s="19">
        <v>0</v>
      </c>
      <c r="BZ170" s="19">
        <f>SUM(CA170+CQ170)</f>
        <v>0</v>
      </c>
      <c r="CA170" s="19">
        <f>SUM(CB170+CE170+CK170)</f>
        <v>0</v>
      </c>
      <c r="CB170" s="19">
        <f t="shared" si="310"/>
        <v>0</v>
      </c>
      <c r="CC170" s="19">
        <v>0</v>
      </c>
      <c r="CD170" s="19">
        <v>0</v>
      </c>
      <c r="CE170" s="19">
        <f>SUM(CF170:CJ170)</f>
        <v>0</v>
      </c>
      <c r="CF170" s="19">
        <v>0</v>
      </c>
      <c r="CG170" s="19">
        <v>0</v>
      </c>
      <c r="CH170" s="19">
        <v>0</v>
      </c>
      <c r="CI170" s="19">
        <v>0</v>
      </c>
      <c r="CJ170" s="19">
        <v>0</v>
      </c>
      <c r="CK170" s="19">
        <f>SUM(CL170:CP170)</f>
        <v>0</v>
      </c>
      <c r="CL170" s="19">
        <v>0</v>
      </c>
      <c r="CM170" s="19">
        <v>0</v>
      </c>
      <c r="CN170" s="19">
        <v>0</v>
      </c>
      <c r="CO170" s="19"/>
      <c r="CP170" s="19"/>
      <c r="CQ170" s="19">
        <v>0</v>
      </c>
      <c r="CR170" s="19">
        <f t="shared" si="312"/>
        <v>0</v>
      </c>
      <c r="CS170" s="19">
        <f t="shared" si="313"/>
        <v>0</v>
      </c>
      <c r="CT170" s="19">
        <v>0</v>
      </c>
      <c r="CU170" s="20">
        <v>0</v>
      </c>
      <c r="CW170" s="116"/>
      <c r="CX170" s="116"/>
      <c r="CY170" s="95"/>
    </row>
    <row r="171" spans="1:121" s="59" customFormat="1" ht="31.2" x14ac:dyDescent="0.3">
      <c r="A171" s="16" t="s">
        <v>271</v>
      </c>
      <c r="B171" s="16" t="s">
        <v>1</v>
      </c>
      <c r="C171" s="17" t="s">
        <v>272</v>
      </c>
      <c r="D171" s="18">
        <f t="shared" ref="D171:AK171" si="480">SUM(D172)</f>
        <v>4636626</v>
      </c>
      <c r="E171" s="18">
        <f t="shared" si="480"/>
        <v>4636626</v>
      </c>
      <c r="F171" s="18">
        <f t="shared" si="480"/>
        <v>4636626</v>
      </c>
      <c r="G171" s="18">
        <f t="shared" si="480"/>
        <v>3630875</v>
      </c>
      <c r="H171" s="18">
        <f t="shared" si="480"/>
        <v>869769</v>
      </c>
      <c r="I171" s="18">
        <f t="shared" si="480"/>
        <v>94992</v>
      </c>
      <c r="J171" s="18">
        <f t="shared" si="480"/>
        <v>0</v>
      </c>
      <c r="K171" s="18">
        <f t="shared" si="480"/>
        <v>0</v>
      </c>
      <c r="L171" s="18">
        <f t="shared" si="480"/>
        <v>0</v>
      </c>
      <c r="M171" s="18">
        <f t="shared" si="480"/>
        <v>0</v>
      </c>
      <c r="N171" s="18">
        <f t="shared" si="480"/>
        <v>80529</v>
      </c>
      <c r="O171" s="18">
        <f t="shared" si="480"/>
        <v>14463</v>
      </c>
      <c r="P171" s="18">
        <f t="shared" si="480"/>
        <v>0</v>
      </c>
      <c r="Q171" s="18">
        <f t="shared" si="480"/>
        <v>0</v>
      </c>
      <c r="R171" s="18">
        <f t="shared" si="480"/>
        <v>0</v>
      </c>
      <c r="S171" s="18">
        <f t="shared" si="480"/>
        <v>0</v>
      </c>
      <c r="T171" s="18">
        <f t="shared" si="480"/>
        <v>40990</v>
      </c>
      <c r="U171" s="18">
        <f t="shared" si="480"/>
        <v>0</v>
      </c>
      <c r="V171" s="18">
        <f t="shared" si="480"/>
        <v>0</v>
      </c>
      <c r="W171" s="18">
        <f t="shared" si="480"/>
        <v>0</v>
      </c>
      <c r="X171" s="18">
        <f t="shared" si="480"/>
        <v>0</v>
      </c>
      <c r="Y171" s="18">
        <f t="shared" si="480"/>
        <v>0</v>
      </c>
      <c r="Z171" s="18">
        <f t="shared" si="480"/>
        <v>0</v>
      </c>
      <c r="AA171" s="18">
        <f t="shared" si="480"/>
        <v>0</v>
      </c>
      <c r="AB171" s="18">
        <f t="shared" si="480"/>
        <v>0</v>
      </c>
      <c r="AC171" s="18">
        <f t="shared" si="480"/>
        <v>0</v>
      </c>
      <c r="AD171" s="18">
        <f t="shared" si="480"/>
        <v>0</v>
      </c>
      <c r="AE171" s="18">
        <f t="shared" si="480"/>
        <v>0</v>
      </c>
      <c r="AF171" s="18">
        <f t="shared" si="480"/>
        <v>0</v>
      </c>
      <c r="AG171" s="18">
        <f t="shared" si="480"/>
        <v>0</v>
      </c>
      <c r="AH171" s="18">
        <f t="shared" si="480"/>
        <v>0</v>
      </c>
      <c r="AI171" s="18">
        <f t="shared" si="480"/>
        <v>0</v>
      </c>
      <c r="AJ171" s="18">
        <f t="shared" si="480"/>
        <v>0</v>
      </c>
      <c r="AK171" s="18">
        <f t="shared" si="480"/>
        <v>0</v>
      </c>
      <c r="AL171" s="18">
        <f t="shared" ref="AL171:CU171" si="481">SUM(AL172)</f>
        <v>0</v>
      </c>
      <c r="AM171" s="18">
        <f t="shared" si="481"/>
        <v>0</v>
      </c>
      <c r="AN171" s="18">
        <f t="shared" si="481"/>
        <v>0</v>
      </c>
      <c r="AO171" s="18">
        <f t="shared" si="481"/>
        <v>0</v>
      </c>
      <c r="AP171" s="18">
        <f t="shared" si="481"/>
        <v>0</v>
      </c>
      <c r="AQ171" s="18">
        <f t="shared" si="481"/>
        <v>0</v>
      </c>
      <c r="AR171" s="18">
        <f t="shared" si="481"/>
        <v>0</v>
      </c>
      <c r="AS171" s="18">
        <f t="shared" si="481"/>
        <v>0</v>
      </c>
      <c r="AT171" s="18"/>
      <c r="AU171" s="18"/>
      <c r="AV171" s="18">
        <f t="shared" si="481"/>
        <v>0</v>
      </c>
      <c r="AW171" s="18">
        <f t="shared" si="481"/>
        <v>0</v>
      </c>
      <c r="AX171" s="18">
        <f t="shared" si="481"/>
        <v>0</v>
      </c>
      <c r="AY171" s="18"/>
      <c r="AZ171" s="18">
        <f t="shared" si="481"/>
        <v>0</v>
      </c>
      <c r="BA171" s="18">
        <f t="shared" si="481"/>
        <v>0</v>
      </c>
      <c r="BB171" s="18">
        <f t="shared" si="481"/>
        <v>0</v>
      </c>
      <c r="BC171" s="18">
        <f t="shared" si="481"/>
        <v>0</v>
      </c>
      <c r="BD171" s="18">
        <f t="shared" si="481"/>
        <v>0</v>
      </c>
      <c r="BE171" s="18">
        <f t="shared" si="481"/>
        <v>0</v>
      </c>
      <c r="BF171" s="18">
        <f t="shared" si="481"/>
        <v>0</v>
      </c>
      <c r="BG171" s="18">
        <f t="shared" si="481"/>
        <v>0</v>
      </c>
      <c r="BH171" s="18">
        <f t="shared" si="481"/>
        <v>0</v>
      </c>
      <c r="BI171" s="18">
        <f t="shared" si="481"/>
        <v>0</v>
      </c>
      <c r="BJ171" s="18">
        <f t="shared" si="481"/>
        <v>0</v>
      </c>
      <c r="BK171" s="18">
        <f t="shared" si="481"/>
        <v>0</v>
      </c>
      <c r="BL171" s="18">
        <f t="shared" si="481"/>
        <v>0</v>
      </c>
      <c r="BM171" s="18">
        <f t="shared" si="481"/>
        <v>0</v>
      </c>
      <c r="BN171" s="18">
        <f t="shared" si="481"/>
        <v>0</v>
      </c>
      <c r="BO171" s="18">
        <f t="shared" si="481"/>
        <v>0</v>
      </c>
      <c r="BP171" s="18">
        <f t="shared" si="481"/>
        <v>0</v>
      </c>
      <c r="BQ171" s="18">
        <f t="shared" si="481"/>
        <v>0</v>
      </c>
      <c r="BR171" s="18">
        <f t="shared" si="481"/>
        <v>0</v>
      </c>
      <c r="BS171" s="18">
        <f t="shared" si="481"/>
        <v>0</v>
      </c>
      <c r="BT171" s="18">
        <f t="shared" si="481"/>
        <v>0</v>
      </c>
      <c r="BU171" s="18">
        <f t="shared" si="481"/>
        <v>0</v>
      </c>
      <c r="BV171" s="18">
        <f t="shared" si="481"/>
        <v>0</v>
      </c>
      <c r="BW171" s="18">
        <f t="shared" si="481"/>
        <v>0</v>
      </c>
      <c r="BX171" s="18">
        <f t="shared" si="481"/>
        <v>0</v>
      </c>
      <c r="BY171" s="18">
        <f t="shared" si="481"/>
        <v>0</v>
      </c>
      <c r="BZ171" s="18">
        <f t="shared" si="481"/>
        <v>0</v>
      </c>
      <c r="CA171" s="18">
        <f t="shared" si="481"/>
        <v>0</v>
      </c>
      <c r="CB171" s="18">
        <f t="shared" si="481"/>
        <v>0</v>
      </c>
      <c r="CC171" s="18">
        <f t="shared" si="481"/>
        <v>0</v>
      </c>
      <c r="CD171" s="18">
        <f t="shared" si="481"/>
        <v>0</v>
      </c>
      <c r="CE171" s="18">
        <f t="shared" si="481"/>
        <v>0</v>
      </c>
      <c r="CF171" s="18">
        <f t="shared" si="481"/>
        <v>0</v>
      </c>
      <c r="CG171" s="18">
        <f t="shared" si="481"/>
        <v>0</v>
      </c>
      <c r="CH171" s="18">
        <f t="shared" si="481"/>
        <v>0</v>
      </c>
      <c r="CI171" s="18">
        <f t="shared" si="481"/>
        <v>0</v>
      </c>
      <c r="CJ171" s="18">
        <f t="shared" si="481"/>
        <v>0</v>
      </c>
      <c r="CK171" s="18">
        <f t="shared" si="481"/>
        <v>0</v>
      </c>
      <c r="CL171" s="18">
        <f t="shared" si="481"/>
        <v>0</v>
      </c>
      <c r="CM171" s="18">
        <f t="shared" si="481"/>
        <v>0</v>
      </c>
      <c r="CN171" s="18">
        <f t="shared" si="481"/>
        <v>0</v>
      </c>
      <c r="CO171" s="18"/>
      <c r="CP171" s="18"/>
      <c r="CQ171" s="18">
        <f t="shared" si="481"/>
        <v>0</v>
      </c>
      <c r="CR171" s="18">
        <f t="shared" si="481"/>
        <v>0</v>
      </c>
      <c r="CS171" s="18">
        <f t="shared" si="481"/>
        <v>0</v>
      </c>
      <c r="CT171" s="18">
        <f t="shared" si="481"/>
        <v>0</v>
      </c>
      <c r="CU171" s="46">
        <f t="shared" si="481"/>
        <v>0</v>
      </c>
      <c r="CV171" s="58"/>
      <c r="CW171" s="94"/>
      <c r="CX171" s="94"/>
      <c r="CY171" s="93"/>
      <c r="CZ171" s="58"/>
      <c r="DA171" s="58"/>
      <c r="DB171" s="58"/>
      <c r="DC171" s="58"/>
      <c r="DD171" s="58"/>
      <c r="DE171" s="58"/>
      <c r="DF171" s="58"/>
      <c r="DG171" s="58"/>
      <c r="DH171" s="58"/>
      <c r="DI171" s="58"/>
      <c r="DJ171" s="58"/>
      <c r="DK171" s="58"/>
      <c r="DL171" s="58"/>
      <c r="DM171" s="58"/>
      <c r="DN171" s="58"/>
      <c r="DO171" s="58"/>
      <c r="DP171" s="58"/>
      <c r="DQ171" s="58"/>
    </row>
    <row r="172" spans="1:121" ht="31.2" x14ac:dyDescent="0.3">
      <c r="A172" s="21" t="s">
        <v>1</v>
      </c>
      <c r="B172" s="21" t="s">
        <v>83</v>
      </c>
      <c r="C172" s="22" t="s">
        <v>273</v>
      </c>
      <c r="D172" s="19">
        <f>SUM(E172+BZ172+CR172)</f>
        <v>4636626</v>
      </c>
      <c r="E172" s="19">
        <f>SUM(F172+BA172)</f>
        <v>4636626</v>
      </c>
      <c r="F172" s="19">
        <f>SUM(G172+H172+I172+P172+S172+T172+U172+AE172+AD172)</f>
        <v>4636626</v>
      </c>
      <c r="G172" s="23">
        <v>3630875</v>
      </c>
      <c r="H172" s="23">
        <v>869769</v>
      </c>
      <c r="I172" s="19">
        <f t="shared" si="306"/>
        <v>94992</v>
      </c>
      <c r="J172" s="23"/>
      <c r="K172" s="23"/>
      <c r="L172" s="23"/>
      <c r="M172" s="23"/>
      <c r="N172" s="23">
        <v>80529</v>
      </c>
      <c r="O172" s="23">
        <v>14463</v>
      </c>
      <c r="P172" s="19">
        <f t="shared" si="307"/>
        <v>0</v>
      </c>
      <c r="Q172" s="19">
        <v>0</v>
      </c>
      <c r="R172" s="19">
        <v>0</v>
      </c>
      <c r="S172" s="19">
        <v>0</v>
      </c>
      <c r="T172" s="23">
        <v>40990</v>
      </c>
      <c r="U172" s="19">
        <f t="shared" ref="U172" si="482">SUM(V172:AC172)</f>
        <v>0</v>
      </c>
      <c r="V172" s="19">
        <v>0</v>
      </c>
      <c r="W172" s="19">
        <v>0</v>
      </c>
      <c r="X172" s="19">
        <v>0</v>
      </c>
      <c r="Y172" s="19">
        <v>0</v>
      </c>
      <c r="Z172" s="19">
        <v>0</v>
      </c>
      <c r="AA172" s="19">
        <v>0</v>
      </c>
      <c r="AB172" s="19">
        <v>0</v>
      </c>
      <c r="AC172" s="19">
        <v>0</v>
      </c>
      <c r="AD172" s="19">
        <v>0</v>
      </c>
      <c r="AE172" s="19">
        <f>SUM(AF172:AZ172)</f>
        <v>0</v>
      </c>
      <c r="AF172" s="19">
        <v>0</v>
      </c>
      <c r="AG172" s="19">
        <v>0</v>
      </c>
      <c r="AH172" s="19">
        <v>0</v>
      </c>
      <c r="AI172" s="19">
        <v>0</v>
      </c>
      <c r="AJ172" s="19">
        <v>0</v>
      </c>
      <c r="AK172" s="23"/>
      <c r="AL172" s="23"/>
      <c r="AM172" s="23"/>
      <c r="AN172" s="23"/>
      <c r="AO172" s="23">
        <v>0</v>
      </c>
      <c r="AP172" s="23">
        <v>0</v>
      </c>
      <c r="AQ172" s="23">
        <v>0</v>
      </c>
      <c r="AR172" s="23">
        <v>0</v>
      </c>
      <c r="AS172" s="23">
        <v>0</v>
      </c>
      <c r="AT172" s="23">
        <v>0</v>
      </c>
      <c r="AU172" s="23">
        <v>0</v>
      </c>
      <c r="AV172" s="23">
        <v>0</v>
      </c>
      <c r="AW172" s="23">
        <v>0</v>
      </c>
      <c r="AX172" s="23">
        <v>0</v>
      </c>
      <c r="AY172" s="23">
        <v>0</v>
      </c>
      <c r="AZ172" s="23"/>
      <c r="BA172" s="19">
        <f>SUM(BB172+BF172+BI172+BK172+BN172)</f>
        <v>0</v>
      </c>
      <c r="BB172" s="19">
        <f>SUM(BC172:BE172)</f>
        <v>0</v>
      </c>
      <c r="BC172" s="19">
        <v>0</v>
      </c>
      <c r="BD172" s="19">
        <v>0</v>
      </c>
      <c r="BE172" s="19">
        <v>0</v>
      </c>
      <c r="BF172" s="19">
        <f>SUM(BH172:BH172)</f>
        <v>0</v>
      </c>
      <c r="BG172" s="19">
        <v>0</v>
      </c>
      <c r="BH172" s="19">
        <v>0</v>
      </c>
      <c r="BI172" s="19">
        <v>0</v>
      </c>
      <c r="BJ172" s="19">
        <v>0</v>
      </c>
      <c r="BK172" s="19">
        <f t="shared" si="309"/>
        <v>0</v>
      </c>
      <c r="BL172" s="19">
        <v>0</v>
      </c>
      <c r="BM172" s="19">
        <v>0</v>
      </c>
      <c r="BN172" s="19">
        <f>SUM(BO172:BY172)</f>
        <v>0</v>
      </c>
      <c r="BO172" s="19">
        <v>0</v>
      </c>
      <c r="BP172" s="19">
        <v>0</v>
      </c>
      <c r="BQ172" s="19">
        <v>0</v>
      </c>
      <c r="BR172" s="19">
        <v>0</v>
      </c>
      <c r="BS172" s="19">
        <v>0</v>
      </c>
      <c r="BT172" s="19">
        <v>0</v>
      </c>
      <c r="BU172" s="19">
        <v>0</v>
      </c>
      <c r="BV172" s="19">
        <v>0</v>
      </c>
      <c r="BW172" s="19">
        <v>0</v>
      </c>
      <c r="BX172" s="19">
        <v>0</v>
      </c>
      <c r="BY172" s="19">
        <v>0</v>
      </c>
      <c r="BZ172" s="19">
        <f>SUM(CA172+CQ172)</f>
        <v>0</v>
      </c>
      <c r="CA172" s="19">
        <f>SUM(CB172+CE172+CK172)</f>
        <v>0</v>
      </c>
      <c r="CB172" s="19">
        <f t="shared" si="310"/>
        <v>0</v>
      </c>
      <c r="CC172" s="19">
        <v>0</v>
      </c>
      <c r="CD172" s="23"/>
      <c r="CE172" s="19">
        <f>SUM(CF172:CJ172)</f>
        <v>0</v>
      </c>
      <c r="CF172" s="19">
        <v>0</v>
      </c>
      <c r="CG172" s="19">
        <v>0</v>
      </c>
      <c r="CH172" s="19">
        <v>0</v>
      </c>
      <c r="CI172" s="19">
        <v>0</v>
      </c>
      <c r="CJ172" s="19">
        <v>0</v>
      </c>
      <c r="CK172" s="19">
        <f>SUM(CL172:CP172)</f>
        <v>0</v>
      </c>
      <c r="CL172" s="19">
        <v>0</v>
      </c>
      <c r="CM172" s="19">
        <v>0</v>
      </c>
      <c r="CN172" s="19">
        <v>0</v>
      </c>
      <c r="CO172" s="19"/>
      <c r="CP172" s="19"/>
      <c r="CQ172" s="19">
        <v>0</v>
      </c>
      <c r="CR172" s="19">
        <f t="shared" si="312"/>
        <v>0</v>
      </c>
      <c r="CS172" s="19">
        <f t="shared" si="313"/>
        <v>0</v>
      </c>
      <c r="CT172" s="19">
        <v>0</v>
      </c>
      <c r="CU172" s="20">
        <v>0</v>
      </c>
      <c r="CW172" s="116"/>
      <c r="CX172" s="116"/>
      <c r="CY172" s="95"/>
    </row>
    <row r="173" spans="1:121" s="59" customFormat="1" ht="15.6" x14ac:dyDescent="0.3">
      <c r="A173" s="25" t="s">
        <v>274</v>
      </c>
      <c r="B173" s="25" t="s">
        <v>1</v>
      </c>
      <c r="C173" s="26" t="s">
        <v>275</v>
      </c>
      <c r="D173" s="27">
        <f t="shared" ref="D173:AS173" si="483">SUM(D174+D175+D176+D180+D182+D184+D186+D188+D196)</f>
        <v>689824591</v>
      </c>
      <c r="E173" s="27">
        <f t="shared" si="483"/>
        <v>689017569</v>
      </c>
      <c r="F173" s="27">
        <f t="shared" si="483"/>
        <v>175132553</v>
      </c>
      <c r="G173" s="27">
        <f t="shared" si="483"/>
        <v>24961909</v>
      </c>
      <c r="H173" s="27">
        <f t="shared" si="483"/>
        <v>5494359</v>
      </c>
      <c r="I173" s="27">
        <f t="shared" si="483"/>
        <v>14663459</v>
      </c>
      <c r="J173" s="27">
        <f t="shared" si="483"/>
        <v>1189331</v>
      </c>
      <c r="K173" s="27">
        <f t="shared" si="483"/>
        <v>562829</v>
      </c>
      <c r="L173" s="27">
        <f t="shared" si="483"/>
        <v>9124873</v>
      </c>
      <c r="M173" s="27">
        <f t="shared" si="483"/>
        <v>0</v>
      </c>
      <c r="N173" s="27">
        <f t="shared" si="483"/>
        <v>1352423</v>
      </c>
      <c r="O173" s="27">
        <f t="shared" si="483"/>
        <v>2434003</v>
      </c>
      <c r="P173" s="27">
        <f t="shared" si="483"/>
        <v>0</v>
      </c>
      <c r="Q173" s="27">
        <f t="shared" si="483"/>
        <v>0</v>
      </c>
      <c r="R173" s="27">
        <f t="shared" si="483"/>
        <v>0</v>
      </c>
      <c r="S173" s="27">
        <f t="shared" si="483"/>
        <v>0</v>
      </c>
      <c r="T173" s="27">
        <f t="shared" si="483"/>
        <v>176893</v>
      </c>
      <c r="U173" s="27">
        <f t="shared" si="483"/>
        <v>114563719</v>
      </c>
      <c r="V173" s="27">
        <f t="shared" si="483"/>
        <v>115512</v>
      </c>
      <c r="W173" s="27">
        <f t="shared" si="483"/>
        <v>982111</v>
      </c>
      <c r="X173" s="27">
        <f t="shared" si="483"/>
        <v>425407</v>
      </c>
      <c r="Y173" s="27">
        <f t="shared" si="483"/>
        <v>863940</v>
      </c>
      <c r="Z173" s="27">
        <f t="shared" si="483"/>
        <v>83507</v>
      </c>
      <c r="AA173" s="27">
        <f t="shared" si="483"/>
        <v>0</v>
      </c>
      <c r="AB173" s="27">
        <f t="shared" si="483"/>
        <v>112062452</v>
      </c>
      <c r="AC173" s="27">
        <f t="shared" si="483"/>
        <v>30790</v>
      </c>
      <c r="AD173" s="27">
        <f t="shared" si="483"/>
        <v>0</v>
      </c>
      <c r="AE173" s="27">
        <f t="shared" si="483"/>
        <v>15272214</v>
      </c>
      <c r="AF173" s="27">
        <f t="shared" si="483"/>
        <v>0</v>
      </c>
      <c r="AG173" s="27">
        <f t="shared" si="483"/>
        <v>0</v>
      </c>
      <c r="AH173" s="27">
        <f t="shared" si="483"/>
        <v>1500</v>
      </c>
      <c r="AI173" s="27">
        <f t="shared" si="483"/>
        <v>79207</v>
      </c>
      <c r="AJ173" s="27">
        <f t="shared" si="483"/>
        <v>0</v>
      </c>
      <c r="AK173" s="27">
        <f t="shared" si="483"/>
        <v>7431</v>
      </c>
      <c r="AL173" s="27">
        <f t="shared" si="483"/>
        <v>0</v>
      </c>
      <c r="AM173" s="27">
        <f t="shared" si="483"/>
        <v>1955</v>
      </c>
      <c r="AN173" s="27">
        <f t="shared" si="483"/>
        <v>0</v>
      </c>
      <c r="AO173" s="27">
        <f t="shared" si="483"/>
        <v>0</v>
      </c>
      <c r="AP173" s="27">
        <f t="shared" si="483"/>
        <v>0</v>
      </c>
      <c r="AQ173" s="27">
        <f t="shared" si="483"/>
        <v>0</v>
      </c>
      <c r="AR173" s="27">
        <f t="shared" si="483"/>
        <v>264637</v>
      </c>
      <c r="AS173" s="27">
        <f t="shared" si="483"/>
        <v>86699</v>
      </c>
      <c r="AT173" s="27"/>
      <c r="AU173" s="27"/>
      <c r="AV173" s="27">
        <f>SUM(AV174+AV175+AV176+AV180+AV182+AV184+AV186+AV188+AV196)</f>
        <v>14514310</v>
      </c>
      <c r="AW173" s="27">
        <f>SUM(AW174+AW175+AW176+AW180+AW182+AW184+AW186+AW188+AW196)</f>
        <v>23367</v>
      </c>
      <c r="AX173" s="27">
        <f>SUM(AX174+AX175+AX176+AX180+AX182+AX184+AX186+AX188+AX196)</f>
        <v>0</v>
      </c>
      <c r="AY173" s="27"/>
      <c r="AZ173" s="27">
        <f t="shared" ref="AZ173:CN173" si="484">SUM(AZ174+AZ175+AZ176+AZ180+AZ182+AZ184+AZ186+AZ188+AZ196)</f>
        <v>293108</v>
      </c>
      <c r="BA173" s="27">
        <f t="shared" si="484"/>
        <v>513885016</v>
      </c>
      <c r="BB173" s="27">
        <f t="shared" si="484"/>
        <v>0</v>
      </c>
      <c r="BC173" s="27">
        <f t="shared" si="484"/>
        <v>0</v>
      </c>
      <c r="BD173" s="27">
        <f t="shared" si="484"/>
        <v>0</v>
      </c>
      <c r="BE173" s="27">
        <f t="shared" si="484"/>
        <v>0</v>
      </c>
      <c r="BF173" s="27">
        <f t="shared" si="484"/>
        <v>0</v>
      </c>
      <c r="BG173" s="27">
        <f t="shared" si="484"/>
        <v>0</v>
      </c>
      <c r="BH173" s="27">
        <f t="shared" si="484"/>
        <v>0</v>
      </c>
      <c r="BI173" s="27">
        <f t="shared" si="484"/>
        <v>0</v>
      </c>
      <c r="BJ173" s="27">
        <f t="shared" ref="BJ173" si="485">SUM(BJ174+BJ175+BJ176+BJ180+BJ182+BJ184+BJ186+BJ188+BJ196)</f>
        <v>0</v>
      </c>
      <c r="BK173" s="27">
        <f t="shared" si="484"/>
        <v>0</v>
      </c>
      <c r="BL173" s="27">
        <f t="shared" si="484"/>
        <v>0</v>
      </c>
      <c r="BM173" s="27">
        <f t="shared" si="484"/>
        <v>0</v>
      </c>
      <c r="BN173" s="27">
        <f t="shared" si="484"/>
        <v>513885016</v>
      </c>
      <c r="BO173" s="27">
        <f t="shared" si="484"/>
        <v>61507239</v>
      </c>
      <c r="BP173" s="27">
        <f t="shared" si="484"/>
        <v>13158360</v>
      </c>
      <c r="BQ173" s="27">
        <f t="shared" si="484"/>
        <v>0</v>
      </c>
      <c r="BR173" s="27">
        <f t="shared" si="484"/>
        <v>25504374</v>
      </c>
      <c r="BS173" s="27">
        <f t="shared" si="484"/>
        <v>15000</v>
      </c>
      <c r="BT173" s="27">
        <f t="shared" si="484"/>
        <v>0</v>
      </c>
      <c r="BU173" s="27">
        <f t="shared" si="484"/>
        <v>179412887</v>
      </c>
      <c r="BV173" s="27">
        <f t="shared" si="484"/>
        <v>1763250</v>
      </c>
      <c r="BW173" s="27">
        <f t="shared" si="484"/>
        <v>286944</v>
      </c>
      <c r="BX173" s="27">
        <f t="shared" si="484"/>
        <v>207784416</v>
      </c>
      <c r="BY173" s="27">
        <f t="shared" si="484"/>
        <v>24452546</v>
      </c>
      <c r="BZ173" s="27">
        <f t="shared" si="484"/>
        <v>807022</v>
      </c>
      <c r="CA173" s="27">
        <f t="shared" si="484"/>
        <v>807022</v>
      </c>
      <c r="CB173" s="27">
        <f t="shared" si="484"/>
        <v>807022</v>
      </c>
      <c r="CC173" s="27">
        <f t="shared" si="484"/>
        <v>0</v>
      </c>
      <c r="CD173" s="27">
        <f t="shared" si="484"/>
        <v>807022</v>
      </c>
      <c r="CE173" s="27">
        <f t="shared" si="484"/>
        <v>0</v>
      </c>
      <c r="CF173" s="27">
        <f t="shared" si="484"/>
        <v>0</v>
      </c>
      <c r="CG173" s="27">
        <f t="shared" si="484"/>
        <v>0</v>
      </c>
      <c r="CH173" s="27">
        <f t="shared" si="484"/>
        <v>0</v>
      </c>
      <c r="CI173" s="27">
        <f t="shared" si="484"/>
        <v>0</v>
      </c>
      <c r="CJ173" s="27">
        <f t="shared" ref="CJ173" si="486">SUM(CJ174+CJ175+CJ176+CJ180+CJ182+CJ184+CJ186+CJ188+CJ196)</f>
        <v>0</v>
      </c>
      <c r="CK173" s="27">
        <f t="shared" si="484"/>
        <v>0</v>
      </c>
      <c r="CL173" s="27">
        <f t="shared" si="484"/>
        <v>0</v>
      </c>
      <c r="CM173" s="27">
        <f t="shared" si="484"/>
        <v>0</v>
      </c>
      <c r="CN173" s="27">
        <f t="shared" si="484"/>
        <v>0</v>
      </c>
      <c r="CO173" s="27"/>
      <c r="CP173" s="27"/>
      <c r="CQ173" s="27">
        <f t="shared" ref="CQ173:CU173" si="487">SUM(CQ174+CQ175+CQ176+CQ180+CQ182+CQ184+CQ186+CQ188+CQ196)</f>
        <v>0</v>
      </c>
      <c r="CR173" s="27">
        <f t="shared" si="487"/>
        <v>0</v>
      </c>
      <c r="CS173" s="27">
        <f t="shared" si="487"/>
        <v>0</v>
      </c>
      <c r="CT173" s="27">
        <f t="shared" si="487"/>
        <v>0</v>
      </c>
      <c r="CU173" s="61">
        <f t="shared" si="487"/>
        <v>0</v>
      </c>
      <c r="CV173" s="58"/>
      <c r="CW173" s="92"/>
      <c r="CX173" s="92"/>
      <c r="CY173" s="93"/>
      <c r="CZ173" s="58"/>
      <c r="DA173" s="58"/>
      <c r="DB173" s="58"/>
      <c r="DC173" s="58"/>
      <c r="DD173" s="58"/>
      <c r="DE173" s="58"/>
      <c r="DF173" s="58"/>
      <c r="DG173" s="58"/>
      <c r="DH173" s="58"/>
      <c r="DI173" s="58"/>
      <c r="DJ173" s="58"/>
      <c r="DK173" s="58"/>
      <c r="DL173" s="58"/>
      <c r="DM173" s="58"/>
      <c r="DN173" s="58"/>
      <c r="DO173" s="58"/>
      <c r="DP173" s="58"/>
      <c r="DQ173" s="58"/>
    </row>
    <row r="174" spans="1:121" s="59" customFormat="1" ht="15.6" x14ac:dyDescent="0.3">
      <c r="A174" s="16" t="s">
        <v>276</v>
      </c>
      <c r="B174" s="16" t="s">
        <v>1</v>
      </c>
      <c r="C174" s="17" t="s">
        <v>277</v>
      </c>
      <c r="D174" s="18">
        <f>SUM(E174+BZ174+CR174)</f>
        <v>92019802</v>
      </c>
      <c r="E174" s="18">
        <f>SUM(F174+BA174)</f>
        <v>92019802</v>
      </c>
      <c r="F174" s="18">
        <f>SUM(G174+H174+I174+P174+S174+T174+U174+AE174+AD174)</f>
        <v>0</v>
      </c>
      <c r="G174" s="18">
        <v>0</v>
      </c>
      <c r="H174" s="18">
        <v>0</v>
      </c>
      <c r="I174" s="18">
        <f t="shared" si="306"/>
        <v>0</v>
      </c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f t="shared" si="307"/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f t="shared" ref="U174:U175" si="488">SUM(V174:AC174)</f>
        <v>0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f>SUM(AF174:AZ174)</f>
        <v>0</v>
      </c>
      <c r="AF174" s="18">
        <v>0</v>
      </c>
      <c r="AG174" s="18">
        <v>0</v>
      </c>
      <c r="AH174" s="18">
        <v>0</v>
      </c>
      <c r="AI174" s="18">
        <v>0</v>
      </c>
      <c r="AJ174" s="18">
        <v>0</v>
      </c>
      <c r="AK174" s="18">
        <v>0</v>
      </c>
      <c r="AL174" s="18">
        <v>0</v>
      </c>
      <c r="AM174" s="18">
        <v>0</v>
      </c>
      <c r="AN174" s="18">
        <v>0</v>
      </c>
      <c r="AO174" s="18">
        <v>0</v>
      </c>
      <c r="AP174" s="18">
        <v>0</v>
      </c>
      <c r="AQ174" s="18">
        <v>0</v>
      </c>
      <c r="AR174" s="18">
        <v>0</v>
      </c>
      <c r="AS174" s="18">
        <v>0</v>
      </c>
      <c r="AT174" s="18"/>
      <c r="AU174" s="18"/>
      <c r="AV174" s="18">
        <v>0</v>
      </c>
      <c r="AW174" s="18">
        <v>0</v>
      </c>
      <c r="AX174" s="18">
        <v>0</v>
      </c>
      <c r="AY174" s="18"/>
      <c r="AZ174" s="18">
        <v>0</v>
      </c>
      <c r="BA174" s="18">
        <f>SUM(BB174+BF174+BI174+BK174+BN174)</f>
        <v>92019802</v>
      </c>
      <c r="BB174" s="18">
        <f>SUM(BC174:BE174)</f>
        <v>0</v>
      </c>
      <c r="BC174" s="18">
        <v>0</v>
      </c>
      <c r="BD174" s="18">
        <v>0</v>
      </c>
      <c r="BE174" s="18">
        <v>0</v>
      </c>
      <c r="BF174" s="18">
        <f>SUM(BH174:BH174)</f>
        <v>0</v>
      </c>
      <c r="BG174" s="18">
        <v>0</v>
      </c>
      <c r="BH174" s="18">
        <v>0</v>
      </c>
      <c r="BI174" s="18">
        <v>0</v>
      </c>
      <c r="BJ174" s="18">
        <v>0</v>
      </c>
      <c r="BK174" s="18">
        <f t="shared" si="309"/>
        <v>0</v>
      </c>
      <c r="BL174" s="18">
        <v>0</v>
      </c>
      <c r="BM174" s="18">
        <v>0</v>
      </c>
      <c r="BN174" s="18">
        <f>SUM(BO174:BY174)</f>
        <v>92019802</v>
      </c>
      <c r="BO174" s="57">
        <v>47806633</v>
      </c>
      <c r="BP174" s="57">
        <v>0</v>
      </c>
      <c r="BQ174" s="57">
        <v>0</v>
      </c>
      <c r="BR174" s="57">
        <v>0</v>
      </c>
      <c r="BS174" s="57">
        <v>0</v>
      </c>
      <c r="BT174" s="57">
        <v>0</v>
      </c>
      <c r="BU174" s="57">
        <v>0</v>
      </c>
      <c r="BV174" s="57">
        <v>0</v>
      </c>
      <c r="BW174" s="57">
        <v>0</v>
      </c>
      <c r="BX174" s="57">
        <v>43670661</v>
      </c>
      <c r="BY174" s="57">
        <v>542508</v>
      </c>
      <c r="BZ174" s="18">
        <f>SUM(CA174+CQ174)</f>
        <v>0</v>
      </c>
      <c r="CA174" s="18">
        <f>SUM(CB174+CE174+CK174)</f>
        <v>0</v>
      </c>
      <c r="CB174" s="18">
        <f t="shared" si="310"/>
        <v>0</v>
      </c>
      <c r="CC174" s="18">
        <v>0</v>
      </c>
      <c r="CD174" s="18">
        <v>0</v>
      </c>
      <c r="CE174" s="18">
        <f>SUM(CF174:CJ174)</f>
        <v>0</v>
      </c>
      <c r="CF174" s="18">
        <v>0</v>
      </c>
      <c r="CG174" s="18">
        <v>0</v>
      </c>
      <c r="CH174" s="18">
        <v>0</v>
      </c>
      <c r="CI174" s="18">
        <v>0</v>
      </c>
      <c r="CJ174" s="18">
        <v>0</v>
      </c>
      <c r="CK174" s="18">
        <f>SUM(CL174:CP174)</f>
        <v>0</v>
      </c>
      <c r="CL174" s="18">
        <v>0</v>
      </c>
      <c r="CM174" s="18">
        <v>0</v>
      </c>
      <c r="CN174" s="18">
        <v>0</v>
      </c>
      <c r="CO174" s="18"/>
      <c r="CP174" s="18"/>
      <c r="CQ174" s="18">
        <v>0</v>
      </c>
      <c r="CR174" s="18">
        <f t="shared" si="312"/>
        <v>0</v>
      </c>
      <c r="CS174" s="18">
        <f t="shared" si="313"/>
        <v>0</v>
      </c>
      <c r="CT174" s="18">
        <v>0</v>
      </c>
      <c r="CU174" s="46">
        <v>0</v>
      </c>
      <c r="CV174" s="58"/>
      <c r="CW174" s="94"/>
      <c r="CX174" s="94"/>
      <c r="CY174" s="93"/>
      <c r="CZ174" s="58"/>
      <c r="DA174" s="58"/>
      <c r="DB174" s="58"/>
      <c r="DC174" s="58"/>
      <c r="DD174" s="58"/>
      <c r="DE174" s="58"/>
      <c r="DF174" s="58"/>
      <c r="DG174" s="58"/>
      <c r="DH174" s="58"/>
      <c r="DI174" s="58"/>
      <c r="DJ174" s="58"/>
      <c r="DK174" s="58"/>
      <c r="DL174" s="58"/>
      <c r="DM174" s="58"/>
      <c r="DN174" s="58"/>
      <c r="DO174" s="58"/>
      <c r="DP174" s="58"/>
      <c r="DQ174" s="58"/>
    </row>
    <row r="175" spans="1:121" s="59" customFormat="1" ht="31.2" x14ac:dyDescent="0.3">
      <c r="A175" s="16" t="s">
        <v>278</v>
      </c>
      <c r="B175" s="16" t="s">
        <v>1</v>
      </c>
      <c r="C175" s="17" t="s">
        <v>279</v>
      </c>
      <c r="D175" s="18">
        <f>SUM(E175+BZ175+CR175)</f>
        <v>17581751</v>
      </c>
      <c r="E175" s="18">
        <f>SUM(F175+BA175)</f>
        <v>17581751</v>
      </c>
      <c r="F175" s="18">
        <f>SUM(G175+H175+I175+P175+S175+T175+U175+AE175+AD175)</f>
        <v>0</v>
      </c>
      <c r="G175" s="18">
        <v>0</v>
      </c>
      <c r="H175" s="18">
        <v>0</v>
      </c>
      <c r="I175" s="18">
        <f t="shared" si="306"/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  <c r="P175" s="18">
        <f t="shared" si="307"/>
        <v>0</v>
      </c>
      <c r="Q175" s="18">
        <v>0</v>
      </c>
      <c r="R175" s="18">
        <v>0</v>
      </c>
      <c r="S175" s="18">
        <v>0</v>
      </c>
      <c r="T175" s="18">
        <v>0</v>
      </c>
      <c r="U175" s="18">
        <f t="shared" si="488"/>
        <v>0</v>
      </c>
      <c r="V175" s="18">
        <v>0</v>
      </c>
      <c r="W175" s="18">
        <v>0</v>
      </c>
      <c r="X175" s="18">
        <v>0</v>
      </c>
      <c r="Y175" s="18">
        <v>0</v>
      </c>
      <c r="Z175" s="18">
        <v>0</v>
      </c>
      <c r="AA175" s="18">
        <v>0</v>
      </c>
      <c r="AB175" s="18">
        <v>0</v>
      </c>
      <c r="AC175" s="18">
        <v>0</v>
      </c>
      <c r="AD175" s="18">
        <v>0</v>
      </c>
      <c r="AE175" s="18">
        <f>SUM(AF175:AZ175)</f>
        <v>0</v>
      </c>
      <c r="AF175" s="18">
        <v>0</v>
      </c>
      <c r="AG175" s="18">
        <v>0</v>
      </c>
      <c r="AH175" s="18">
        <v>0</v>
      </c>
      <c r="AI175" s="18">
        <v>0</v>
      </c>
      <c r="AJ175" s="18">
        <v>0</v>
      </c>
      <c r="AK175" s="18">
        <v>0</v>
      </c>
      <c r="AL175" s="18">
        <v>0</v>
      </c>
      <c r="AM175" s="18">
        <v>0</v>
      </c>
      <c r="AN175" s="18">
        <v>0</v>
      </c>
      <c r="AO175" s="18">
        <v>0</v>
      </c>
      <c r="AP175" s="18">
        <v>0</v>
      </c>
      <c r="AQ175" s="18">
        <v>0</v>
      </c>
      <c r="AR175" s="18">
        <v>0</v>
      </c>
      <c r="AS175" s="18">
        <v>0</v>
      </c>
      <c r="AT175" s="18"/>
      <c r="AU175" s="18"/>
      <c r="AV175" s="18">
        <v>0</v>
      </c>
      <c r="AW175" s="18">
        <v>0</v>
      </c>
      <c r="AX175" s="18">
        <v>0</v>
      </c>
      <c r="AY175" s="18"/>
      <c r="AZ175" s="18">
        <v>0</v>
      </c>
      <c r="BA175" s="18">
        <f>SUM(BB175+BF175+BI175+BK175+BN175)</f>
        <v>17581751</v>
      </c>
      <c r="BB175" s="18">
        <f>SUM(BC175:BE175)</f>
        <v>0</v>
      </c>
      <c r="BC175" s="18">
        <v>0</v>
      </c>
      <c r="BD175" s="18">
        <v>0</v>
      </c>
      <c r="BE175" s="18">
        <v>0</v>
      </c>
      <c r="BF175" s="18">
        <f>SUM(BH175:BH175)</f>
        <v>0</v>
      </c>
      <c r="BG175" s="18">
        <v>0</v>
      </c>
      <c r="BH175" s="18">
        <v>0</v>
      </c>
      <c r="BI175" s="18">
        <v>0</v>
      </c>
      <c r="BJ175" s="18">
        <v>0</v>
      </c>
      <c r="BK175" s="18">
        <f t="shared" si="309"/>
        <v>0</v>
      </c>
      <c r="BL175" s="18">
        <v>0</v>
      </c>
      <c r="BM175" s="18">
        <v>0</v>
      </c>
      <c r="BN175" s="18">
        <f>SUM(BO175:BY175)</f>
        <v>17581751</v>
      </c>
      <c r="BO175" s="57">
        <v>13700606</v>
      </c>
      <c r="BP175" s="57">
        <v>0</v>
      </c>
      <c r="BQ175" s="57">
        <v>0</v>
      </c>
      <c r="BR175" s="57">
        <v>0</v>
      </c>
      <c r="BS175" s="57">
        <v>0</v>
      </c>
      <c r="BT175" s="57">
        <v>0</v>
      </c>
      <c r="BU175" s="57">
        <v>0</v>
      </c>
      <c r="BV175" s="57">
        <v>0</v>
      </c>
      <c r="BW175" s="57">
        <v>0</v>
      </c>
      <c r="BX175" s="57">
        <v>3404430</v>
      </c>
      <c r="BY175" s="57">
        <v>476715</v>
      </c>
      <c r="BZ175" s="18">
        <f>SUM(CA175+CQ175)</f>
        <v>0</v>
      </c>
      <c r="CA175" s="18">
        <f>SUM(CB175+CE175+CK175)</f>
        <v>0</v>
      </c>
      <c r="CB175" s="18">
        <f t="shared" si="310"/>
        <v>0</v>
      </c>
      <c r="CC175" s="18">
        <v>0</v>
      </c>
      <c r="CD175" s="18">
        <v>0</v>
      </c>
      <c r="CE175" s="18">
        <f>SUM(CF175:CJ175)</f>
        <v>0</v>
      </c>
      <c r="CF175" s="18">
        <v>0</v>
      </c>
      <c r="CG175" s="18">
        <v>0</v>
      </c>
      <c r="CH175" s="18">
        <v>0</v>
      </c>
      <c r="CI175" s="18">
        <v>0</v>
      </c>
      <c r="CJ175" s="18">
        <v>0</v>
      </c>
      <c r="CK175" s="18">
        <f>SUM(CL175:CP175)</f>
        <v>0</v>
      </c>
      <c r="CL175" s="18">
        <v>0</v>
      </c>
      <c r="CM175" s="18">
        <v>0</v>
      </c>
      <c r="CN175" s="18">
        <v>0</v>
      </c>
      <c r="CO175" s="18"/>
      <c r="CP175" s="18"/>
      <c r="CQ175" s="18">
        <v>0</v>
      </c>
      <c r="CR175" s="18">
        <f t="shared" si="312"/>
        <v>0</v>
      </c>
      <c r="CS175" s="18">
        <f t="shared" si="313"/>
        <v>0</v>
      </c>
      <c r="CT175" s="18">
        <v>0</v>
      </c>
      <c r="CU175" s="46">
        <v>0</v>
      </c>
      <c r="CV175" s="58"/>
      <c r="CW175" s="94"/>
      <c r="CX175" s="94"/>
      <c r="CY175" s="93"/>
      <c r="CZ175" s="58"/>
      <c r="DA175" s="58"/>
      <c r="DB175" s="58"/>
      <c r="DC175" s="58"/>
      <c r="DD175" s="58"/>
      <c r="DE175" s="58"/>
      <c r="DF175" s="58"/>
      <c r="DG175" s="58"/>
      <c r="DH175" s="58"/>
      <c r="DI175" s="58"/>
      <c r="DJ175" s="58"/>
      <c r="DK175" s="58"/>
      <c r="DL175" s="58"/>
      <c r="DM175" s="58"/>
      <c r="DN175" s="58"/>
      <c r="DO175" s="58"/>
      <c r="DP175" s="58"/>
      <c r="DQ175" s="58"/>
    </row>
    <row r="176" spans="1:121" s="59" customFormat="1" ht="15.6" x14ac:dyDescent="0.3">
      <c r="A176" s="16" t="s">
        <v>280</v>
      </c>
      <c r="B176" s="16" t="s">
        <v>1</v>
      </c>
      <c r="C176" s="17" t="s">
        <v>281</v>
      </c>
      <c r="D176" s="18">
        <f>SUM(D177:D179)</f>
        <v>44088835</v>
      </c>
      <c r="E176" s="18">
        <f t="shared" ref="E176:BT176" si="489">SUM(E177:E179)</f>
        <v>43324135</v>
      </c>
      <c r="F176" s="18">
        <f t="shared" si="489"/>
        <v>43324135</v>
      </c>
      <c r="G176" s="18">
        <f>SUM(G177:G179)</f>
        <v>23055112</v>
      </c>
      <c r="H176" s="18">
        <f>SUM(H177:H179)</f>
        <v>5295124</v>
      </c>
      <c r="I176" s="18">
        <f t="shared" si="489"/>
        <v>11912362</v>
      </c>
      <c r="J176" s="18">
        <f t="shared" si="489"/>
        <v>1189331</v>
      </c>
      <c r="K176" s="18">
        <f t="shared" si="489"/>
        <v>555329</v>
      </c>
      <c r="L176" s="18">
        <f t="shared" si="489"/>
        <v>9124873</v>
      </c>
      <c r="M176" s="18">
        <f t="shared" si="489"/>
        <v>0</v>
      </c>
      <c r="N176" s="18">
        <f t="shared" si="489"/>
        <v>870711</v>
      </c>
      <c r="O176" s="18">
        <f t="shared" si="489"/>
        <v>172118</v>
      </c>
      <c r="P176" s="18">
        <f t="shared" si="489"/>
        <v>0</v>
      </c>
      <c r="Q176" s="18">
        <f t="shared" si="489"/>
        <v>0</v>
      </c>
      <c r="R176" s="18">
        <f t="shared" si="489"/>
        <v>0</v>
      </c>
      <c r="S176" s="18">
        <f t="shared" si="489"/>
        <v>0</v>
      </c>
      <c r="T176" s="18">
        <f t="shared" si="489"/>
        <v>105060</v>
      </c>
      <c r="U176" s="18">
        <f t="shared" si="489"/>
        <v>2501267</v>
      </c>
      <c r="V176" s="18">
        <f t="shared" si="489"/>
        <v>115512</v>
      </c>
      <c r="W176" s="18">
        <f t="shared" si="489"/>
        <v>982111</v>
      </c>
      <c r="X176" s="18">
        <f t="shared" si="489"/>
        <v>425407</v>
      </c>
      <c r="Y176" s="18">
        <f t="shared" si="489"/>
        <v>863940</v>
      </c>
      <c r="Z176" s="18">
        <f t="shared" si="489"/>
        <v>83507</v>
      </c>
      <c r="AA176" s="18">
        <f t="shared" si="489"/>
        <v>0</v>
      </c>
      <c r="AB176" s="18">
        <f t="shared" si="489"/>
        <v>0</v>
      </c>
      <c r="AC176" s="18">
        <f t="shared" si="489"/>
        <v>30790</v>
      </c>
      <c r="AD176" s="18">
        <f t="shared" si="489"/>
        <v>0</v>
      </c>
      <c r="AE176" s="18">
        <f t="shared" si="489"/>
        <v>455210</v>
      </c>
      <c r="AF176" s="18">
        <f t="shared" si="489"/>
        <v>0</v>
      </c>
      <c r="AG176" s="18">
        <f t="shared" si="489"/>
        <v>0</v>
      </c>
      <c r="AH176" s="18">
        <f t="shared" si="489"/>
        <v>1500</v>
      </c>
      <c r="AI176" s="18">
        <f t="shared" si="489"/>
        <v>79207</v>
      </c>
      <c r="AJ176" s="18">
        <f t="shared" si="489"/>
        <v>0</v>
      </c>
      <c r="AK176" s="18">
        <f t="shared" si="489"/>
        <v>7431</v>
      </c>
      <c r="AL176" s="18">
        <f t="shared" si="489"/>
        <v>0</v>
      </c>
      <c r="AM176" s="18">
        <f t="shared" si="489"/>
        <v>1955</v>
      </c>
      <c r="AN176" s="18">
        <f t="shared" si="489"/>
        <v>0</v>
      </c>
      <c r="AO176" s="18">
        <f t="shared" si="489"/>
        <v>0</v>
      </c>
      <c r="AP176" s="18">
        <f t="shared" si="489"/>
        <v>0</v>
      </c>
      <c r="AQ176" s="18">
        <f t="shared" si="489"/>
        <v>0</v>
      </c>
      <c r="AR176" s="18">
        <f t="shared" si="489"/>
        <v>264637</v>
      </c>
      <c r="AS176" s="18">
        <f t="shared" si="489"/>
        <v>86699</v>
      </c>
      <c r="AT176" s="18"/>
      <c r="AU176" s="18"/>
      <c r="AV176" s="18">
        <f t="shared" si="489"/>
        <v>6304</v>
      </c>
      <c r="AW176" s="18">
        <f t="shared" si="489"/>
        <v>0</v>
      </c>
      <c r="AX176" s="18">
        <f t="shared" si="489"/>
        <v>0</v>
      </c>
      <c r="AY176" s="18"/>
      <c r="AZ176" s="18">
        <f t="shared" si="489"/>
        <v>7477</v>
      </c>
      <c r="BA176" s="18">
        <f t="shared" si="489"/>
        <v>0</v>
      </c>
      <c r="BB176" s="18">
        <f t="shared" si="489"/>
        <v>0</v>
      </c>
      <c r="BC176" s="18">
        <f t="shared" si="489"/>
        <v>0</v>
      </c>
      <c r="BD176" s="18">
        <f t="shared" si="489"/>
        <v>0</v>
      </c>
      <c r="BE176" s="18">
        <f t="shared" si="489"/>
        <v>0</v>
      </c>
      <c r="BF176" s="18">
        <f t="shared" si="489"/>
        <v>0</v>
      </c>
      <c r="BG176" s="18">
        <f t="shared" si="489"/>
        <v>0</v>
      </c>
      <c r="BH176" s="18">
        <f t="shared" si="489"/>
        <v>0</v>
      </c>
      <c r="BI176" s="18">
        <f t="shared" si="489"/>
        <v>0</v>
      </c>
      <c r="BJ176" s="18">
        <f t="shared" ref="BJ176" si="490">SUM(BJ177:BJ179)</f>
        <v>0</v>
      </c>
      <c r="BK176" s="18">
        <f t="shared" si="489"/>
        <v>0</v>
      </c>
      <c r="BL176" s="18">
        <f t="shared" si="489"/>
        <v>0</v>
      </c>
      <c r="BM176" s="18">
        <f t="shared" ref="BM176" si="491">SUM(BM177:BM179)</f>
        <v>0</v>
      </c>
      <c r="BN176" s="18">
        <f t="shared" si="489"/>
        <v>0</v>
      </c>
      <c r="BO176" s="18">
        <f t="shared" si="489"/>
        <v>0</v>
      </c>
      <c r="BP176" s="18">
        <f t="shared" si="489"/>
        <v>0</v>
      </c>
      <c r="BQ176" s="18">
        <f t="shared" si="489"/>
        <v>0</v>
      </c>
      <c r="BR176" s="18">
        <f t="shared" si="489"/>
        <v>0</v>
      </c>
      <c r="BS176" s="18">
        <f t="shared" si="489"/>
        <v>0</v>
      </c>
      <c r="BT176" s="18">
        <f t="shared" si="489"/>
        <v>0</v>
      </c>
      <c r="BU176" s="18">
        <f t="shared" ref="BU176:CU176" si="492">SUM(BU177:BU179)</f>
        <v>0</v>
      </c>
      <c r="BV176" s="18">
        <f t="shared" si="492"/>
        <v>0</v>
      </c>
      <c r="BW176" s="18">
        <f t="shared" si="492"/>
        <v>0</v>
      </c>
      <c r="BX176" s="18">
        <f t="shared" si="492"/>
        <v>0</v>
      </c>
      <c r="BY176" s="18">
        <f t="shared" si="492"/>
        <v>0</v>
      </c>
      <c r="BZ176" s="18">
        <f t="shared" si="492"/>
        <v>764700</v>
      </c>
      <c r="CA176" s="18">
        <f t="shared" si="492"/>
        <v>764700</v>
      </c>
      <c r="CB176" s="18">
        <f t="shared" si="492"/>
        <v>764700</v>
      </c>
      <c r="CC176" s="18">
        <f t="shared" si="492"/>
        <v>0</v>
      </c>
      <c r="CD176" s="18">
        <f t="shared" si="492"/>
        <v>764700</v>
      </c>
      <c r="CE176" s="18">
        <f t="shared" si="492"/>
        <v>0</v>
      </c>
      <c r="CF176" s="18">
        <f t="shared" si="492"/>
        <v>0</v>
      </c>
      <c r="CG176" s="18">
        <f t="shared" ref="CG176:CH176" si="493">SUM(CG177:CG179)</f>
        <v>0</v>
      </c>
      <c r="CH176" s="18">
        <f t="shared" si="493"/>
        <v>0</v>
      </c>
      <c r="CI176" s="18">
        <f t="shared" si="492"/>
        <v>0</v>
      </c>
      <c r="CJ176" s="18">
        <f t="shared" ref="CJ176" si="494">SUM(CJ177:CJ179)</f>
        <v>0</v>
      </c>
      <c r="CK176" s="18">
        <f t="shared" si="492"/>
        <v>0</v>
      </c>
      <c r="CL176" s="18">
        <f t="shared" si="492"/>
        <v>0</v>
      </c>
      <c r="CM176" s="18">
        <f t="shared" ref="CM176" si="495">SUM(CM177:CM179)</f>
        <v>0</v>
      </c>
      <c r="CN176" s="18">
        <f t="shared" si="492"/>
        <v>0</v>
      </c>
      <c r="CO176" s="18"/>
      <c r="CP176" s="18"/>
      <c r="CQ176" s="18">
        <f t="shared" si="492"/>
        <v>0</v>
      </c>
      <c r="CR176" s="18">
        <f t="shared" si="492"/>
        <v>0</v>
      </c>
      <c r="CS176" s="18">
        <f t="shared" si="492"/>
        <v>0</v>
      </c>
      <c r="CT176" s="18">
        <f t="shared" si="492"/>
        <v>0</v>
      </c>
      <c r="CU176" s="46">
        <f t="shared" si="492"/>
        <v>0</v>
      </c>
      <c r="CV176" s="58"/>
      <c r="CW176" s="94"/>
      <c r="CX176" s="94"/>
      <c r="CY176" s="93"/>
      <c r="CZ176" s="58"/>
      <c r="DA176" s="58"/>
      <c r="DB176" s="58"/>
      <c r="DC176" s="58"/>
      <c r="DD176" s="58"/>
      <c r="DE176" s="58"/>
      <c r="DF176" s="58"/>
      <c r="DG176" s="58"/>
      <c r="DH176" s="58"/>
      <c r="DI176" s="58"/>
      <c r="DJ176" s="58"/>
      <c r="DK176" s="58"/>
      <c r="DL176" s="58"/>
      <c r="DM176" s="58"/>
      <c r="DN176" s="58"/>
      <c r="DO176" s="58"/>
      <c r="DP176" s="58"/>
      <c r="DQ176" s="58"/>
    </row>
    <row r="177" spans="1:121" ht="15.6" x14ac:dyDescent="0.3">
      <c r="A177" s="21" t="s">
        <v>1</v>
      </c>
      <c r="B177" s="21" t="s">
        <v>81</v>
      </c>
      <c r="C177" s="22" t="s">
        <v>282</v>
      </c>
      <c r="D177" s="19">
        <f>SUM(E177+BZ177+CR177)</f>
        <v>7685096</v>
      </c>
      <c r="E177" s="19">
        <f>SUM(F177+BA177)</f>
        <v>7632166</v>
      </c>
      <c r="F177" s="19">
        <f>SUM(G177+H177+I177+P177+S177+T177+U177+AE177+AD177)</f>
        <v>7632166</v>
      </c>
      <c r="G177" s="23">
        <v>4307031</v>
      </c>
      <c r="H177" s="23">
        <v>1010042</v>
      </c>
      <c r="I177" s="19">
        <f t="shared" si="306"/>
        <v>2032661</v>
      </c>
      <c r="J177" s="23">
        <v>267480</v>
      </c>
      <c r="K177" s="23">
        <v>30348</v>
      </c>
      <c r="L177" s="23">
        <v>1489245</v>
      </c>
      <c r="M177" s="23">
        <v>0</v>
      </c>
      <c r="N177" s="23">
        <v>182274</v>
      </c>
      <c r="O177" s="23">
        <v>63314</v>
      </c>
      <c r="P177" s="19">
        <f t="shared" si="307"/>
        <v>0</v>
      </c>
      <c r="Q177" s="19">
        <v>0</v>
      </c>
      <c r="R177" s="19">
        <v>0</v>
      </c>
      <c r="S177" s="19">
        <v>0</v>
      </c>
      <c r="T177" s="23">
        <v>19273</v>
      </c>
      <c r="U177" s="19">
        <f t="shared" ref="U177:U179" si="496">SUM(V177:AC177)</f>
        <v>205424</v>
      </c>
      <c r="V177" s="23">
        <v>47633</v>
      </c>
      <c r="W177" s="23">
        <v>35023</v>
      </c>
      <c r="X177" s="23">
        <v>50140</v>
      </c>
      <c r="Y177" s="23">
        <v>40289</v>
      </c>
      <c r="Z177" s="23">
        <v>19570</v>
      </c>
      <c r="AA177" s="23">
        <v>0</v>
      </c>
      <c r="AB177" s="23">
        <v>0</v>
      </c>
      <c r="AC177" s="23">
        <v>12769</v>
      </c>
      <c r="AD177" s="23">
        <v>0</v>
      </c>
      <c r="AE177" s="19">
        <f>SUM(AF177:AZ177)</f>
        <v>57735</v>
      </c>
      <c r="AF177" s="19">
        <v>0</v>
      </c>
      <c r="AG177" s="19">
        <v>0</v>
      </c>
      <c r="AH177" s="19">
        <v>0</v>
      </c>
      <c r="AI177" s="23">
        <v>4130</v>
      </c>
      <c r="AJ177" s="23">
        <v>0</v>
      </c>
      <c r="AK177" s="23">
        <v>0</v>
      </c>
      <c r="AL177" s="23">
        <v>0</v>
      </c>
      <c r="AM177" s="23">
        <v>101</v>
      </c>
      <c r="AN177" s="23">
        <v>0</v>
      </c>
      <c r="AO177" s="23">
        <v>0</v>
      </c>
      <c r="AP177" s="23">
        <v>0</v>
      </c>
      <c r="AQ177" s="23">
        <v>0</v>
      </c>
      <c r="AR177" s="23">
        <v>41504</v>
      </c>
      <c r="AS177" s="23">
        <v>12000</v>
      </c>
      <c r="AT177" s="23">
        <v>0</v>
      </c>
      <c r="AU177" s="23">
        <v>0</v>
      </c>
      <c r="AV177" s="23">
        <v>0</v>
      </c>
      <c r="AW177" s="23">
        <v>0</v>
      </c>
      <c r="AX177" s="23">
        <v>0</v>
      </c>
      <c r="AY177" s="23">
        <v>0</v>
      </c>
      <c r="AZ177" s="23">
        <v>0</v>
      </c>
      <c r="BA177" s="19">
        <f>SUM(BB177+BF177+BI177+BK177+BN177)</f>
        <v>0</v>
      </c>
      <c r="BB177" s="19">
        <f>SUM(BC177:BE177)</f>
        <v>0</v>
      </c>
      <c r="BC177" s="19">
        <v>0</v>
      </c>
      <c r="BD177" s="19">
        <v>0</v>
      </c>
      <c r="BE177" s="19">
        <v>0</v>
      </c>
      <c r="BF177" s="19">
        <f>SUM(BH177:BH177)</f>
        <v>0</v>
      </c>
      <c r="BG177" s="19">
        <v>0</v>
      </c>
      <c r="BH177" s="19">
        <v>0</v>
      </c>
      <c r="BI177" s="19">
        <v>0</v>
      </c>
      <c r="BJ177" s="19">
        <v>0</v>
      </c>
      <c r="BK177" s="19">
        <f t="shared" si="309"/>
        <v>0</v>
      </c>
      <c r="BL177" s="19">
        <v>0</v>
      </c>
      <c r="BM177" s="19">
        <v>0</v>
      </c>
      <c r="BN177" s="19">
        <f>SUM(BO177:BY177)</f>
        <v>0</v>
      </c>
      <c r="BO177" s="19">
        <v>0</v>
      </c>
      <c r="BP177" s="19">
        <v>0</v>
      </c>
      <c r="BQ177" s="19">
        <v>0</v>
      </c>
      <c r="BR177" s="19">
        <v>0</v>
      </c>
      <c r="BS177" s="19">
        <v>0</v>
      </c>
      <c r="BT177" s="19">
        <v>0</v>
      </c>
      <c r="BU177" s="19">
        <v>0</v>
      </c>
      <c r="BV177" s="19">
        <v>0</v>
      </c>
      <c r="BW177" s="19">
        <v>0</v>
      </c>
      <c r="BX177" s="19">
        <v>0</v>
      </c>
      <c r="BY177" s="19">
        <v>0</v>
      </c>
      <c r="BZ177" s="19">
        <f>SUM(CA177+CQ177)</f>
        <v>52930</v>
      </c>
      <c r="CA177" s="19">
        <f>SUM(CB177+CE177+CK177)</f>
        <v>52930</v>
      </c>
      <c r="CB177" s="19">
        <f t="shared" si="310"/>
        <v>52930</v>
      </c>
      <c r="CC177" s="19">
        <v>0</v>
      </c>
      <c r="CD177" s="23">
        <v>52930</v>
      </c>
      <c r="CE177" s="19">
        <f t="shared" ref="CE177:CE179" si="497">SUM(CF177:CJ177)</f>
        <v>0</v>
      </c>
      <c r="CF177" s="19">
        <v>0</v>
      </c>
      <c r="CG177" s="19">
        <v>0</v>
      </c>
      <c r="CH177" s="19">
        <v>0</v>
      </c>
      <c r="CI177" s="19">
        <v>0</v>
      </c>
      <c r="CJ177" s="19">
        <v>0</v>
      </c>
      <c r="CK177" s="19">
        <f>SUM(CL177:CP177)</f>
        <v>0</v>
      </c>
      <c r="CL177" s="19">
        <v>0</v>
      </c>
      <c r="CM177" s="19">
        <v>0</v>
      </c>
      <c r="CN177" s="19">
        <v>0</v>
      </c>
      <c r="CO177" s="19"/>
      <c r="CP177" s="19"/>
      <c r="CQ177" s="19">
        <v>0</v>
      </c>
      <c r="CR177" s="19">
        <f t="shared" si="312"/>
        <v>0</v>
      </c>
      <c r="CS177" s="19">
        <f t="shared" si="313"/>
        <v>0</v>
      </c>
      <c r="CT177" s="19">
        <v>0</v>
      </c>
      <c r="CU177" s="20">
        <v>0</v>
      </c>
      <c r="CW177" s="116"/>
      <c r="CX177" s="116"/>
      <c r="CY177" s="95"/>
    </row>
    <row r="178" spans="1:121" ht="15.6" x14ac:dyDescent="0.3">
      <c r="A178" s="21" t="s">
        <v>1</v>
      </c>
      <c r="B178" s="21" t="s">
        <v>81</v>
      </c>
      <c r="C178" s="22" t="s">
        <v>283</v>
      </c>
      <c r="D178" s="19">
        <f>SUM(E178+BZ178+CR178)</f>
        <v>35186172</v>
      </c>
      <c r="E178" s="19">
        <f>SUM(F178+BA178)</f>
        <v>34474402</v>
      </c>
      <c r="F178" s="19">
        <f>SUM(G178+H178+I178+P178+S178+T178+U178+AE178+AD178)</f>
        <v>34474402</v>
      </c>
      <c r="G178" s="23">
        <v>17807341</v>
      </c>
      <c r="H178" s="23">
        <v>4063122</v>
      </c>
      <c r="I178" s="19">
        <f t="shared" si="306"/>
        <v>9839516</v>
      </c>
      <c r="J178" s="23">
        <v>921851</v>
      </c>
      <c r="K178" s="23">
        <v>524981</v>
      </c>
      <c r="L178" s="23">
        <v>7635628</v>
      </c>
      <c r="M178" s="23">
        <v>0</v>
      </c>
      <c r="N178" s="23">
        <v>653252</v>
      </c>
      <c r="O178" s="23">
        <v>103804</v>
      </c>
      <c r="P178" s="19">
        <f t="shared" si="307"/>
        <v>0</v>
      </c>
      <c r="Q178" s="19">
        <v>0</v>
      </c>
      <c r="R178" s="19">
        <v>0</v>
      </c>
      <c r="S178" s="19">
        <v>0</v>
      </c>
      <c r="T178" s="23">
        <v>76871</v>
      </c>
      <c r="U178" s="19">
        <f t="shared" si="496"/>
        <v>2290077</v>
      </c>
      <c r="V178" s="23">
        <v>65323</v>
      </c>
      <c r="W178" s="23">
        <v>944952</v>
      </c>
      <c r="X178" s="23">
        <v>374508</v>
      </c>
      <c r="Y178" s="23">
        <v>823336</v>
      </c>
      <c r="Z178" s="23">
        <v>63937</v>
      </c>
      <c r="AA178" s="23">
        <v>0</v>
      </c>
      <c r="AB178" s="23">
        <v>0</v>
      </c>
      <c r="AC178" s="23">
        <v>18021</v>
      </c>
      <c r="AD178" s="23">
        <v>0</v>
      </c>
      <c r="AE178" s="19">
        <f>SUM(AF178:AZ178)</f>
        <v>397475</v>
      </c>
      <c r="AF178" s="19">
        <v>0</v>
      </c>
      <c r="AG178" s="19">
        <v>0</v>
      </c>
      <c r="AH178" s="19">
        <v>1500</v>
      </c>
      <c r="AI178" s="23">
        <v>75077</v>
      </c>
      <c r="AJ178" s="23">
        <v>0</v>
      </c>
      <c r="AK178" s="23">
        <v>7431</v>
      </c>
      <c r="AL178" s="23">
        <v>0</v>
      </c>
      <c r="AM178" s="23">
        <v>1854</v>
      </c>
      <c r="AN178" s="23">
        <v>0</v>
      </c>
      <c r="AO178" s="23">
        <v>0</v>
      </c>
      <c r="AP178" s="23">
        <v>0</v>
      </c>
      <c r="AQ178" s="23">
        <v>0</v>
      </c>
      <c r="AR178" s="23">
        <v>223133</v>
      </c>
      <c r="AS178" s="23">
        <v>74699</v>
      </c>
      <c r="AT178" s="23">
        <v>0</v>
      </c>
      <c r="AU178" s="23">
        <v>0</v>
      </c>
      <c r="AV178" s="23">
        <v>6304</v>
      </c>
      <c r="AW178" s="23">
        <v>0</v>
      </c>
      <c r="AX178" s="23">
        <v>0</v>
      </c>
      <c r="AY178" s="23">
        <v>0</v>
      </c>
      <c r="AZ178" s="23">
        <v>7477</v>
      </c>
      <c r="BA178" s="19">
        <f>SUM(BB178+BF178+BI178+BK178+BN178)</f>
        <v>0</v>
      </c>
      <c r="BB178" s="19">
        <f>SUM(BC178:BE178)</f>
        <v>0</v>
      </c>
      <c r="BC178" s="19">
        <v>0</v>
      </c>
      <c r="BD178" s="19">
        <v>0</v>
      </c>
      <c r="BE178" s="19">
        <v>0</v>
      </c>
      <c r="BF178" s="19">
        <f>SUM(BH178:BH178)</f>
        <v>0</v>
      </c>
      <c r="BG178" s="19">
        <v>0</v>
      </c>
      <c r="BH178" s="19">
        <v>0</v>
      </c>
      <c r="BI178" s="19">
        <v>0</v>
      </c>
      <c r="BJ178" s="19">
        <v>0</v>
      </c>
      <c r="BK178" s="19">
        <f t="shared" si="309"/>
        <v>0</v>
      </c>
      <c r="BL178" s="19">
        <v>0</v>
      </c>
      <c r="BM178" s="19">
        <v>0</v>
      </c>
      <c r="BN178" s="19">
        <f>SUM(BO178:BY178)</f>
        <v>0</v>
      </c>
      <c r="BO178" s="19">
        <v>0</v>
      </c>
      <c r="BP178" s="19">
        <v>0</v>
      </c>
      <c r="BQ178" s="19">
        <v>0</v>
      </c>
      <c r="BR178" s="19">
        <v>0</v>
      </c>
      <c r="BS178" s="19">
        <v>0</v>
      </c>
      <c r="BT178" s="19">
        <v>0</v>
      </c>
      <c r="BU178" s="19">
        <v>0</v>
      </c>
      <c r="BV178" s="19">
        <v>0</v>
      </c>
      <c r="BW178" s="19">
        <v>0</v>
      </c>
      <c r="BX178" s="19">
        <v>0</v>
      </c>
      <c r="BY178" s="19">
        <v>0</v>
      </c>
      <c r="BZ178" s="19">
        <f>SUM(CA178+CQ178)</f>
        <v>711770</v>
      </c>
      <c r="CA178" s="19">
        <f>SUM(CB178+CE178+CK178)</f>
        <v>711770</v>
      </c>
      <c r="CB178" s="19">
        <f t="shared" si="310"/>
        <v>711770</v>
      </c>
      <c r="CC178" s="19">
        <v>0</v>
      </c>
      <c r="CD178" s="23">
        <v>711770</v>
      </c>
      <c r="CE178" s="19">
        <f t="shared" si="497"/>
        <v>0</v>
      </c>
      <c r="CF178" s="19">
        <v>0</v>
      </c>
      <c r="CG178" s="19">
        <v>0</v>
      </c>
      <c r="CH178" s="19">
        <v>0</v>
      </c>
      <c r="CI178" s="19">
        <v>0</v>
      </c>
      <c r="CJ178" s="19">
        <v>0</v>
      </c>
      <c r="CK178" s="19">
        <f>SUM(CL178:CP178)</f>
        <v>0</v>
      </c>
      <c r="CL178" s="19">
        <v>0</v>
      </c>
      <c r="CM178" s="19">
        <v>0</v>
      </c>
      <c r="CN178" s="19">
        <v>0</v>
      </c>
      <c r="CO178" s="19"/>
      <c r="CP178" s="19"/>
      <c r="CQ178" s="19">
        <v>0</v>
      </c>
      <c r="CR178" s="19">
        <f t="shared" si="312"/>
        <v>0</v>
      </c>
      <c r="CS178" s="19">
        <f t="shared" si="313"/>
        <v>0</v>
      </c>
      <c r="CT178" s="19">
        <v>0</v>
      </c>
      <c r="CU178" s="20">
        <v>0</v>
      </c>
      <c r="CW178" s="116"/>
      <c r="CX178" s="116"/>
      <c r="CY178" s="95"/>
    </row>
    <row r="179" spans="1:121" ht="31.2" x14ac:dyDescent="0.3">
      <c r="A179" s="21" t="s">
        <v>1</v>
      </c>
      <c r="B179" s="21" t="s">
        <v>81</v>
      </c>
      <c r="C179" s="22" t="s">
        <v>284</v>
      </c>
      <c r="D179" s="19">
        <f>SUM(E179+BZ179+CR179)</f>
        <v>1217567</v>
      </c>
      <c r="E179" s="19">
        <f>SUM(F179+BA179)</f>
        <v>1217567</v>
      </c>
      <c r="F179" s="19">
        <f>SUM(G179+H179+I179+P179+S179+T179+U179+AE179+AD179)</f>
        <v>1217567</v>
      </c>
      <c r="G179" s="23">
        <v>940740</v>
      </c>
      <c r="H179" s="23">
        <v>221960</v>
      </c>
      <c r="I179" s="19">
        <f t="shared" si="306"/>
        <v>40185</v>
      </c>
      <c r="J179" s="23">
        <v>0</v>
      </c>
      <c r="K179" s="23">
        <v>0</v>
      </c>
      <c r="L179" s="23">
        <v>0</v>
      </c>
      <c r="M179" s="23">
        <v>0</v>
      </c>
      <c r="N179" s="23">
        <v>35185</v>
      </c>
      <c r="O179" s="23">
        <v>5000</v>
      </c>
      <c r="P179" s="19">
        <f t="shared" si="307"/>
        <v>0</v>
      </c>
      <c r="Q179" s="19">
        <v>0</v>
      </c>
      <c r="R179" s="19">
        <v>0</v>
      </c>
      <c r="S179" s="19">
        <v>0</v>
      </c>
      <c r="T179" s="23">
        <v>8916</v>
      </c>
      <c r="U179" s="19">
        <f t="shared" si="496"/>
        <v>5766</v>
      </c>
      <c r="V179" s="23">
        <v>2556</v>
      </c>
      <c r="W179" s="23">
        <v>2136</v>
      </c>
      <c r="X179" s="23">
        <v>759</v>
      </c>
      <c r="Y179" s="23">
        <v>315</v>
      </c>
      <c r="Z179" s="23">
        <v>0</v>
      </c>
      <c r="AA179" s="23">
        <v>0</v>
      </c>
      <c r="AB179" s="23">
        <v>0</v>
      </c>
      <c r="AC179" s="23">
        <v>0</v>
      </c>
      <c r="AD179" s="23">
        <v>0</v>
      </c>
      <c r="AE179" s="19">
        <f>SUM(AF179:AZ179)</f>
        <v>0</v>
      </c>
      <c r="AF179" s="19">
        <v>0</v>
      </c>
      <c r="AG179" s="19">
        <v>0</v>
      </c>
      <c r="AH179" s="19">
        <v>0</v>
      </c>
      <c r="AI179" s="23">
        <v>0</v>
      </c>
      <c r="AJ179" s="23">
        <v>0</v>
      </c>
      <c r="AK179" s="23">
        <v>0</v>
      </c>
      <c r="AL179" s="23">
        <v>0</v>
      </c>
      <c r="AM179" s="23">
        <v>0</v>
      </c>
      <c r="AN179" s="23">
        <v>0</v>
      </c>
      <c r="AO179" s="23">
        <v>0</v>
      </c>
      <c r="AP179" s="23">
        <v>0</v>
      </c>
      <c r="AQ179" s="23">
        <v>0</v>
      </c>
      <c r="AR179" s="23">
        <v>0</v>
      </c>
      <c r="AS179" s="23">
        <v>0</v>
      </c>
      <c r="AT179" s="23">
        <v>0</v>
      </c>
      <c r="AU179" s="23">
        <v>0</v>
      </c>
      <c r="AV179" s="23">
        <v>0</v>
      </c>
      <c r="AW179" s="23">
        <v>0</v>
      </c>
      <c r="AX179" s="23">
        <v>0</v>
      </c>
      <c r="AY179" s="23">
        <v>0</v>
      </c>
      <c r="AZ179" s="23"/>
      <c r="BA179" s="19">
        <f>SUM(BB179+BF179+BI179+BK179+BN179)</f>
        <v>0</v>
      </c>
      <c r="BB179" s="19">
        <f>SUM(BC179:BE179)</f>
        <v>0</v>
      </c>
      <c r="BC179" s="19">
        <v>0</v>
      </c>
      <c r="BD179" s="19">
        <v>0</v>
      </c>
      <c r="BE179" s="19">
        <v>0</v>
      </c>
      <c r="BF179" s="19">
        <f>SUM(BH179:BH179)</f>
        <v>0</v>
      </c>
      <c r="BG179" s="19">
        <v>0</v>
      </c>
      <c r="BH179" s="19">
        <v>0</v>
      </c>
      <c r="BI179" s="19">
        <v>0</v>
      </c>
      <c r="BJ179" s="19">
        <v>0</v>
      </c>
      <c r="BK179" s="19">
        <f t="shared" si="309"/>
        <v>0</v>
      </c>
      <c r="BL179" s="19">
        <v>0</v>
      </c>
      <c r="BM179" s="19">
        <v>0</v>
      </c>
      <c r="BN179" s="19">
        <f>SUM(BO179:BY179)</f>
        <v>0</v>
      </c>
      <c r="BO179" s="19">
        <v>0</v>
      </c>
      <c r="BP179" s="19">
        <v>0</v>
      </c>
      <c r="BQ179" s="19">
        <v>0</v>
      </c>
      <c r="BR179" s="19">
        <v>0</v>
      </c>
      <c r="BS179" s="19">
        <v>0</v>
      </c>
      <c r="BT179" s="19">
        <v>0</v>
      </c>
      <c r="BU179" s="19">
        <v>0</v>
      </c>
      <c r="BV179" s="19">
        <v>0</v>
      </c>
      <c r="BW179" s="19">
        <v>0</v>
      </c>
      <c r="BX179" s="19">
        <v>0</v>
      </c>
      <c r="BY179" s="19">
        <v>0</v>
      </c>
      <c r="BZ179" s="19">
        <f>SUM(CA179+CQ179)</f>
        <v>0</v>
      </c>
      <c r="CA179" s="19">
        <f>SUM(CB179+CE179+CK179)</f>
        <v>0</v>
      </c>
      <c r="CB179" s="19">
        <f t="shared" si="310"/>
        <v>0</v>
      </c>
      <c r="CC179" s="19">
        <v>0</v>
      </c>
      <c r="CD179" s="23"/>
      <c r="CE179" s="19">
        <f t="shared" si="497"/>
        <v>0</v>
      </c>
      <c r="CF179" s="19">
        <v>0</v>
      </c>
      <c r="CG179" s="19">
        <v>0</v>
      </c>
      <c r="CH179" s="19">
        <v>0</v>
      </c>
      <c r="CI179" s="19">
        <v>0</v>
      </c>
      <c r="CJ179" s="19">
        <v>0</v>
      </c>
      <c r="CK179" s="19">
        <f>SUM(CL179:CP179)</f>
        <v>0</v>
      </c>
      <c r="CL179" s="19">
        <v>0</v>
      </c>
      <c r="CM179" s="19">
        <v>0</v>
      </c>
      <c r="CN179" s="19">
        <v>0</v>
      </c>
      <c r="CO179" s="19"/>
      <c r="CP179" s="19"/>
      <c r="CQ179" s="19">
        <v>0</v>
      </c>
      <c r="CR179" s="19">
        <f t="shared" si="312"/>
        <v>0</v>
      </c>
      <c r="CS179" s="19">
        <f t="shared" si="313"/>
        <v>0</v>
      </c>
      <c r="CT179" s="19">
        <v>0</v>
      </c>
      <c r="CU179" s="20">
        <v>0</v>
      </c>
      <c r="CW179" s="116"/>
      <c r="CX179" s="116"/>
      <c r="CY179" s="95"/>
    </row>
    <row r="180" spans="1:121" s="59" customFormat="1" ht="15.6" x14ac:dyDescent="0.3">
      <c r="A180" s="16" t="s">
        <v>285</v>
      </c>
      <c r="B180" s="16" t="s">
        <v>1</v>
      </c>
      <c r="C180" s="17" t="s">
        <v>15</v>
      </c>
      <c r="D180" s="18">
        <f>SUM(D181)</f>
        <v>234650718</v>
      </c>
      <c r="E180" s="18">
        <f t="shared" ref="E180:BT180" si="498">SUM(E181)</f>
        <v>234650718</v>
      </c>
      <c r="F180" s="18">
        <f t="shared" si="498"/>
        <v>0</v>
      </c>
      <c r="G180" s="18">
        <f t="shared" si="498"/>
        <v>0</v>
      </c>
      <c r="H180" s="18">
        <f t="shared" si="498"/>
        <v>0</v>
      </c>
      <c r="I180" s="18">
        <f t="shared" si="498"/>
        <v>0</v>
      </c>
      <c r="J180" s="18">
        <f t="shared" si="498"/>
        <v>0</v>
      </c>
      <c r="K180" s="18">
        <f t="shared" si="498"/>
        <v>0</v>
      </c>
      <c r="L180" s="18">
        <f t="shared" si="498"/>
        <v>0</v>
      </c>
      <c r="M180" s="18">
        <f t="shared" si="498"/>
        <v>0</v>
      </c>
      <c r="N180" s="18">
        <f t="shared" si="498"/>
        <v>0</v>
      </c>
      <c r="O180" s="18">
        <f t="shared" si="498"/>
        <v>0</v>
      </c>
      <c r="P180" s="18">
        <f t="shared" si="498"/>
        <v>0</v>
      </c>
      <c r="Q180" s="18">
        <f t="shared" si="498"/>
        <v>0</v>
      </c>
      <c r="R180" s="18">
        <f t="shared" si="498"/>
        <v>0</v>
      </c>
      <c r="S180" s="18">
        <f t="shared" si="498"/>
        <v>0</v>
      </c>
      <c r="T180" s="18">
        <f t="shared" si="498"/>
        <v>0</v>
      </c>
      <c r="U180" s="18">
        <f t="shared" si="498"/>
        <v>0</v>
      </c>
      <c r="V180" s="18">
        <f t="shared" si="498"/>
        <v>0</v>
      </c>
      <c r="W180" s="18">
        <f t="shared" si="498"/>
        <v>0</v>
      </c>
      <c r="X180" s="18">
        <f t="shared" si="498"/>
        <v>0</v>
      </c>
      <c r="Y180" s="18">
        <f t="shared" si="498"/>
        <v>0</v>
      </c>
      <c r="Z180" s="18">
        <f t="shared" si="498"/>
        <v>0</v>
      </c>
      <c r="AA180" s="18">
        <f t="shared" si="498"/>
        <v>0</v>
      </c>
      <c r="AB180" s="18">
        <f t="shared" si="498"/>
        <v>0</v>
      </c>
      <c r="AC180" s="18">
        <f t="shared" si="498"/>
        <v>0</v>
      </c>
      <c r="AD180" s="18">
        <f t="shared" si="498"/>
        <v>0</v>
      </c>
      <c r="AE180" s="18">
        <f t="shared" si="498"/>
        <v>0</v>
      </c>
      <c r="AF180" s="18">
        <f t="shared" si="498"/>
        <v>0</v>
      </c>
      <c r="AG180" s="18">
        <f t="shared" si="498"/>
        <v>0</v>
      </c>
      <c r="AH180" s="18">
        <f t="shared" si="498"/>
        <v>0</v>
      </c>
      <c r="AI180" s="18">
        <f t="shared" si="498"/>
        <v>0</v>
      </c>
      <c r="AJ180" s="18">
        <f t="shared" si="498"/>
        <v>0</v>
      </c>
      <c r="AK180" s="18">
        <f t="shared" si="498"/>
        <v>0</v>
      </c>
      <c r="AL180" s="18">
        <f t="shared" si="498"/>
        <v>0</v>
      </c>
      <c r="AM180" s="18">
        <f t="shared" si="498"/>
        <v>0</v>
      </c>
      <c r="AN180" s="18">
        <f t="shared" si="498"/>
        <v>0</v>
      </c>
      <c r="AO180" s="18">
        <f t="shared" si="498"/>
        <v>0</v>
      </c>
      <c r="AP180" s="18">
        <f t="shared" si="498"/>
        <v>0</v>
      </c>
      <c r="AQ180" s="18">
        <f t="shared" si="498"/>
        <v>0</v>
      </c>
      <c r="AR180" s="18">
        <f t="shared" si="498"/>
        <v>0</v>
      </c>
      <c r="AS180" s="18">
        <f t="shared" si="498"/>
        <v>0</v>
      </c>
      <c r="AT180" s="18"/>
      <c r="AU180" s="18"/>
      <c r="AV180" s="18">
        <f t="shared" si="498"/>
        <v>0</v>
      </c>
      <c r="AW180" s="18">
        <f t="shared" si="498"/>
        <v>0</v>
      </c>
      <c r="AX180" s="18">
        <f t="shared" si="498"/>
        <v>0</v>
      </c>
      <c r="AY180" s="18"/>
      <c r="AZ180" s="18">
        <f t="shared" si="498"/>
        <v>0</v>
      </c>
      <c r="BA180" s="18">
        <f t="shared" si="498"/>
        <v>234650718</v>
      </c>
      <c r="BB180" s="18">
        <f t="shared" si="498"/>
        <v>0</v>
      </c>
      <c r="BC180" s="18">
        <f t="shared" si="498"/>
        <v>0</v>
      </c>
      <c r="BD180" s="18">
        <f t="shared" si="498"/>
        <v>0</v>
      </c>
      <c r="BE180" s="18">
        <f t="shared" si="498"/>
        <v>0</v>
      </c>
      <c r="BF180" s="18">
        <f t="shared" si="498"/>
        <v>0</v>
      </c>
      <c r="BG180" s="18">
        <f t="shared" si="498"/>
        <v>0</v>
      </c>
      <c r="BH180" s="18">
        <f t="shared" si="498"/>
        <v>0</v>
      </c>
      <c r="BI180" s="18">
        <f t="shared" si="498"/>
        <v>0</v>
      </c>
      <c r="BJ180" s="18">
        <f t="shared" si="498"/>
        <v>0</v>
      </c>
      <c r="BK180" s="18">
        <f t="shared" si="498"/>
        <v>0</v>
      </c>
      <c r="BL180" s="18">
        <f t="shared" si="498"/>
        <v>0</v>
      </c>
      <c r="BM180" s="18">
        <f t="shared" si="498"/>
        <v>0</v>
      </c>
      <c r="BN180" s="18">
        <f t="shared" si="498"/>
        <v>234650718</v>
      </c>
      <c r="BO180" s="18">
        <f t="shared" si="498"/>
        <v>0</v>
      </c>
      <c r="BP180" s="18">
        <f t="shared" si="498"/>
        <v>0</v>
      </c>
      <c r="BQ180" s="18">
        <f t="shared" si="498"/>
        <v>0</v>
      </c>
      <c r="BR180" s="18">
        <f t="shared" si="498"/>
        <v>0</v>
      </c>
      <c r="BS180" s="18">
        <f t="shared" si="498"/>
        <v>0</v>
      </c>
      <c r="BT180" s="18">
        <f t="shared" si="498"/>
        <v>0</v>
      </c>
      <c r="BU180" s="18">
        <f t="shared" ref="BU180:CU180" si="499">SUM(BU181)</f>
        <v>179412887</v>
      </c>
      <c r="BV180" s="18">
        <f t="shared" si="499"/>
        <v>0</v>
      </c>
      <c r="BW180" s="18">
        <f t="shared" si="499"/>
        <v>0</v>
      </c>
      <c r="BX180" s="18">
        <f t="shared" si="499"/>
        <v>55237831</v>
      </c>
      <c r="BY180" s="18">
        <f t="shared" si="499"/>
        <v>0</v>
      </c>
      <c r="BZ180" s="18">
        <f t="shared" si="499"/>
        <v>0</v>
      </c>
      <c r="CA180" s="18">
        <f t="shared" si="499"/>
        <v>0</v>
      </c>
      <c r="CB180" s="18">
        <f t="shared" si="499"/>
        <v>0</v>
      </c>
      <c r="CC180" s="18">
        <f t="shared" si="499"/>
        <v>0</v>
      </c>
      <c r="CD180" s="18">
        <f t="shared" si="499"/>
        <v>0</v>
      </c>
      <c r="CE180" s="18">
        <f t="shared" si="499"/>
        <v>0</v>
      </c>
      <c r="CF180" s="18">
        <f t="shared" si="499"/>
        <v>0</v>
      </c>
      <c r="CG180" s="18">
        <f t="shared" si="499"/>
        <v>0</v>
      </c>
      <c r="CH180" s="18">
        <f t="shared" si="499"/>
        <v>0</v>
      </c>
      <c r="CI180" s="18">
        <f t="shared" si="499"/>
        <v>0</v>
      </c>
      <c r="CJ180" s="18">
        <f t="shared" si="499"/>
        <v>0</v>
      </c>
      <c r="CK180" s="18">
        <f t="shared" si="499"/>
        <v>0</v>
      </c>
      <c r="CL180" s="18">
        <f t="shared" si="499"/>
        <v>0</v>
      </c>
      <c r="CM180" s="18">
        <f t="shared" si="499"/>
        <v>0</v>
      </c>
      <c r="CN180" s="18">
        <f t="shared" si="499"/>
        <v>0</v>
      </c>
      <c r="CO180" s="18"/>
      <c r="CP180" s="18"/>
      <c r="CQ180" s="18">
        <f t="shared" si="499"/>
        <v>0</v>
      </c>
      <c r="CR180" s="18">
        <f t="shared" si="499"/>
        <v>0</v>
      </c>
      <c r="CS180" s="18">
        <f t="shared" si="499"/>
        <v>0</v>
      </c>
      <c r="CT180" s="18">
        <f t="shared" si="499"/>
        <v>0</v>
      </c>
      <c r="CU180" s="46">
        <f t="shared" si="499"/>
        <v>0</v>
      </c>
      <c r="CV180" s="58"/>
      <c r="CW180" s="94"/>
      <c r="CX180" s="94"/>
      <c r="CY180" s="93"/>
      <c r="CZ180" s="58"/>
      <c r="DA180" s="58"/>
      <c r="DB180" s="58"/>
      <c r="DC180" s="58"/>
      <c r="DD180" s="58"/>
      <c r="DE180" s="58"/>
      <c r="DF180" s="58"/>
      <c r="DG180" s="58"/>
      <c r="DH180" s="58"/>
      <c r="DI180" s="58"/>
      <c r="DJ180" s="58"/>
      <c r="DK180" s="58"/>
      <c r="DL180" s="58"/>
      <c r="DM180" s="58"/>
      <c r="DN180" s="58"/>
      <c r="DO180" s="58"/>
      <c r="DP180" s="58"/>
      <c r="DQ180" s="58"/>
    </row>
    <row r="181" spans="1:121" ht="15.6" x14ac:dyDescent="0.3">
      <c r="A181" s="21" t="s">
        <v>1</v>
      </c>
      <c r="B181" s="21" t="s">
        <v>81</v>
      </c>
      <c r="C181" s="22" t="s">
        <v>286</v>
      </c>
      <c r="D181" s="19">
        <f>SUM(E181+BZ181+CR181)</f>
        <v>234650718</v>
      </c>
      <c r="E181" s="19">
        <f>SUM(F181+BA181)</f>
        <v>234650718</v>
      </c>
      <c r="F181" s="19">
        <f>SUM(G181+H181+I181+P181+S181+T181+U181+AE181+AD181)</f>
        <v>0</v>
      </c>
      <c r="G181" s="19">
        <v>0</v>
      </c>
      <c r="H181" s="19">
        <v>0</v>
      </c>
      <c r="I181" s="19">
        <f t="shared" si="306"/>
        <v>0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19">
        <v>0</v>
      </c>
      <c r="P181" s="19">
        <f t="shared" si="307"/>
        <v>0</v>
      </c>
      <c r="Q181" s="19">
        <v>0</v>
      </c>
      <c r="R181" s="19">
        <v>0</v>
      </c>
      <c r="S181" s="19">
        <v>0</v>
      </c>
      <c r="T181" s="19">
        <v>0</v>
      </c>
      <c r="U181" s="19">
        <f t="shared" ref="U181" si="500">SUM(V181:AC181)</f>
        <v>0</v>
      </c>
      <c r="V181" s="19">
        <v>0</v>
      </c>
      <c r="W181" s="19">
        <v>0</v>
      </c>
      <c r="X181" s="19">
        <v>0</v>
      </c>
      <c r="Y181" s="19">
        <v>0</v>
      </c>
      <c r="Z181" s="19">
        <v>0</v>
      </c>
      <c r="AA181" s="19">
        <v>0</v>
      </c>
      <c r="AB181" s="19">
        <v>0</v>
      </c>
      <c r="AC181" s="19">
        <v>0</v>
      </c>
      <c r="AD181" s="19">
        <v>0</v>
      </c>
      <c r="AE181" s="19">
        <f>SUM(AF181:AZ181)</f>
        <v>0</v>
      </c>
      <c r="AF181" s="19">
        <v>0</v>
      </c>
      <c r="AG181" s="19">
        <v>0</v>
      </c>
      <c r="AH181" s="19">
        <v>0</v>
      </c>
      <c r="AI181" s="19">
        <v>0</v>
      </c>
      <c r="AJ181" s="19">
        <v>0</v>
      </c>
      <c r="AK181" s="19">
        <v>0</v>
      </c>
      <c r="AL181" s="19">
        <v>0</v>
      </c>
      <c r="AM181" s="19">
        <v>0</v>
      </c>
      <c r="AN181" s="19">
        <v>0</v>
      </c>
      <c r="AO181" s="19">
        <v>0</v>
      </c>
      <c r="AP181" s="19">
        <v>0</v>
      </c>
      <c r="AQ181" s="19">
        <v>0</v>
      </c>
      <c r="AR181" s="19">
        <v>0</v>
      </c>
      <c r="AS181" s="19">
        <v>0</v>
      </c>
      <c r="AT181" s="19"/>
      <c r="AU181" s="19"/>
      <c r="AV181" s="19">
        <v>0</v>
      </c>
      <c r="AW181" s="19">
        <v>0</v>
      </c>
      <c r="AX181" s="19">
        <v>0</v>
      </c>
      <c r="AY181" s="19"/>
      <c r="AZ181" s="19">
        <v>0</v>
      </c>
      <c r="BA181" s="19">
        <f>SUM(BB181+BF181+BI181+BK181+BN181)</f>
        <v>234650718</v>
      </c>
      <c r="BB181" s="19">
        <f>SUM(BC181:BE181)</f>
        <v>0</v>
      </c>
      <c r="BC181" s="19">
        <v>0</v>
      </c>
      <c r="BD181" s="19">
        <v>0</v>
      </c>
      <c r="BE181" s="19">
        <v>0</v>
      </c>
      <c r="BF181" s="19">
        <f>SUM(BH181:BH181)</f>
        <v>0</v>
      </c>
      <c r="BG181" s="19">
        <v>0</v>
      </c>
      <c r="BH181" s="19">
        <v>0</v>
      </c>
      <c r="BI181" s="19">
        <v>0</v>
      </c>
      <c r="BJ181" s="19">
        <v>0</v>
      </c>
      <c r="BK181" s="19">
        <f t="shared" si="309"/>
        <v>0</v>
      </c>
      <c r="BL181" s="19">
        <v>0</v>
      </c>
      <c r="BM181" s="19">
        <v>0</v>
      </c>
      <c r="BN181" s="19">
        <f>SUM(BO181:BY181)</f>
        <v>234650718</v>
      </c>
      <c r="BO181" s="19">
        <v>0</v>
      </c>
      <c r="BP181" s="19">
        <v>0</v>
      </c>
      <c r="BQ181" s="19">
        <v>0</v>
      </c>
      <c r="BR181" s="19">
        <v>0</v>
      </c>
      <c r="BS181" s="19">
        <v>0</v>
      </c>
      <c r="BT181" s="19">
        <v>0</v>
      </c>
      <c r="BU181" s="23">
        <v>179412887</v>
      </c>
      <c r="BV181" s="19">
        <v>0</v>
      </c>
      <c r="BW181" s="19">
        <v>0</v>
      </c>
      <c r="BX181" s="23">
        <v>55237831</v>
      </c>
      <c r="BY181" s="19">
        <v>0</v>
      </c>
      <c r="BZ181" s="19">
        <f>SUM(CA181+CQ181)</f>
        <v>0</v>
      </c>
      <c r="CA181" s="19">
        <f>SUM(CB181+CE181+CK181)</f>
        <v>0</v>
      </c>
      <c r="CB181" s="19">
        <f t="shared" si="310"/>
        <v>0</v>
      </c>
      <c r="CC181" s="19">
        <v>0</v>
      </c>
      <c r="CD181" s="19">
        <v>0</v>
      </c>
      <c r="CE181" s="19">
        <f>SUM(CF181:CJ181)</f>
        <v>0</v>
      </c>
      <c r="CF181" s="19">
        <v>0</v>
      </c>
      <c r="CG181" s="19">
        <v>0</v>
      </c>
      <c r="CH181" s="19">
        <v>0</v>
      </c>
      <c r="CI181" s="19">
        <v>0</v>
      </c>
      <c r="CJ181" s="19">
        <v>0</v>
      </c>
      <c r="CK181" s="19">
        <f>SUM(CL181:CP181)</f>
        <v>0</v>
      </c>
      <c r="CL181" s="19">
        <v>0</v>
      </c>
      <c r="CM181" s="19">
        <v>0</v>
      </c>
      <c r="CN181" s="19">
        <v>0</v>
      </c>
      <c r="CO181" s="19"/>
      <c r="CP181" s="19"/>
      <c r="CQ181" s="19">
        <v>0</v>
      </c>
      <c r="CR181" s="19">
        <f t="shared" si="312"/>
        <v>0</v>
      </c>
      <c r="CS181" s="19">
        <f t="shared" si="313"/>
        <v>0</v>
      </c>
      <c r="CT181" s="19">
        <v>0</v>
      </c>
      <c r="CU181" s="20">
        <v>0</v>
      </c>
      <c r="CW181" s="116"/>
      <c r="CX181" s="116"/>
      <c r="CY181" s="95"/>
    </row>
    <row r="182" spans="1:121" s="59" customFormat="1" ht="15.6" x14ac:dyDescent="0.3">
      <c r="A182" s="16" t="s">
        <v>287</v>
      </c>
      <c r="B182" s="16" t="s">
        <v>1</v>
      </c>
      <c r="C182" s="17" t="s">
        <v>288</v>
      </c>
      <c r="D182" s="18">
        <f t="shared" ref="D182:AK182" si="501">SUM(D183)</f>
        <v>25504374</v>
      </c>
      <c r="E182" s="18">
        <f t="shared" si="501"/>
        <v>25504374</v>
      </c>
      <c r="F182" s="18">
        <f t="shared" si="501"/>
        <v>0</v>
      </c>
      <c r="G182" s="18">
        <f t="shared" si="501"/>
        <v>0</v>
      </c>
      <c r="H182" s="18">
        <f t="shared" si="501"/>
        <v>0</v>
      </c>
      <c r="I182" s="18">
        <f t="shared" si="501"/>
        <v>0</v>
      </c>
      <c r="J182" s="18">
        <f t="shared" si="501"/>
        <v>0</v>
      </c>
      <c r="K182" s="18">
        <f t="shared" si="501"/>
        <v>0</v>
      </c>
      <c r="L182" s="18">
        <f t="shared" si="501"/>
        <v>0</v>
      </c>
      <c r="M182" s="18">
        <f t="shared" si="501"/>
        <v>0</v>
      </c>
      <c r="N182" s="18">
        <f t="shared" si="501"/>
        <v>0</v>
      </c>
      <c r="O182" s="18">
        <f t="shared" si="501"/>
        <v>0</v>
      </c>
      <c r="P182" s="18">
        <f t="shared" si="501"/>
        <v>0</v>
      </c>
      <c r="Q182" s="18">
        <f t="shared" si="501"/>
        <v>0</v>
      </c>
      <c r="R182" s="18">
        <f t="shared" si="501"/>
        <v>0</v>
      </c>
      <c r="S182" s="18">
        <f t="shared" si="501"/>
        <v>0</v>
      </c>
      <c r="T182" s="18">
        <f t="shared" si="501"/>
        <v>0</v>
      </c>
      <c r="U182" s="18">
        <f t="shared" si="501"/>
        <v>0</v>
      </c>
      <c r="V182" s="18">
        <f t="shared" si="501"/>
        <v>0</v>
      </c>
      <c r="W182" s="18">
        <f t="shared" si="501"/>
        <v>0</v>
      </c>
      <c r="X182" s="18">
        <f t="shared" si="501"/>
        <v>0</v>
      </c>
      <c r="Y182" s="18">
        <f t="shared" si="501"/>
        <v>0</v>
      </c>
      <c r="Z182" s="18">
        <f t="shared" si="501"/>
        <v>0</v>
      </c>
      <c r="AA182" s="18">
        <f t="shared" si="501"/>
        <v>0</v>
      </c>
      <c r="AB182" s="18">
        <f t="shared" si="501"/>
        <v>0</v>
      </c>
      <c r="AC182" s="18">
        <f t="shared" si="501"/>
        <v>0</v>
      </c>
      <c r="AD182" s="18">
        <f t="shared" si="501"/>
        <v>0</v>
      </c>
      <c r="AE182" s="18">
        <f t="shared" si="501"/>
        <v>0</v>
      </c>
      <c r="AF182" s="18">
        <f t="shared" si="501"/>
        <v>0</v>
      </c>
      <c r="AG182" s="18">
        <f t="shared" si="501"/>
        <v>0</v>
      </c>
      <c r="AH182" s="18">
        <f t="shared" si="501"/>
        <v>0</v>
      </c>
      <c r="AI182" s="18">
        <f t="shared" si="501"/>
        <v>0</v>
      </c>
      <c r="AJ182" s="18">
        <f t="shared" si="501"/>
        <v>0</v>
      </c>
      <c r="AK182" s="18">
        <f t="shared" si="501"/>
        <v>0</v>
      </c>
      <c r="AL182" s="18">
        <f t="shared" ref="AL182:CU182" si="502">SUM(AL183)</f>
        <v>0</v>
      </c>
      <c r="AM182" s="18">
        <f t="shared" si="502"/>
        <v>0</v>
      </c>
      <c r="AN182" s="18">
        <f t="shared" si="502"/>
        <v>0</v>
      </c>
      <c r="AO182" s="18">
        <f t="shared" si="502"/>
        <v>0</v>
      </c>
      <c r="AP182" s="18">
        <f t="shared" si="502"/>
        <v>0</v>
      </c>
      <c r="AQ182" s="18">
        <f t="shared" si="502"/>
        <v>0</v>
      </c>
      <c r="AR182" s="18">
        <f t="shared" si="502"/>
        <v>0</v>
      </c>
      <c r="AS182" s="18">
        <f t="shared" si="502"/>
        <v>0</v>
      </c>
      <c r="AT182" s="18"/>
      <c r="AU182" s="18"/>
      <c r="AV182" s="18">
        <f t="shared" si="502"/>
        <v>0</v>
      </c>
      <c r="AW182" s="18">
        <f t="shared" si="502"/>
        <v>0</v>
      </c>
      <c r="AX182" s="18">
        <f t="shared" si="502"/>
        <v>0</v>
      </c>
      <c r="AY182" s="18"/>
      <c r="AZ182" s="18">
        <f t="shared" si="502"/>
        <v>0</v>
      </c>
      <c r="BA182" s="18">
        <f t="shared" si="502"/>
        <v>25504374</v>
      </c>
      <c r="BB182" s="18">
        <f t="shared" si="502"/>
        <v>0</v>
      </c>
      <c r="BC182" s="18">
        <f t="shared" si="502"/>
        <v>0</v>
      </c>
      <c r="BD182" s="18">
        <f t="shared" si="502"/>
        <v>0</v>
      </c>
      <c r="BE182" s="18">
        <f t="shared" si="502"/>
        <v>0</v>
      </c>
      <c r="BF182" s="18">
        <f t="shared" si="502"/>
        <v>0</v>
      </c>
      <c r="BG182" s="18">
        <f t="shared" si="502"/>
        <v>0</v>
      </c>
      <c r="BH182" s="18">
        <f t="shared" si="502"/>
        <v>0</v>
      </c>
      <c r="BI182" s="18">
        <f t="shared" si="502"/>
        <v>0</v>
      </c>
      <c r="BJ182" s="18">
        <f t="shared" si="502"/>
        <v>0</v>
      </c>
      <c r="BK182" s="18">
        <f t="shared" si="502"/>
        <v>0</v>
      </c>
      <c r="BL182" s="18">
        <f t="shared" si="502"/>
        <v>0</v>
      </c>
      <c r="BM182" s="18">
        <f t="shared" si="502"/>
        <v>0</v>
      </c>
      <c r="BN182" s="18">
        <f t="shared" si="502"/>
        <v>25504374</v>
      </c>
      <c r="BO182" s="18">
        <f t="shared" si="502"/>
        <v>0</v>
      </c>
      <c r="BP182" s="18">
        <f t="shared" si="502"/>
        <v>0</v>
      </c>
      <c r="BQ182" s="18">
        <f t="shared" si="502"/>
        <v>0</v>
      </c>
      <c r="BR182" s="18">
        <f t="shared" si="502"/>
        <v>25504374</v>
      </c>
      <c r="BS182" s="18">
        <f t="shared" si="502"/>
        <v>0</v>
      </c>
      <c r="BT182" s="18">
        <f t="shared" si="502"/>
        <v>0</v>
      </c>
      <c r="BU182" s="18">
        <f t="shared" si="502"/>
        <v>0</v>
      </c>
      <c r="BV182" s="18">
        <f t="shared" si="502"/>
        <v>0</v>
      </c>
      <c r="BW182" s="18">
        <f t="shared" si="502"/>
        <v>0</v>
      </c>
      <c r="BX182" s="18">
        <f t="shared" si="502"/>
        <v>0</v>
      </c>
      <c r="BY182" s="18">
        <f t="shared" si="502"/>
        <v>0</v>
      </c>
      <c r="BZ182" s="18">
        <f t="shared" si="502"/>
        <v>0</v>
      </c>
      <c r="CA182" s="18">
        <f t="shared" si="502"/>
        <v>0</v>
      </c>
      <c r="CB182" s="18">
        <f t="shared" si="502"/>
        <v>0</v>
      </c>
      <c r="CC182" s="18">
        <f t="shared" si="502"/>
        <v>0</v>
      </c>
      <c r="CD182" s="18">
        <f t="shared" si="502"/>
        <v>0</v>
      </c>
      <c r="CE182" s="18">
        <f t="shared" si="502"/>
        <v>0</v>
      </c>
      <c r="CF182" s="18">
        <f t="shared" si="502"/>
        <v>0</v>
      </c>
      <c r="CG182" s="18">
        <f t="shared" si="502"/>
        <v>0</v>
      </c>
      <c r="CH182" s="18">
        <f t="shared" si="502"/>
        <v>0</v>
      </c>
      <c r="CI182" s="18">
        <f t="shared" si="502"/>
        <v>0</v>
      </c>
      <c r="CJ182" s="18">
        <f t="shared" si="502"/>
        <v>0</v>
      </c>
      <c r="CK182" s="18">
        <f t="shared" si="502"/>
        <v>0</v>
      </c>
      <c r="CL182" s="18">
        <f t="shared" si="502"/>
        <v>0</v>
      </c>
      <c r="CM182" s="18">
        <f t="shared" si="502"/>
        <v>0</v>
      </c>
      <c r="CN182" s="18">
        <f t="shared" si="502"/>
        <v>0</v>
      </c>
      <c r="CO182" s="18"/>
      <c r="CP182" s="18"/>
      <c r="CQ182" s="18">
        <f t="shared" si="502"/>
        <v>0</v>
      </c>
      <c r="CR182" s="18">
        <f t="shared" si="502"/>
        <v>0</v>
      </c>
      <c r="CS182" s="18">
        <f t="shared" si="502"/>
        <v>0</v>
      </c>
      <c r="CT182" s="18">
        <f t="shared" si="502"/>
        <v>0</v>
      </c>
      <c r="CU182" s="46">
        <f t="shared" si="502"/>
        <v>0</v>
      </c>
      <c r="CV182" s="58"/>
      <c r="CW182" s="94"/>
      <c r="CX182" s="94"/>
      <c r="CY182" s="93"/>
      <c r="CZ182" s="58"/>
      <c r="DA182" s="58"/>
      <c r="DB182" s="58"/>
      <c r="DC182" s="58"/>
      <c r="DD182" s="58"/>
      <c r="DE182" s="58"/>
      <c r="DF182" s="58"/>
      <c r="DG182" s="58"/>
      <c r="DH182" s="58"/>
      <c r="DI182" s="58"/>
      <c r="DJ182" s="58"/>
      <c r="DK182" s="58"/>
      <c r="DL182" s="58"/>
      <c r="DM182" s="58"/>
      <c r="DN182" s="58"/>
      <c r="DO182" s="58"/>
      <c r="DP182" s="58"/>
      <c r="DQ182" s="58"/>
    </row>
    <row r="183" spans="1:121" ht="15.6" x14ac:dyDescent="0.3">
      <c r="A183" s="21" t="s">
        <v>1</v>
      </c>
      <c r="B183" s="21" t="s">
        <v>102</v>
      </c>
      <c r="C183" s="22" t="s">
        <v>53</v>
      </c>
      <c r="D183" s="19">
        <f>SUM(E183+BZ183+CR183)</f>
        <v>25504374</v>
      </c>
      <c r="E183" s="19">
        <f>SUM(F183+BA183)</f>
        <v>25504374</v>
      </c>
      <c r="F183" s="19">
        <f>SUM(G183+H183+I183+P183+S183+T183+U183+AE183+AD183)</f>
        <v>0</v>
      </c>
      <c r="G183" s="19">
        <v>0</v>
      </c>
      <c r="H183" s="19">
        <v>0</v>
      </c>
      <c r="I183" s="19">
        <f t="shared" si="306"/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9">
        <f t="shared" si="307"/>
        <v>0</v>
      </c>
      <c r="Q183" s="19">
        <v>0</v>
      </c>
      <c r="R183" s="19">
        <v>0</v>
      </c>
      <c r="S183" s="19">
        <v>0</v>
      </c>
      <c r="T183" s="19">
        <v>0</v>
      </c>
      <c r="U183" s="19">
        <f t="shared" ref="U183" si="503">SUM(V183:AC183)</f>
        <v>0</v>
      </c>
      <c r="V183" s="19">
        <v>0</v>
      </c>
      <c r="W183" s="19">
        <v>0</v>
      </c>
      <c r="X183" s="19">
        <v>0</v>
      </c>
      <c r="Y183" s="19">
        <v>0</v>
      </c>
      <c r="Z183" s="19">
        <v>0</v>
      </c>
      <c r="AA183" s="19">
        <v>0</v>
      </c>
      <c r="AB183" s="19">
        <v>0</v>
      </c>
      <c r="AC183" s="19">
        <v>0</v>
      </c>
      <c r="AD183" s="19">
        <v>0</v>
      </c>
      <c r="AE183" s="19">
        <f>SUM(AF183:AZ183)</f>
        <v>0</v>
      </c>
      <c r="AF183" s="19">
        <v>0</v>
      </c>
      <c r="AG183" s="19">
        <v>0</v>
      </c>
      <c r="AH183" s="19">
        <v>0</v>
      </c>
      <c r="AI183" s="19">
        <v>0</v>
      </c>
      <c r="AJ183" s="19">
        <v>0</v>
      </c>
      <c r="AK183" s="19">
        <v>0</v>
      </c>
      <c r="AL183" s="19">
        <v>0</v>
      </c>
      <c r="AM183" s="19">
        <v>0</v>
      </c>
      <c r="AN183" s="19">
        <v>0</v>
      </c>
      <c r="AO183" s="19">
        <v>0</v>
      </c>
      <c r="AP183" s="19">
        <v>0</v>
      </c>
      <c r="AQ183" s="19">
        <v>0</v>
      </c>
      <c r="AR183" s="19">
        <v>0</v>
      </c>
      <c r="AS183" s="19">
        <v>0</v>
      </c>
      <c r="AT183" s="19"/>
      <c r="AU183" s="19"/>
      <c r="AV183" s="19">
        <v>0</v>
      </c>
      <c r="AW183" s="19">
        <v>0</v>
      </c>
      <c r="AX183" s="19">
        <v>0</v>
      </c>
      <c r="AY183" s="19"/>
      <c r="AZ183" s="19">
        <v>0</v>
      </c>
      <c r="BA183" s="19">
        <f>SUM(BB183+BF183+BI183+BK183+BN183)</f>
        <v>25504374</v>
      </c>
      <c r="BB183" s="19">
        <f>SUM(BC183:BE183)</f>
        <v>0</v>
      </c>
      <c r="BC183" s="19">
        <v>0</v>
      </c>
      <c r="BD183" s="19">
        <v>0</v>
      </c>
      <c r="BE183" s="19">
        <v>0</v>
      </c>
      <c r="BF183" s="19">
        <f>SUM(BH183:BH183)</f>
        <v>0</v>
      </c>
      <c r="BG183" s="19">
        <v>0</v>
      </c>
      <c r="BH183" s="19">
        <v>0</v>
      </c>
      <c r="BI183" s="19">
        <v>0</v>
      </c>
      <c r="BJ183" s="19">
        <v>0</v>
      </c>
      <c r="BK183" s="19">
        <f t="shared" si="309"/>
        <v>0</v>
      </c>
      <c r="BL183" s="19">
        <v>0</v>
      </c>
      <c r="BM183" s="19">
        <v>0</v>
      </c>
      <c r="BN183" s="19">
        <f>SUM(BO183:BY183)</f>
        <v>25504374</v>
      </c>
      <c r="BO183" s="19">
        <v>0</v>
      </c>
      <c r="BP183" s="19">
        <v>0</v>
      </c>
      <c r="BQ183" s="19">
        <v>0</v>
      </c>
      <c r="BR183" s="23">
        <v>25504374</v>
      </c>
      <c r="BS183" s="19">
        <v>0</v>
      </c>
      <c r="BT183" s="19">
        <v>0</v>
      </c>
      <c r="BU183" s="19">
        <v>0</v>
      </c>
      <c r="BV183" s="19">
        <v>0</v>
      </c>
      <c r="BW183" s="19">
        <v>0</v>
      </c>
      <c r="BX183" s="19">
        <v>0</v>
      </c>
      <c r="BY183" s="19">
        <v>0</v>
      </c>
      <c r="BZ183" s="19">
        <f>SUM(CA183+CQ183)</f>
        <v>0</v>
      </c>
      <c r="CA183" s="19">
        <f>SUM(CB183+CE183+CK183)</f>
        <v>0</v>
      </c>
      <c r="CB183" s="19">
        <f t="shared" si="310"/>
        <v>0</v>
      </c>
      <c r="CC183" s="19">
        <v>0</v>
      </c>
      <c r="CD183" s="19">
        <v>0</v>
      </c>
      <c r="CE183" s="19">
        <f>SUM(CF183:CJ183)</f>
        <v>0</v>
      </c>
      <c r="CF183" s="19">
        <v>0</v>
      </c>
      <c r="CG183" s="19">
        <v>0</v>
      </c>
      <c r="CH183" s="19">
        <v>0</v>
      </c>
      <c r="CI183" s="19">
        <v>0</v>
      </c>
      <c r="CJ183" s="19">
        <v>0</v>
      </c>
      <c r="CK183" s="19">
        <f>SUM(CL183:CP183)</f>
        <v>0</v>
      </c>
      <c r="CL183" s="19">
        <v>0</v>
      </c>
      <c r="CM183" s="19">
        <v>0</v>
      </c>
      <c r="CN183" s="19">
        <v>0</v>
      </c>
      <c r="CO183" s="19"/>
      <c r="CP183" s="19"/>
      <c r="CQ183" s="19">
        <v>0</v>
      </c>
      <c r="CR183" s="19">
        <f t="shared" si="312"/>
        <v>0</v>
      </c>
      <c r="CS183" s="19">
        <f t="shared" si="313"/>
        <v>0</v>
      </c>
      <c r="CT183" s="19">
        <v>0</v>
      </c>
      <c r="CU183" s="20">
        <v>0</v>
      </c>
      <c r="CW183" s="116"/>
      <c r="CX183" s="116"/>
      <c r="CY183" s="95"/>
    </row>
    <row r="184" spans="1:121" s="59" customFormat="1" ht="31.2" x14ac:dyDescent="0.3">
      <c r="A184" s="16" t="s">
        <v>289</v>
      </c>
      <c r="B184" s="16" t="s">
        <v>1</v>
      </c>
      <c r="C184" s="17" t="s">
        <v>589</v>
      </c>
      <c r="D184" s="18">
        <f t="shared" ref="D184:AK184" si="504">SUM(D185)</f>
        <v>15000</v>
      </c>
      <c r="E184" s="18">
        <f t="shared" si="504"/>
        <v>15000</v>
      </c>
      <c r="F184" s="18">
        <f t="shared" si="504"/>
        <v>0</v>
      </c>
      <c r="G184" s="18">
        <f t="shared" si="504"/>
        <v>0</v>
      </c>
      <c r="H184" s="18">
        <f t="shared" si="504"/>
        <v>0</v>
      </c>
      <c r="I184" s="18">
        <f t="shared" si="504"/>
        <v>0</v>
      </c>
      <c r="J184" s="18">
        <f t="shared" si="504"/>
        <v>0</v>
      </c>
      <c r="K184" s="18">
        <f t="shared" si="504"/>
        <v>0</v>
      </c>
      <c r="L184" s="18">
        <f t="shared" si="504"/>
        <v>0</v>
      </c>
      <c r="M184" s="18">
        <f t="shared" si="504"/>
        <v>0</v>
      </c>
      <c r="N184" s="18">
        <f t="shared" si="504"/>
        <v>0</v>
      </c>
      <c r="O184" s="18">
        <f t="shared" si="504"/>
        <v>0</v>
      </c>
      <c r="P184" s="18">
        <f t="shared" si="504"/>
        <v>0</v>
      </c>
      <c r="Q184" s="18">
        <f t="shared" si="504"/>
        <v>0</v>
      </c>
      <c r="R184" s="18">
        <f t="shared" si="504"/>
        <v>0</v>
      </c>
      <c r="S184" s="18">
        <f t="shared" si="504"/>
        <v>0</v>
      </c>
      <c r="T184" s="18">
        <f t="shared" si="504"/>
        <v>0</v>
      </c>
      <c r="U184" s="18">
        <f t="shared" si="504"/>
        <v>0</v>
      </c>
      <c r="V184" s="18">
        <f t="shared" si="504"/>
        <v>0</v>
      </c>
      <c r="W184" s="18">
        <f t="shared" si="504"/>
        <v>0</v>
      </c>
      <c r="X184" s="18">
        <f t="shared" si="504"/>
        <v>0</v>
      </c>
      <c r="Y184" s="18">
        <f t="shared" si="504"/>
        <v>0</v>
      </c>
      <c r="Z184" s="18">
        <f t="shared" si="504"/>
        <v>0</v>
      </c>
      <c r="AA184" s="18">
        <f t="shared" si="504"/>
        <v>0</v>
      </c>
      <c r="AB184" s="18">
        <f t="shared" si="504"/>
        <v>0</v>
      </c>
      <c r="AC184" s="18">
        <f t="shared" si="504"/>
        <v>0</v>
      </c>
      <c r="AD184" s="18">
        <f t="shared" si="504"/>
        <v>0</v>
      </c>
      <c r="AE184" s="18">
        <f t="shared" si="504"/>
        <v>0</v>
      </c>
      <c r="AF184" s="18">
        <f t="shared" si="504"/>
        <v>0</v>
      </c>
      <c r="AG184" s="18">
        <f t="shared" si="504"/>
        <v>0</v>
      </c>
      <c r="AH184" s="18">
        <f t="shared" si="504"/>
        <v>0</v>
      </c>
      <c r="AI184" s="18">
        <f t="shared" si="504"/>
        <v>0</v>
      </c>
      <c r="AJ184" s="18">
        <f t="shared" si="504"/>
        <v>0</v>
      </c>
      <c r="AK184" s="18">
        <f t="shared" si="504"/>
        <v>0</v>
      </c>
      <c r="AL184" s="18">
        <f t="shared" ref="AL184:CU184" si="505">SUM(AL185)</f>
        <v>0</v>
      </c>
      <c r="AM184" s="18">
        <f t="shared" si="505"/>
        <v>0</v>
      </c>
      <c r="AN184" s="18">
        <f t="shared" si="505"/>
        <v>0</v>
      </c>
      <c r="AO184" s="18">
        <f t="shared" si="505"/>
        <v>0</v>
      </c>
      <c r="AP184" s="18">
        <f t="shared" si="505"/>
        <v>0</v>
      </c>
      <c r="AQ184" s="18">
        <f t="shared" si="505"/>
        <v>0</v>
      </c>
      <c r="AR184" s="18">
        <f t="shared" si="505"/>
        <v>0</v>
      </c>
      <c r="AS184" s="18">
        <f t="shared" si="505"/>
        <v>0</v>
      </c>
      <c r="AT184" s="18"/>
      <c r="AU184" s="18"/>
      <c r="AV184" s="18">
        <f t="shared" si="505"/>
        <v>0</v>
      </c>
      <c r="AW184" s="18">
        <f t="shared" si="505"/>
        <v>0</v>
      </c>
      <c r="AX184" s="18">
        <f t="shared" si="505"/>
        <v>0</v>
      </c>
      <c r="AY184" s="18"/>
      <c r="AZ184" s="18">
        <f t="shared" si="505"/>
        <v>0</v>
      </c>
      <c r="BA184" s="18">
        <f t="shared" si="505"/>
        <v>15000</v>
      </c>
      <c r="BB184" s="18">
        <f t="shared" si="505"/>
        <v>0</v>
      </c>
      <c r="BC184" s="18">
        <f t="shared" si="505"/>
        <v>0</v>
      </c>
      <c r="BD184" s="18">
        <f t="shared" si="505"/>
        <v>0</v>
      </c>
      <c r="BE184" s="18">
        <f t="shared" si="505"/>
        <v>0</v>
      </c>
      <c r="BF184" s="18">
        <f t="shared" si="505"/>
        <v>0</v>
      </c>
      <c r="BG184" s="18">
        <f t="shared" si="505"/>
        <v>0</v>
      </c>
      <c r="BH184" s="18">
        <f t="shared" si="505"/>
        <v>0</v>
      </c>
      <c r="BI184" s="18">
        <f t="shared" si="505"/>
        <v>0</v>
      </c>
      <c r="BJ184" s="18">
        <f t="shared" si="505"/>
        <v>0</v>
      </c>
      <c r="BK184" s="18">
        <f t="shared" si="505"/>
        <v>0</v>
      </c>
      <c r="BL184" s="18">
        <f t="shared" si="505"/>
        <v>0</v>
      </c>
      <c r="BM184" s="18">
        <f t="shared" si="505"/>
        <v>0</v>
      </c>
      <c r="BN184" s="18">
        <f t="shared" si="505"/>
        <v>15000</v>
      </c>
      <c r="BO184" s="18">
        <f t="shared" si="505"/>
        <v>0</v>
      </c>
      <c r="BP184" s="18">
        <f t="shared" si="505"/>
        <v>0</v>
      </c>
      <c r="BQ184" s="18">
        <f t="shared" si="505"/>
        <v>0</v>
      </c>
      <c r="BR184" s="18">
        <f t="shared" si="505"/>
        <v>0</v>
      </c>
      <c r="BS184" s="18">
        <f t="shared" si="505"/>
        <v>15000</v>
      </c>
      <c r="BT184" s="18">
        <f t="shared" si="505"/>
        <v>0</v>
      </c>
      <c r="BU184" s="18">
        <f t="shared" si="505"/>
        <v>0</v>
      </c>
      <c r="BV184" s="18">
        <f t="shared" si="505"/>
        <v>0</v>
      </c>
      <c r="BW184" s="18">
        <f t="shared" si="505"/>
        <v>0</v>
      </c>
      <c r="BX184" s="18">
        <f t="shared" si="505"/>
        <v>0</v>
      </c>
      <c r="BY184" s="18">
        <f t="shared" si="505"/>
        <v>0</v>
      </c>
      <c r="BZ184" s="18">
        <f t="shared" si="505"/>
        <v>0</v>
      </c>
      <c r="CA184" s="18">
        <f t="shared" si="505"/>
        <v>0</v>
      </c>
      <c r="CB184" s="18">
        <f t="shared" si="505"/>
        <v>0</v>
      </c>
      <c r="CC184" s="18">
        <f t="shared" si="505"/>
        <v>0</v>
      </c>
      <c r="CD184" s="18">
        <f t="shared" si="505"/>
        <v>0</v>
      </c>
      <c r="CE184" s="18">
        <f t="shared" si="505"/>
        <v>0</v>
      </c>
      <c r="CF184" s="18">
        <f t="shared" si="505"/>
        <v>0</v>
      </c>
      <c r="CG184" s="18">
        <f t="shared" si="505"/>
        <v>0</v>
      </c>
      <c r="CH184" s="18">
        <f t="shared" si="505"/>
        <v>0</v>
      </c>
      <c r="CI184" s="18">
        <f t="shared" si="505"/>
        <v>0</v>
      </c>
      <c r="CJ184" s="18">
        <f t="shared" si="505"/>
        <v>0</v>
      </c>
      <c r="CK184" s="18">
        <f t="shared" si="505"/>
        <v>0</v>
      </c>
      <c r="CL184" s="18">
        <f t="shared" si="505"/>
        <v>0</v>
      </c>
      <c r="CM184" s="18">
        <f t="shared" si="505"/>
        <v>0</v>
      </c>
      <c r="CN184" s="18">
        <f t="shared" si="505"/>
        <v>0</v>
      </c>
      <c r="CO184" s="18"/>
      <c r="CP184" s="18"/>
      <c r="CQ184" s="18">
        <f t="shared" si="505"/>
        <v>0</v>
      </c>
      <c r="CR184" s="18">
        <f t="shared" si="505"/>
        <v>0</v>
      </c>
      <c r="CS184" s="18">
        <f t="shared" si="505"/>
        <v>0</v>
      </c>
      <c r="CT184" s="18">
        <f t="shared" si="505"/>
        <v>0</v>
      </c>
      <c r="CU184" s="46">
        <f t="shared" si="505"/>
        <v>0</v>
      </c>
      <c r="CV184" s="58"/>
      <c r="CW184" s="94"/>
      <c r="CX184" s="94"/>
      <c r="CY184" s="93"/>
      <c r="CZ184" s="58"/>
      <c r="DA184" s="58"/>
      <c r="DB184" s="58"/>
      <c r="DC184" s="58"/>
      <c r="DD184" s="58"/>
      <c r="DE184" s="58"/>
      <c r="DF184" s="58"/>
      <c r="DG184" s="58"/>
      <c r="DH184" s="58"/>
      <c r="DI184" s="58"/>
      <c r="DJ184" s="58"/>
      <c r="DK184" s="58"/>
      <c r="DL184" s="58"/>
      <c r="DM184" s="58"/>
      <c r="DN184" s="58"/>
      <c r="DO184" s="58"/>
      <c r="DP184" s="58"/>
      <c r="DQ184" s="58"/>
    </row>
    <row r="185" spans="1:121" ht="15.6" x14ac:dyDescent="0.3">
      <c r="A185" s="21" t="s">
        <v>1</v>
      </c>
      <c r="B185" s="21" t="s">
        <v>102</v>
      </c>
      <c r="C185" s="22" t="s">
        <v>290</v>
      </c>
      <c r="D185" s="19">
        <f>SUM(E185+BZ185+CR185)</f>
        <v>15000</v>
      </c>
      <c r="E185" s="19">
        <f>SUM(F185+BA185)</f>
        <v>15000</v>
      </c>
      <c r="F185" s="19">
        <f>SUM(G185+H185+I185+P185+S185+T185+U185+AE185+AD185)</f>
        <v>0</v>
      </c>
      <c r="G185" s="19">
        <v>0</v>
      </c>
      <c r="H185" s="19">
        <v>0</v>
      </c>
      <c r="I185" s="19">
        <f t="shared" si="306"/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0</v>
      </c>
      <c r="O185" s="19">
        <v>0</v>
      </c>
      <c r="P185" s="19">
        <f t="shared" si="307"/>
        <v>0</v>
      </c>
      <c r="Q185" s="19">
        <v>0</v>
      </c>
      <c r="R185" s="19">
        <v>0</v>
      </c>
      <c r="S185" s="19">
        <v>0</v>
      </c>
      <c r="T185" s="19">
        <v>0</v>
      </c>
      <c r="U185" s="19">
        <f t="shared" ref="U185" si="506">SUM(V185:AC185)</f>
        <v>0</v>
      </c>
      <c r="V185" s="19">
        <v>0</v>
      </c>
      <c r="W185" s="19">
        <v>0</v>
      </c>
      <c r="X185" s="19">
        <v>0</v>
      </c>
      <c r="Y185" s="19">
        <v>0</v>
      </c>
      <c r="Z185" s="19">
        <v>0</v>
      </c>
      <c r="AA185" s="19">
        <v>0</v>
      </c>
      <c r="AB185" s="19">
        <v>0</v>
      </c>
      <c r="AC185" s="19">
        <v>0</v>
      </c>
      <c r="AD185" s="19">
        <v>0</v>
      </c>
      <c r="AE185" s="19">
        <f>SUM(AF185:AZ185)</f>
        <v>0</v>
      </c>
      <c r="AF185" s="19">
        <v>0</v>
      </c>
      <c r="AG185" s="19">
        <v>0</v>
      </c>
      <c r="AH185" s="19">
        <v>0</v>
      </c>
      <c r="AI185" s="19">
        <v>0</v>
      </c>
      <c r="AJ185" s="19">
        <v>0</v>
      </c>
      <c r="AK185" s="19">
        <v>0</v>
      </c>
      <c r="AL185" s="19">
        <v>0</v>
      </c>
      <c r="AM185" s="19">
        <v>0</v>
      </c>
      <c r="AN185" s="19">
        <v>0</v>
      </c>
      <c r="AO185" s="19">
        <v>0</v>
      </c>
      <c r="AP185" s="19">
        <v>0</v>
      </c>
      <c r="AQ185" s="19">
        <v>0</v>
      </c>
      <c r="AR185" s="19">
        <v>0</v>
      </c>
      <c r="AS185" s="19">
        <v>0</v>
      </c>
      <c r="AT185" s="19"/>
      <c r="AU185" s="19"/>
      <c r="AV185" s="19">
        <v>0</v>
      </c>
      <c r="AW185" s="19">
        <v>0</v>
      </c>
      <c r="AX185" s="19">
        <v>0</v>
      </c>
      <c r="AY185" s="19"/>
      <c r="AZ185" s="19">
        <v>0</v>
      </c>
      <c r="BA185" s="19">
        <f>SUM(BB185+BF185+BI185+BK185+BN185)</f>
        <v>15000</v>
      </c>
      <c r="BB185" s="19">
        <f>SUM(BC185:BE185)</f>
        <v>0</v>
      </c>
      <c r="BC185" s="19">
        <v>0</v>
      </c>
      <c r="BD185" s="19">
        <v>0</v>
      </c>
      <c r="BE185" s="19">
        <v>0</v>
      </c>
      <c r="BF185" s="19">
        <f>SUM(BH185:BH185)</f>
        <v>0</v>
      </c>
      <c r="BG185" s="19">
        <v>0</v>
      </c>
      <c r="BH185" s="19">
        <v>0</v>
      </c>
      <c r="BI185" s="19">
        <v>0</v>
      </c>
      <c r="BJ185" s="19">
        <v>0</v>
      </c>
      <c r="BK185" s="19">
        <f t="shared" si="309"/>
        <v>0</v>
      </c>
      <c r="BL185" s="19">
        <v>0</v>
      </c>
      <c r="BM185" s="19">
        <v>0</v>
      </c>
      <c r="BN185" s="19">
        <f>SUM(BO185:BY185)</f>
        <v>15000</v>
      </c>
      <c r="BO185" s="19">
        <v>0</v>
      </c>
      <c r="BP185" s="19">
        <v>0</v>
      </c>
      <c r="BQ185" s="19">
        <v>0</v>
      </c>
      <c r="BR185" s="19">
        <v>0</v>
      </c>
      <c r="BS185" s="19">
        <v>15000</v>
      </c>
      <c r="BT185" s="19">
        <v>0</v>
      </c>
      <c r="BU185" s="19">
        <v>0</v>
      </c>
      <c r="BV185" s="19">
        <v>0</v>
      </c>
      <c r="BW185" s="19">
        <v>0</v>
      </c>
      <c r="BX185" s="19">
        <v>0</v>
      </c>
      <c r="BY185" s="19">
        <v>0</v>
      </c>
      <c r="BZ185" s="19">
        <f>SUM(CA185+CQ185)</f>
        <v>0</v>
      </c>
      <c r="CA185" s="19">
        <f>SUM(CB185+CE185+CK185)</f>
        <v>0</v>
      </c>
      <c r="CB185" s="19">
        <f t="shared" si="310"/>
        <v>0</v>
      </c>
      <c r="CC185" s="19">
        <v>0</v>
      </c>
      <c r="CD185" s="19">
        <v>0</v>
      </c>
      <c r="CE185" s="19">
        <f>SUM(CF185:CJ185)</f>
        <v>0</v>
      </c>
      <c r="CF185" s="19">
        <v>0</v>
      </c>
      <c r="CG185" s="19">
        <v>0</v>
      </c>
      <c r="CH185" s="19">
        <v>0</v>
      </c>
      <c r="CI185" s="19">
        <v>0</v>
      </c>
      <c r="CJ185" s="19">
        <v>0</v>
      </c>
      <c r="CK185" s="19">
        <f>SUM(CL185:CP185)</f>
        <v>0</v>
      </c>
      <c r="CL185" s="19">
        <v>0</v>
      </c>
      <c r="CM185" s="19">
        <v>0</v>
      </c>
      <c r="CN185" s="19">
        <v>0</v>
      </c>
      <c r="CO185" s="19"/>
      <c r="CP185" s="19"/>
      <c r="CQ185" s="19">
        <v>0</v>
      </c>
      <c r="CR185" s="19">
        <f t="shared" si="312"/>
        <v>0</v>
      </c>
      <c r="CS185" s="19">
        <f t="shared" si="313"/>
        <v>0</v>
      </c>
      <c r="CT185" s="19">
        <v>0</v>
      </c>
      <c r="CU185" s="20">
        <v>0</v>
      </c>
      <c r="CW185" s="116"/>
      <c r="CX185" s="116"/>
      <c r="CY185" s="95"/>
    </row>
    <row r="186" spans="1:121" s="59" customFormat="1" ht="31.2" x14ac:dyDescent="0.3">
      <c r="A186" s="16" t="s">
        <v>291</v>
      </c>
      <c r="B186" s="16" t="s">
        <v>1</v>
      </c>
      <c r="C186" s="17" t="s">
        <v>292</v>
      </c>
      <c r="D186" s="18">
        <f t="shared" ref="D186:AK186" si="507">SUM(D187)</f>
        <v>13158360</v>
      </c>
      <c r="E186" s="18">
        <f t="shared" si="507"/>
        <v>13158360</v>
      </c>
      <c r="F186" s="18">
        <f t="shared" si="507"/>
        <v>0</v>
      </c>
      <c r="G186" s="18">
        <f t="shared" si="507"/>
        <v>0</v>
      </c>
      <c r="H186" s="18">
        <f t="shared" si="507"/>
        <v>0</v>
      </c>
      <c r="I186" s="18">
        <f t="shared" si="507"/>
        <v>0</v>
      </c>
      <c r="J186" s="18">
        <f t="shared" si="507"/>
        <v>0</v>
      </c>
      <c r="K186" s="18">
        <f t="shared" si="507"/>
        <v>0</v>
      </c>
      <c r="L186" s="18">
        <f t="shared" si="507"/>
        <v>0</v>
      </c>
      <c r="M186" s="18">
        <f t="shared" si="507"/>
        <v>0</v>
      </c>
      <c r="N186" s="18">
        <f t="shared" si="507"/>
        <v>0</v>
      </c>
      <c r="O186" s="18">
        <f t="shared" si="507"/>
        <v>0</v>
      </c>
      <c r="P186" s="18">
        <f t="shared" si="507"/>
        <v>0</v>
      </c>
      <c r="Q186" s="18">
        <f t="shared" si="507"/>
        <v>0</v>
      </c>
      <c r="R186" s="18">
        <f t="shared" si="507"/>
        <v>0</v>
      </c>
      <c r="S186" s="18">
        <f t="shared" si="507"/>
        <v>0</v>
      </c>
      <c r="T186" s="18">
        <f t="shared" si="507"/>
        <v>0</v>
      </c>
      <c r="U186" s="18">
        <f t="shared" si="507"/>
        <v>0</v>
      </c>
      <c r="V186" s="18">
        <f t="shared" si="507"/>
        <v>0</v>
      </c>
      <c r="W186" s="18">
        <f t="shared" si="507"/>
        <v>0</v>
      </c>
      <c r="X186" s="18">
        <f t="shared" si="507"/>
        <v>0</v>
      </c>
      <c r="Y186" s="18">
        <f t="shared" si="507"/>
        <v>0</v>
      </c>
      <c r="Z186" s="18">
        <f t="shared" si="507"/>
        <v>0</v>
      </c>
      <c r="AA186" s="18">
        <f t="shared" si="507"/>
        <v>0</v>
      </c>
      <c r="AB186" s="18">
        <f t="shared" si="507"/>
        <v>0</v>
      </c>
      <c r="AC186" s="18">
        <f t="shared" si="507"/>
        <v>0</v>
      </c>
      <c r="AD186" s="18">
        <f t="shared" si="507"/>
        <v>0</v>
      </c>
      <c r="AE186" s="18">
        <f t="shared" si="507"/>
        <v>0</v>
      </c>
      <c r="AF186" s="18">
        <f t="shared" si="507"/>
        <v>0</v>
      </c>
      <c r="AG186" s="18">
        <f t="shared" si="507"/>
        <v>0</v>
      </c>
      <c r="AH186" s="18">
        <f t="shared" si="507"/>
        <v>0</v>
      </c>
      <c r="AI186" s="18">
        <f t="shared" si="507"/>
        <v>0</v>
      </c>
      <c r="AJ186" s="18">
        <f t="shared" si="507"/>
        <v>0</v>
      </c>
      <c r="AK186" s="18">
        <f t="shared" si="507"/>
        <v>0</v>
      </c>
      <c r="AL186" s="18">
        <f t="shared" ref="AL186:CU186" si="508">SUM(AL187)</f>
        <v>0</v>
      </c>
      <c r="AM186" s="18">
        <f t="shared" si="508"/>
        <v>0</v>
      </c>
      <c r="AN186" s="18">
        <f t="shared" si="508"/>
        <v>0</v>
      </c>
      <c r="AO186" s="18">
        <f t="shared" si="508"/>
        <v>0</v>
      </c>
      <c r="AP186" s="18">
        <f t="shared" si="508"/>
        <v>0</v>
      </c>
      <c r="AQ186" s="18">
        <f t="shared" si="508"/>
        <v>0</v>
      </c>
      <c r="AR186" s="18">
        <f t="shared" si="508"/>
        <v>0</v>
      </c>
      <c r="AS186" s="18">
        <f t="shared" si="508"/>
        <v>0</v>
      </c>
      <c r="AT186" s="18"/>
      <c r="AU186" s="18"/>
      <c r="AV186" s="18">
        <f t="shared" si="508"/>
        <v>0</v>
      </c>
      <c r="AW186" s="18">
        <f t="shared" si="508"/>
        <v>0</v>
      </c>
      <c r="AX186" s="18">
        <f t="shared" si="508"/>
        <v>0</v>
      </c>
      <c r="AY186" s="18"/>
      <c r="AZ186" s="18">
        <f t="shared" si="508"/>
        <v>0</v>
      </c>
      <c r="BA186" s="18">
        <f t="shared" si="508"/>
        <v>13158360</v>
      </c>
      <c r="BB186" s="18">
        <f t="shared" si="508"/>
        <v>0</v>
      </c>
      <c r="BC186" s="18">
        <f t="shared" si="508"/>
        <v>0</v>
      </c>
      <c r="BD186" s="18">
        <f t="shared" si="508"/>
        <v>0</v>
      </c>
      <c r="BE186" s="18">
        <f t="shared" si="508"/>
        <v>0</v>
      </c>
      <c r="BF186" s="18">
        <f t="shared" si="508"/>
        <v>0</v>
      </c>
      <c r="BG186" s="18">
        <f t="shared" si="508"/>
        <v>0</v>
      </c>
      <c r="BH186" s="18">
        <f t="shared" si="508"/>
        <v>0</v>
      </c>
      <c r="BI186" s="18">
        <f t="shared" si="508"/>
        <v>0</v>
      </c>
      <c r="BJ186" s="18">
        <f t="shared" si="508"/>
        <v>0</v>
      </c>
      <c r="BK186" s="18">
        <f t="shared" si="508"/>
        <v>0</v>
      </c>
      <c r="BL186" s="18">
        <f t="shared" si="508"/>
        <v>0</v>
      </c>
      <c r="BM186" s="18">
        <f t="shared" si="508"/>
        <v>0</v>
      </c>
      <c r="BN186" s="18">
        <f t="shared" si="508"/>
        <v>13158360</v>
      </c>
      <c r="BO186" s="18">
        <f t="shared" si="508"/>
        <v>0</v>
      </c>
      <c r="BP186" s="18">
        <f t="shared" si="508"/>
        <v>13158360</v>
      </c>
      <c r="BQ186" s="18">
        <f t="shared" si="508"/>
        <v>0</v>
      </c>
      <c r="BR186" s="18">
        <f t="shared" si="508"/>
        <v>0</v>
      </c>
      <c r="BS186" s="18">
        <f t="shared" si="508"/>
        <v>0</v>
      </c>
      <c r="BT186" s="18">
        <f t="shared" si="508"/>
        <v>0</v>
      </c>
      <c r="BU186" s="18">
        <f t="shared" si="508"/>
        <v>0</v>
      </c>
      <c r="BV186" s="18">
        <f t="shared" si="508"/>
        <v>0</v>
      </c>
      <c r="BW186" s="18">
        <f t="shared" si="508"/>
        <v>0</v>
      </c>
      <c r="BX186" s="18">
        <f t="shared" si="508"/>
        <v>0</v>
      </c>
      <c r="BY186" s="18">
        <f t="shared" si="508"/>
        <v>0</v>
      </c>
      <c r="BZ186" s="18">
        <f t="shared" si="508"/>
        <v>0</v>
      </c>
      <c r="CA186" s="18">
        <f t="shared" si="508"/>
        <v>0</v>
      </c>
      <c r="CB186" s="18">
        <f t="shared" si="508"/>
        <v>0</v>
      </c>
      <c r="CC186" s="18">
        <f t="shared" si="508"/>
        <v>0</v>
      </c>
      <c r="CD186" s="18">
        <f t="shared" si="508"/>
        <v>0</v>
      </c>
      <c r="CE186" s="18">
        <f t="shared" si="508"/>
        <v>0</v>
      </c>
      <c r="CF186" s="18">
        <f t="shared" si="508"/>
        <v>0</v>
      </c>
      <c r="CG186" s="18">
        <f t="shared" si="508"/>
        <v>0</v>
      </c>
      <c r="CH186" s="18">
        <f t="shared" si="508"/>
        <v>0</v>
      </c>
      <c r="CI186" s="18">
        <f t="shared" si="508"/>
        <v>0</v>
      </c>
      <c r="CJ186" s="18">
        <f t="shared" si="508"/>
        <v>0</v>
      </c>
      <c r="CK186" s="18">
        <f t="shared" si="508"/>
        <v>0</v>
      </c>
      <c r="CL186" s="18">
        <f t="shared" si="508"/>
        <v>0</v>
      </c>
      <c r="CM186" s="18">
        <f t="shared" si="508"/>
        <v>0</v>
      </c>
      <c r="CN186" s="18">
        <f t="shared" si="508"/>
        <v>0</v>
      </c>
      <c r="CO186" s="18"/>
      <c r="CP186" s="18"/>
      <c r="CQ186" s="18">
        <f t="shared" si="508"/>
        <v>0</v>
      </c>
      <c r="CR186" s="18">
        <f t="shared" si="508"/>
        <v>0</v>
      </c>
      <c r="CS186" s="18">
        <f t="shared" si="508"/>
        <v>0</v>
      </c>
      <c r="CT186" s="18">
        <f t="shared" si="508"/>
        <v>0</v>
      </c>
      <c r="CU186" s="46">
        <f t="shared" si="508"/>
        <v>0</v>
      </c>
      <c r="CV186" s="58"/>
      <c r="CW186" s="94"/>
      <c r="CX186" s="94"/>
      <c r="CY186" s="93"/>
      <c r="CZ186" s="58"/>
      <c r="DA186" s="58"/>
      <c r="DB186" s="58"/>
      <c r="DC186" s="58"/>
      <c r="DD186" s="58"/>
      <c r="DE186" s="58"/>
      <c r="DF186" s="58"/>
      <c r="DG186" s="58"/>
      <c r="DH186" s="58"/>
      <c r="DI186" s="58"/>
      <c r="DJ186" s="58"/>
      <c r="DK186" s="58"/>
      <c r="DL186" s="58"/>
      <c r="DM186" s="58"/>
      <c r="DN186" s="58"/>
      <c r="DO186" s="58"/>
      <c r="DP186" s="58"/>
      <c r="DQ186" s="58"/>
    </row>
    <row r="187" spans="1:121" ht="15.6" x14ac:dyDescent="0.3">
      <c r="A187" s="21" t="s">
        <v>1</v>
      </c>
      <c r="B187" s="21" t="s">
        <v>81</v>
      </c>
      <c r="C187" s="22" t="s">
        <v>293</v>
      </c>
      <c r="D187" s="19">
        <f>SUM(E187+BZ187+CR187)</f>
        <v>13158360</v>
      </c>
      <c r="E187" s="19">
        <f>SUM(F187+BA187)</f>
        <v>13158360</v>
      </c>
      <c r="F187" s="19">
        <f>SUM(G187+H187+I187+P187+S187+T187+U187+AE187+AD187)</f>
        <v>0</v>
      </c>
      <c r="G187" s="19">
        <v>0</v>
      </c>
      <c r="H187" s="19">
        <v>0</v>
      </c>
      <c r="I187" s="19">
        <f t="shared" si="306"/>
        <v>0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  <c r="O187" s="19">
        <v>0</v>
      </c>
      <c r="P187" s="19">
        <f t="shared" si="307"/>
        <v>0</v>
      </c>
      <c r="Q187" s="19">
        <v>0</v>
      </c>
      <c r="R187" s="19">
        <v>0</v>
      </c>
      <c r="S187" s="19">
        <v>0</v>
      </c>
      <c r="T187" s="19">
        <v>0</v>
      </c>
      <c r="U187" s="19">
        <f t="shared" ref="U187" si="509">SUM(V187:AC187)</f>
        <v>0</v>
      </c>
      <c r="V187" s="19">
        <v>0</v>
      </c>
      <c r="W187" s="19">
        <v>0</v>
      </c>
      <c r="X187" s="19">
        <v>0</v>
      </c>
      <c r="Y187" s="19">
        <v>0</v>
      </c>
      <c r="Z187" s="19">
        <v>0</v>
      </c>
      <c r="AA187" s="19">
        <v>0</v>
      </c>
      <c r="AB187" s="19">
        <v>0</v>
      </c>
      <c r="AC187" s="19">
        <v>0</v>
      </c>
      <c r="AD187" s="19">
        <v>0</v>
      </c>
      <c r="AE187" s="19">
        <f>SUM(AF187:AZ187)</f>
        <v>0</v>
      </c>
      <c r="AF187" s="19">
        <v>0</v>
      </c>
      <c r="AG187" s="19">
        <v>0</v>
      </c>
      <c r="AH187" s="19">
        <v>0</v>
      </c>
      <c r="AI187" s="19">
        <v>0</v>
      </c>
      <c r="AJ187" s="19">
        <v>0</v>
      </c>
      <c r="AK187" s="19">
        <v>0</v>
      </c>
      <c r="AL187" s="19">
        <v>0</v>
      </c>
      <c r="AM187" s="19">
        <v>0</v>
      </c>
      <c r="AN187" s="19">
        <v>0</v>
      </c>
      <c r="AO187" s="19">
        <v>0</v>
      </c>
      <c r="AP187" s="19">
        <v>0</v>
      </c>
      <c r="AQ187" s="19">
        <v>0</v>
      </c>
      <c r="AR187" s="19">
        <v>0</v>
      </c>
      <c r="AS187" s="19">
        <v>0</v>
      </c>
      <c r="AT187" s="19"/>
      <c r="AU187" s="19"/>
      <c r="AV187" s="19">
        <v>0</v>
      </c>
      <c r="AW187" s="19">
        <v>0</v>
      </c>
      <c r="AX187" s="19">
        <v>0</v>
      </c>
      <c r="AY187" s="19"/>
      <c r="AZ187" s="19">
        <v>0</v>
      </c>
      <c r="BA187" s="19">
        <f>SUM(BB187+BF187+BI187+BK187+BN187)</f>
        <v>13158360</v>
      </c>
      <c r="BB187" s="19">
        <f>SUM(BC187:BE187)</f>
        <v>0</v>
      </c>
      <c r="BC187" s="19">
        <v>0</v>
      </c>
      <c r="BD187" s="19">
        <v>0</v>
      </c>
      <c r="BE187" s="19">
        <v>0</v>
      </c>
      <c r="BF187" s="19">
        <f>SUM(BH187:BH187)</f>
        <v>0</v>
      </c>
      <c r="BG187" s="19">
        <v>0</v>
      </c>
      <c r="BH187" s="19">
        <v>0</v>
      </c>
      <c r="BI187" s="19">
        <v>0</v>
      </c>
      <c r="BJ187" s="19">
        <v>0</v>
      </c>
      <c r="BK187" s="19">
        <f t="shared" si="309"/>
        <v>0</v>
      </c>
      <c r="BL187" s="19">
        <v>0</v>
      </c>
      <c r="BM187" s="19">
        <v>0</v>
      </c>
      <c r="BN187" s="19">
        <f>SUM(BO187:BY187)</f>
        <v>13158360</v>
      </c>
      <c r="BO187" s="19">
        <v>0</v>
      </c>
      <c r="BP187" s="23">
        <v>13158360</v>
      </c>
      <c r="BQ187" s="19">
        <v>0</v>
      </c>
      <c r="BR187" s="19">
        <v>0</v>
      </c>
      <c r="BS187" s="19">
        <v>0</v>
      </c>
      <c r="BT187" s="19">
        <v>0</v>
      </c>
      <c r="BU187" s="19">
        <v>0</v>
      </c>
      <c r="BV187" s="19">
        <v>0</v>
      </c>
      <c r="BW187" s="19">
        <v>0</v>
      </c>
      <c r="BX187" s="19">
        <v>0</v>
      </c>
      <c r="BY187" s="19">
        <v>0</v>
      </c>
      <c r="BZ187" s="19">
        <f>SUM(CA187+CQ187)</f>
        <v>0</v>
      </c>
      <c r="CA187" s="19">
        <f>SUM(CB187+CE187+CK187)</f>
        <v>0</v>
      </c>
      <c r="CB187" s="19">
        <f t="shared" si="310"/>
        <v>0</v>
      </c>
      <c r="CC187" s="19">
        <v>0</v>
      </c>
      <c r="CD187" s="19">
        <v>0</v>
      </c>
      <c r="CE187" s="19">
        <f>SUM(CF187:CJ187)</f>
        <v>0</v>
      </c>
      <c r="CF187" s="19">
        <v>0</v>
      </c>
      <c r="CG187" s="19">
        <v>0</v>
      </c>
      <c r="CH187" s="19">
        <v>0</v>
      </c>
      <c r="CI187" s="19">
        <v>0</v>
      </c>
      <c r="CJ187" s="19">
        <v>0</v>
      </c>
      <c r="CK187" s="19">
        <f>SUM(CL187:CP187)</f>
        <v>0</v>
      </c>
      <c r="CL187" s="19">
        <v>0</v>
      </c>
      <c r="CM187" s="19">
        <v>0</v>
      </c>
      <c r="CN187" s="19">
        <v>0</v>
      </c>
      <c r="CO187" s="19"/>
      <c r="CP187" s="19"/>
      <c r="CQ187" s="19">
        <v>0</v>
      </c>
      <c r="CR187" s="19">
        <f t="shared" si="312"/>
        <v>0</v>
      </c>
      <c r="CS187" s="19">
        <f t="shared" si="313"/>
        <v>0</v>
      </c>
      <c r="CT187" s="19">
        <v>0</v>
      </c>
      <c r="CU187" s="20">
        <v>0</v>
      </c>
      <c r="CW187" s="116"/>
      <c r="CX187" s="116"/>
      <c r="CY187" s="95"/>
    </row>
    <row r="188" spans="1:121" s="59" customFormat="1" ht="31.2" x14ac:dyDescent="0.3">
      <c r="A188" s="16" t="s">
        <v>294</v>
      </c>
      <c r="B188" s="16" t="s">
        <v>1</v>
      </c>
      <c r="C188" s="17" t="s">
        <v>590</v>
      </c>
      <c r="D188" s="18">
        <f t="shared" ref="D188:AS188" si="510">SUM(D189:D195)</f>
        <v>150743299</v>
      </c>
      <c r="E188" s="18">
        <f t="shared" si="510"/>
        <v>150700977</v>
      </c>
      <c r="F188" s="18">
        <f t="shared" si="510"/>
        <v>19745966</v>
      </c>
      <c r="G188" s="18">
        <f t="shared" si="510"/>
        <v>1906797</v>
      </c>
      <c r="H188" s="18">
        <f t="shared" si="510"/>
        <v>199235</v>
      </c>
      <c r="I188" s="18">
        <f t="shared" si="510"/>
        <v>2751097</v>
      </c>
      <c r="J188" s="18">
        <f t="shared" si="510"/>
        <v>0</v>
      </c>
      <c r="K188" s="18">
        <f t="shared" si="510"/>
        <v>7500</v>
      </c>
      <c r="L188" s="18">
        <f t="shared" si="510"/>
        <v>0</v>
      </c>
      <c r="M188" s="18">
        <f t="shared" si="510"/>
        <v>0</v>
      </c>
      <c r="N188" s="18">
        <f t="shared" si="510"/>
        <v>481712</v>
      </c>
      <c r="O188" s="18">
        <f t="shared" si="510"/>
        <v>2261885</v>
      </c>
      <c r="P188" s="18">
        <f t="shared" si="510"/>
        <v>0</v>
      </c>
      <c r="Q188" s="18">
        <f t="shared" si="510"/>
        <v>0</v>
      </c>
      <c r="R188" s="18">
        <f t="shared" si="510"/>
        <v>0</v>
      </c>
      <c r="S188" s="18">
        <f t="shared" si="510"/>
        <v>0</v>
      </c>
      <c r="T188" s="18">
        <f t="shared" si="510"/>
        <v>71833</v>
      </c>
      <c r="U188" s="18">
        <f t="shared" si="510"/>
        <v>0</v>
      </c>
      <c r="V188" s="18">
        <f t="shared" si="510"/>
        <v>0</v>
      </c>
      <c r="W188" s="18">
        <f t="shared" si="510"/>
        <v>0</v>
      </c>
      <c r="X188" s="18">
        <f t="shared" si="510"/>
        <v>0</v>
      </c>
      <c r="Y188" s="18">
        <f t="shared" si="510"/>
        <v>0</v>
      </c>
      <c r="Z188" s="18">
        <f t="shared" si="510"/>
        <v>0</v>
      </c>
      <c r="AA188" s="18">
        <f t="shared" si="510"/>
        <v>0</v>
      </c>
      <c r="AB188" s="18">
        <f t="shared" si="510"/>
        <v>0</v>
      </c>
      <c r="AC188" s="18">
        <f t="shared" si="510"/>
        <v>0</v>
      </c>
      <c r="AD188" s="18">
        <f t="shared" si="510"/>
        <v>0</v>
      </c>
      <c r="AE188" s="18">
        <f t="shared" si="510"/>
        <v>14817004</v>
      </c>
      <c r="AF188" s="18">
        <f t="shared" si="510"/>
        <v>0</v>
      </c>
      <c r="AG188" s="18">
        <f t="shared" si="510"/>
        <v>0</v>
      </c>
      <c r="AH188" s="18">
        <f t="shared" si="510"/>
        <v>0</v>
      </c>
      <c r="AI188" s="18">
        <f t="shared" si="510"/>
        <v>0</v>
      </c>
      <c r="AJ188" s="18">
        <f t="shared" si="510"/>
        <v>0</v>
      </c>
      <c r="AK188" s="18">
        <f t="shared" si="510"/>
        <v>0</v>
      </c>
      <c r="AL188" s="18">
        <f t="shared" si="510"/>
        <v>0</v>
      </c>
      <c r="AM188" s="18">
        <f t="shared" si="510"/>
        <v>0</v>
      </c>
      <c r="AN188" s="18">
        <f t="shared" si="510"/>
        <v>0</v>
      </c>
      <c r="AO188" s="18">
        <f t="shared" si="510"/>
        <v>0</v>
      </c>
      <c r="AP188" s="18">
        <f t="shared" si="510"/>
        <v>0</v>
      </c>
      <c r="AQ188" s="18">
        <f t="shared" si="510"/>
        <v>0</v>
      </c>
      <c r="AR188" s="18">
        <f t="shared" si="510"/>
        <v>0</v>
      </c>
      <c r="AS188" s="18">
        <f t="shared" si="510"/>
        <v>0</v>
      </c>
      <c r="AT188" s="18"/>
      <c r="AU188" s="18"/>
      <c r="AV188" s="18">
        <f>SUM(AV189:AV195)</f>
        <v>14508006</v>
      </c>
      <c r="AW188" s="18">
        <f>SUM(AW189:AW195)</f>
        <v>23367</v>
      </c>
      <c r="AX188" s="18">
        <f>SUM(AX189:AX195)</f>
        <v>0</v>
      </c>
      <c r="AY188" s="18"/>
      <c r="AZ188" s="18">
        <f t="shared" ref="AZ188:CN188" si="511">SUM(AZ189:AZ195)</f>
        <v>285631</v>
      </c>
      <c r="BA188" s="18">
        <f t="shared" si="511"/>
        <v>130955011</v>
      </c>
      <c r="BB188" s="18">
        <f t="shared" si="511"/>
        <v>0</v>
      </c>
      <c r="BC188" s="18">
        <f t="shared" si="511"/>
        <v>0</v>
      </c>
      <c r="BD188" s="18">
        <f t="shared" si="511"/>
        <v>0</v>
      </c>
      <c r="BE188" s="18">
        <f t="shared" si="511"/>
        <v>0</v>
      </c>
      <c r="BF188" s="18">
        <f t="shared" si="511"/>
        <v>0</v>
      </c>
      <c r="BG188" s="18">
        <f t="shared" si="511"/>
        <v>0</v>
      </c>
      <c r="BH188" s="18">
        <f t="shared" si="511"/>
        <v>0</v>
      </c>
      <c r="BI188" s="18">
        <f t="shared" si="511"/>
        <v>0</v>
      </c>
      <c r="BJ188" s="18">
        <f t="shared" ref="BJ188" si="512">SUM(BJ189:BJ195)</f>
        <v>0</v>
      </c>
      <c r="BK188" s="18">
        <f t="shared" si="511"/>
        <v>0</v>
      </c>
      <c r="BL188" s="18">
        <f t="shared" si="511"/>
        <v>0</v>
      </c>
      <c r="BM188" s="18">
        <f t="shared" si="511"/>
        <v>0</v>
      </c>
      <c r="BN188" s="18">
        <f t="shared" si="511"/>
        <v>130955011</v>
      </c>
      <c r="BO188" s="18">
        <f t="shared" si="511"/>
        <v>0</v>
      </c>
      <c r="BP188" s="18">
        <f t="shared" si="511"/>
        <v>0</v>
      </c>
      <c r="BQ188" s="18">
        <f t="shared" si="511"/>
        <v>0</v>
      </c>
      <c r="BR188" s="18">
        <f t="shared" si="511"/>
        <v>0</v>
      </c>
      <c r="BS188" s="18">
        <f t="shared" si="511"/>
        <v>0</v>
      </c>
      <c r="BT188" s="18">
        <f t="shared" si="511"/>
        <v>0</v>
      </c>
      <c r="BU188" s="18">
        <f t="shared" si="511"/>
        <v>0</v>
      </c>
      <c r="BV188" s="18">
        <f t="shared" si="511"/>
        <v>1763250</v>
      </c>
      <c r="BW188" s="18">
        <f t="shared" si="511"/>
        <v>286944</v>
      </c>
      <c r="BX188" s="18">
        <f t="shared" si="511"/>
        <v>105471494</v>
      </c>
      <c r="BY188" s="18">
        <f t="shared" si="511"/>
        <v>23433323</v>
      </c>
      <c r="BZ188" s="18">
        <f t="shared" si="511"/>
        <v>42322</v>
      </c>
      <c r="CA188" s="18">
        <f t="shared" si="511"/>
        <v>42322</v>
      </c>
      <c r="CB188" s="18">
        <f t="shared" si="511"/>
        <v>42322</v>
      </c>
      <c r="CC188" s="18">
        <f t="shared" si="511"/>
        <v>0</v>
      </c>
      <c r="CD188" s="18">
        <f t="shared" si="511"/>
        <v>42322</v>
      </c>
      <c r="CE188" s="18">
        <f t="shared" si="511"/>
        <v>0</v>
      </c>
      <c r="CF188" s="18">
        <f t="shared" si="511"/>
        <v>0</v>
      </c>
      <c r="CG188" s="18">
        <f t="shared" si="511"/>
        <v>0</v>
      </c>
      <c r="CH188" s="18">
        <f t="shared" si="511"/>
        <v>0</v>
      </c>
      <c r="CI188" s="18">
        <f t="shared" si="511"/>
        <v>0</v>
      </c>
      <c r="CJ188" s="18">
        <f t="shared" ref="CJ188" si="513">SUM(CJ189:CJ195)</f>
        <v>0</v>
      </c>
      <c r="CK188" s="18">
        <f t="shared" si="511"/>
        <v>0</v>
      </c>
      <c r="CL188" s="18">
        <f t="shared" si="511"/>
        <v>0</v>
      </c>
      <c r="CM188" s="18">
        <f t="shared" si="511"/>
        <v>0</v>
      </c>
      <c r="CN188" s="18">
        <f t="shared" si="511"/>
        <v>0</v>
      </c>
      <c r="CO188" s="18"/>
      <c r="CP188" s="18"/>
      <c r="CQ188" s="18">
        <f t="shared" ref="CQ188:CU188" si="514">SUM(CQ189:CQ195)</f>
        <v>0</v>
      </c>
      <c r="CR188" s="18">
        <f t="shared" si="514"/>
        <v>0</v>
      </c>
      <c r="CS188" s="18">
        <f t="shared" si="514"/>
        <v>0</v>
      </c>
      <c r="CT188" s="18">
        <f t="shared" si="514"/>
        <v>0</v>
      </c>
      <c r="CU188" s="46">
        <f t="shared" si="514"/>
        <v>0</v>
      </c>
      <c r="CV188" s="58"/>
      <c r="CW188" s="94"/>
      <c r="CX188" s="94"/>
      <c r="CY188" s="93"/>
      <c r="CZ188" s="58"/>
      <c r="DA188" s="58"/>
      <c r="DB188" s="58"/>
      <c r="DC188" s="58"/>
      <c r="DD188" s="58"/>
      <c r="DE188" s="58"/>
      <c r="DF188" s="58"/>
      <c r="DG188" s="58"/>
      <c r="DH188" s="58"/>
      <c r="DI188" s="58"/>
      <c r="DJ188" s="58"/>
      <c r="DK188" s="58"/>
      <c r="DL188" s="58"/>
      <c r="DM188" s="58"/>
      <c r="DN188" s="58"/>
      <c r="DO188" s="58"/>
      <c r="DP188" s="58"/>
      <c r="DQ188" s="58"/>
    </row>
    <row r="189" spans="1:121" ht="31.2" x14ac:dyDescent="0.3">
      <c r="A189" s="21" t="s">
        <v>1</v>
      </c>
      <c r="B189" s="21" t="s">
        <v>72</v>
      </c>
      <c r="C189" s="22" t="s">
        <v>543</v>
      </c>
      <c r="D189" s="19">
        <f t="shared" ref="D189:D195" si="515">SUM(E189+BZ189+CR189)</f>
        <v>1411049</v>
      </c>
      <c r="E189" s="19">
        <f t="shared" ref="E189:E195" si="516">SUM(F189+BA189)</f>
        <v>1411049</v>
      </c>
      <c r="F189" s="19">
        <f t="shared" ref="F189:F195" si="517">SUM(G189+H189+I189+P189+S189+T189+U189+AE189+AD189)</f>
        <v>848120</v>
      </c>
      <c r="G189" s="23">
        <v>532230</v>
      </c>
      <c r="H189" s="23">
        <v>129208</v>
      </c>
      <c r="I189" s="19">
        <f t="shared" si="306"/>
        <v>186682</v>
      </c>
      <c r="J189" s="23">
        <v>0</v>
      </c>
      <c r="K189" s="23">
        <v>0</v>
      </c>
      <c r="L189" s="23">
        <v>0</v>
      </c>
      <c r="M189" s="23">
        <v>0</v>
      </c>
      <c r="N189" s="23">
        <v>186682</v>
      </c>
      <c r="O189" s="23">
        <v>0</v>
      </c>
      <c r="P189" s="19">
        <f t="shared" si="307"/>
        <v>0</v>
      </c>
      <c r="Q189" s="23">
        <v>0</v>
      </c>
      <c r="R189" s="23">
        <v>0</v>
      </c>
      <c r="S189" s="23">
        <v>0</v>
      </c>
      <c r="T189" s="23">
        <v>0</v>
      </c>
      <c r="U189" s="19">
        <f t="shared" ref="U189:U195" si="518">SUM(V189:AC189)</f>
        <v>0</v>
      </c>
      <c r="V189" s="19">
        <v>0</v>
      </c>
      <c r="W189" s="19">
        <v>0</v>
      </c>
      <c r="X189" s="19">
        <v>0</v>
      </c>
      <c r="Y189" s="19">
        <v>0</v>
      </c>
      <c r="Z189" s="19">
        <v>0</v>
      </c>
      <c r="AA189" s="19">
        <v>0</v>
      </c>
      <c r="AB189" s="19">
        <v>0</v>
      </c>
      <c r="AC189" s="19">
        <v>0</v>
      </c>
      <c r="AD189" s="19">
        <v>0</v>
      </c>
      <c r="AE189" s="19">
        <f t="shared" ref="AE189:AE195" si="519">SUM(AF189:AZ189)</f>
        <v>0</v>
      </c>
      <c r="AF189" s="19">
        <v>0</v>
      </c>
      <c r="AG189" s="19">
        <v>0</v>
      </c>
      <c r="AH189" s="19">
        <v>0</v>
      </c>
      <c r="AI189" s="19">
        <v>0</v>
      </c>
      <c r="AJ189" s="19">
        <v>0</v>
      </c>
      <c r="AK189" s="19">
        <v>0</v>
      </c>
      <c r="AL189" s="19">
        <v>0</v>
      </c>
      <c r="AM189" s="19">
        <v>0</v>
      </c>
      <c r="AN189" s="19">
        <v>0</v>
      </c>
      <c r="AO189" s="19">
        <v>0</v>
      </c>
      <c r="AP189" s="19">
        <v>0</v>
      </c>
      <c r="AQ189" s="19">
        <v>0</v>
      </c>
      <c r="AR189" s="19">
        <v>0</v>
      </c>
      <c r="AS189" s="19">
        <v>0</v>
      </c>
      <c r="AT189" s="19">
        <v>0</v>
      </c>
      <c r="AU189" s="19">
        <v>0</v>
      </c>
      <c r="AV189" s="19">
        <v>0</v>
      </c>
      <c r="AW189" s="23">
        <v>0</v>
      </c>
      <c r="AX189" s="23">
        <v>0</v>
      </c>
      <c r="AY189" s="23">
        <v>0</v>
      </c>
      <c r="AZ189" s="23">
        <v>0</v>
      </c>
      <c r="BA189" s="19">
        <f t="shared" ref="BA189:BA195" si="520">SUM(BB189+BF189+BI189+BK189+BN189)</f>
        <v>562929</v>
      </c>
      <c r="BB189" s="19">
        <f t="shared" ref="BB189:BB195" si="521">SUM(BC189:BE189)</f>
        <v>0</v>
      </c>
      <c r="BC189" s="19">
        <v>0</v>
      </c>
      <c r="BD189" s="19">
        <v>0</v>
      </c>
      <c r="BE189" s="19">
        <v>0</v>
      </c>
      <c r="BF189" s="19">
        <f t="shared" ref="BF189:BF195" si="522">SUM(BH189:BH189)</f>
        <v>0</v>
      </c>
      <c r="BG189" s="19">
        <v>0</v>
      </c>
      <c r="BH189" s="19">
        <v>0</v>
      </c>
      <c r="BI189" s="19">
        <v>0</v>
      </c>
      <c r="BJ189" s="19">
        <v>0</v>
      </c>
      <c r="BK189" s="19">
        <f t="shared" si="309"/>
        <v>0</v>
      </c>
      <c r="BL189" s="19">
        <v>0</v>
      </c>
      <c r="BM189" s="19">
        <v>0</v>
      </c>
      <c r="BN189" s="19">
        <f t="shared" ref="BN189:BN195" si="523">SUM(BO189:BY189)</f>
        <v>562929</v>
      </c>
      <c r="BO189" s="19">
        <v>0</v>
      </c>
      <c r="BP189" s="19">
        <v>0</v>
      </c>
      <c r="BQ189" s="19">
        <v>0</v>
      </c>
      <c r="BR189" s="19">
        <v>0</v>
      </c>
      <c r="BS189" s="19">
        <v>0</v>
      </c>
      <c r="BT189" s="19">
        <v>0</v>
      </c>
      <c r="BU189" s="19">
        <v>0</v>
      </c>
      <c r="BV189" s="19">
        <v>0</v>
      </c>
      <c r="BW189" s="23">
        <v>0</v>
      </c>
      <c r="BX189" s="23">
        <v>562929</v>
      </c>
      <c r="BY189" s="23">
        <v>0</v>
      </c>
      <c r="BZ189" s="19">
        <f t="shared" ref="BZ189:BZ195" si="524">SUM(CA189+CQ189)</f>
        <v>0</v>
      </c>
      <c r="CA189" s="19">
        <f t="shared" ref="CA189:CA195" si="525">SUM(CB189+CE189+CK189)</f>
        <v>0</v>
      </c>
      <c r="CB189" s="19">
        <f t="shared" si="310"/>
        <v>0</v>
      </c>
      <c r="CC189" s="19">
        <v>0</v>
      </c>
      <c r="CD189" s="19">
        <v>0</v>
      </c>
      <c r="CE189" s="19">
        <f t="shared" ref="CE189:CE195" si="526">SUM(CF189:CJ189)</f>
        <v>0</v>
      </c>
      <c r="CF189" s="19">
        <v>0</v>
      </c>
      <c r="CG189" s="19">
        <v>0</v>
      </c>
      <c r="CH189" s="19">
        <v>0</v>
      </c>
      <c r="CI189" s="19">
        <v>0</v>
      </c>
      <c r="CJ189" s="19">
        <v>0</v>
      </c>
      <c r="CK189" s="19">
        <f t="shared" ref="CK189:CK195" si="527">SUM(CL189:CP189)</f>
        <v>0</v>
      </c>
      <c r="CL189" s="19">
        <v>0</v>
      </c>
      <c r="CM189" s="19">
        <v>0</v>
      </c>
      <c r="CN189" s="19">
        <v>0</v>
      </c>
      <c r="CO189" s="19"/>
      <c r="CP189" s="19"/>
      <c r="CQ189" s="19">
        <v>0</v>
      </c>
      <c r="CR189" s="19">
        <f t="shared" si="312"/>
        <v>0</v>
      </c>
      <c r="CS189" s="19">
        <f t="shared" si="313"/>
        <v>0</v>
      </c>
      <c r="CT189" s="19">
        <v>0</v>
      </c>
      <c r="CU189" s="20">
        <v>0</v>
      </c>
      <c r="CW189" s="116"/>
      <c r="CX189" s="116"/>
      <c r="CY189" s="95"/>
    </row>
    <row r="190" spans="1:121" ht="31.2" x14ac:dyDescent="0.3">
      <c r="A190" s="21" t="s">
        <v>1</v>
      </c>
      <c r="B190" s="21" t="s">
        <v>68</v>
      </c>
      <c r="C190" s="22" t="s">
        <v>540</v>
      </c>
      <c r="D190" s="19">
        <f t="shared" si="515"/>
        <v>1771500</v>
      </c>
      <c r="E190" s="19">
        <f t="shared" si="516"/>
        <v>1729178</v>
      </c>
      <c r="F190" s="19">
        <f t="shared" si="517"/>
        <v>971336</v>
      </c>
      <c r="G190" s="23">
        <v>534446</v>
      </c>
      <c r="H190" s="23">
        <v>70027</v>
      </c>
      <c r="I190" s="19">
        <f t="shared" si="306"/>
        <v>295030</v>
      </c>
      <c r="J190" s="23">
        <v>0</v>
      </c>
      <c r="K190" s="23">
        <v>0</v>
      </c>
      <c r="L190" s="23">
        <v>0</v>
      </c>
      <c r="M190" s="23">
        <v>0</v>
      </c>
      <c r="N190" s="23">
        <v>295030</v>
      </c>
      <c r="O190" s="23">
        <v>0</v>
      </c>
      <c r="P190" s="19">
        <f t="shared" si="307"/>
        <v>0</v>
      </c>
      <c r="Q190" s="23">
        <v>0</v>
      </c>
      <c r="R190" s="23">
        <v>0</v>
      </c>
      <c r="S190" s="23">
        <v>0</v>
      </c>
      <c r="T190" s="23">
        <v>71833</v>
      </c>
      <c r="U190" s="19">
        <f t="shared" si="518"/>
        <v>0</v>
      </c>
      <c r="V190" s="19">
        <v>0</v>
      </c>
      <c r="W190" s="19">
        <v>0</v>
      </c>
      <c r="X190" s="19">
        <v>0</v>
      </c>
      <c r="Y190" s="19">
        <v>0</v>
      </c>
      <c r="Z190" s="19">
        <v>0</v>
      </c>
      <c r="AA190" s="19">
        <v>0</v>
      </c>
      <c r="AB190" s="19">
        <v>0</v>
      </c>
      <c r="AC190" s="19">
        <v>0</v>
      </c>
      <c r="AD190" s="19">
        <v>0</v>
      </c>
      <c r="AE190" s="19">
        <f t="shared" si="519"/>
        <v>0</v>
      </c>
      <c r="AF190" s="19">
        <v>0</v>
      </c>
      <c r="AG190" s="19">
        <v>0</v>
      </c>
      <c r="AH190" s="19">
        <v>0</v>
      </c>
      <c r="AI190" s="19">
        <v>0</v>
      </c>
      <c r="AJ190" s="19">
        <v>0</v>
      </c>
      <c r="AK190" s="19">
        <v>0</v>
      </c>
      <c r="AL190" s="19">
        <v>0</v>
      </c>
      <c r="AM190" s="19">
        <v>0</v>
      </c>
      <c r="AN190" s="19">
        <v>0</v>
      </c>
      <c r="AO190" s="19">
        <v>0</v>
      </c>
      <c r="AP190" s="19">
        <v>0</v>
      </c>
      <c r="AQ190" s="19">
        <v>0</v>
      </c>
      <c r="AR190" s="19">
        <v>0</v>
      </c>
      <c r="AS190" s="19">
        <v>0</v>
      </c>
      <c r="AT190" s="19">
        <v>0</v>
      </c>
      <c r="AU190" s="19">
        <v>0</v>
      </c>
      <c r="AV190" s="19">
        <v>0</v>
      </c>
      <c r="AW190" s="23">
        <v>0</v>
      </c>
      <c r="AX190" s="23">
        <v>0</v>
      </c>
      <c r="AY190" s="23">
        <v>0</v>
      </c>
      <c r="AZ190" s="23">
        <v>0</v>
      </c>
      <c r="BA190" s="19">
        <f t="shared" si="520"/>
        <v>757842</v>
      </c>
      <c r="BB190" s="19">
        <f t="shared" si="521"/>
        <v>0</v>
      </c>
      <c r="BC190" s="19">
        <v>0</v>
      </c>
      <c r="BD190" s="19">
        <v>0</v>
      </c>
      <c r="BE190" s="19">
        <v>0</v>
      </c>
      <c r="BF190" s="19">
        <f t="shared" si="522"/>
        <v>0</v>
      </c>
      <c r="BG190" s="19">
        <v>0</v>
      </c>
      <c r="BH190" s="19">
        <v>0</v>
      </c>
      <c r="BI190" s="19">
        <v>0</v>
      </c>
      <c r="BJ190" s="19">
        <v>0</v>
      </c>
      <c r="BK190" s="19">
        <f t="shared" si="309"/>
        <v>0</v>
      </c>
      <c r="BL190" s="19">
        <v>0</v>
      </c>
      <c r="BM190" s="19">
        <v>0</v>
      </c>
      <c r="BN190" s="19">
        <f t="shared" si="523"/>
        <v>757842</v>
      </c>
      <c r="BO190" s="19">
        <v>0</v>
      </c>
      <c r="BP190" s="19">
        <v>0</v>
      </c>
      <c r="BQ190" s="19">
        <v>0</v>
      </c>
      <c r="BR190" s="19">
        <v>0</v>
      </c>
      <c r="BS190" s="19">
        <v>0</v>
      </c>
      <c r="BT190" s="19">
        <v>0</v>
      </c>
      <c r="BU190" s="19">
        <v>0</v>
      </c>
      <c r="BV190" s="19">
        <v>0</v>
      </c>
      <c r="BW190" s="23">
        <v>0</v>
      </c>
      <c r="BX190" s="23">
        <v>757842</v>
      </c>
      <c r="BY190" s="23">
        <v>0</v>
      </c>
      <c r="BZ190" s="19">
        <f t="shared" si="524"/>
        <v>42322</v>
      </c>
      <c r="CA190" s="19">
        <f t="shared" si="525"/>
        <v>42322</v>
      </c>
      <c r="CB190" s="19">
        <f t="shared" si="310"/>
        <v>42322</v>
      </c>
      <c r="CC190" s="19">
        <v>0</v>
      </c>
      <c r="CD190" s="23">
        <v>42322</v>
      </c>
      <c r="CE190" s="19">
        <f t="shared" si="526"/>
        <v>0</v>
      </c>
      <c r="CF190" s="19">
        <v>0</v>
      </c>
      <c r="CG190" s="19">
        <v>0</v>
      </c>
      <c r="CH190" s="19">
        <v>0</v>
      </c>
      <c r="CI190" s="19">
        <v>0</v>
      </c>
      <c r="CJ190" s="19">
        <v>0</v>
      </c>
      <c r="CK190" s="19">
        <f t="shared" si="527"/>
        <v>0</v>
      </c>
      <c r="CL190" s="19">
        <v>0</v>
      </c>
      <c r="CM190" s="19">
        <v>0</v>
      </c>
      <c r="CN190" s="19">
        <v>0</v>
      </c>
      <c r="CO190" s="19"/>
      <c r="CP190" s="19"/>
      <c r="CQ190" s="19">
        <v>0</v>
      </c>
      <c r="CR190" s="19">
        <f t="shared" si="312"/>
        <v>0</v>
      </c>
      <c r="CS190" s="19">
        <f t="shared" si="313"/>
        <v>0</v>
      </c>
      <c r="CT190" s="19">
        <v>0</v>
      </c>
      <c r="CU190" s="20">
        <v>0</v>
      </c>
      <c r="CW190" s="116"/>
      <c r="CX190" s="116"/>
      <c r="CY190" s="95"/>
    </row>
    <row r="191" spans="1:121" ht="31.2" x14ac:dyDescent="0.3">
      <c r="A191" s="21" t="s">
        <v>1</v>
      </c>
      <c r="B191" s="21" t="s">
        <v>81</v>
      </c>
      <c r="C191" s="22" t="s">
        <v>541</v>
      </c>
      <c r="D191" s="19">
        <f t="shared" si="515"/>
        <v>53786269</v>
      </c>
      <c r="E191" s="19">
        <f t="shared" si="516"/>
        <v>53786269</v>
      </c>
      <c r="F191" s="19">
        <f t="shared" si="517"/>
        <v>17055522</v>
      </c>
      <c r="G191" s="23">
        <v>0</v>
      </c>
      <c r="H191" s="23">
        <v>0</v>
      </c>
      <c r="I191" s="19">
        <f>SUM(J191:O191)</f>
        <v>2261885</v>
      </c>
      <c r="J191" s="23">
        <v>0</v>
      </c>
      <c r="K191" s="23">
        <v>0</v>
      </c>
      <c r="L191" s="23">
        <v>0</v>
      </c>
      <c r="M191" s="23">
        <v>0</v>
      </c>
      <c r="N191" s="23">
        <v>0</v>
      </c>
      <c r="O191" s="23">
        <v>2261885</v>
      </c>
      <c r="P191" s="19">
        <f>SUM(Q191:R191)</f>
        <v>0</v>
      </c>
      <c r="Q191" s="23">
        <v>0</v>
      </c>
      <c r="R191" s="23">
        <v>0</v>
      </c>
      <c r="S191" s="23">
        <v>0</v>
      </c>
      <c r="T191" s="23">
        <v>0</v>
      </c>
      <c r="U191" s="19">
        <f t="shared" si="518"/>
        <v>0</v>
      </c>
      <c r="V191" s="19">
        <v>0</v>
      </c>
      <c r="W191" s="19">
        <v>0</v>
      </c>
      <c r="X191" s="19">
        <v>0</v>
      </c>
      <c r="Y191" s="19">
        <v>0</v>
      </c>
      <c r="Z191" s="19">
        <v>0</v>
      </c>
      <c r="AA191" s="19">
        <v>0</v>
      </c>
      <c r="AB191" s="19">
        <v>0</v>
      </c>
      <c r="AC191" s="19">
        <v>0</v>
      </c>
      <c r="AD191" s="19">
        <v>0</v>
      </c>
      <c r="AE191" s="19">
        <f t="shared" si="519"/>
        <v>14793637</v>
      </c>
      <c r="AF191" s="19">
        <v>0</v>
      </c>
      <c r="AG191" s="19">
        <v>0</v>
      </c>
      <c r="AH191" s="19">
        <v>0</v>
      </c>
      <c r="AI191" s="19">
        <v>0</v>
      </c>
      <c r="AJ191" s="19">
        <v>0</v>
      </c>
      <c r="AK191" s="19">
        <v>0</v>
      </c>
      <c r="AL191" s="19">
        <v>0</v>
      </c>
      <c r="AM191" s="19">
        <v>0</v>
      </c>
      <c r="AN191" s="19">
        <v>0</v>
      </c>
      <c r="AO191" s="19">
        <v>0</v>
      </c>
      <c r="AP191" s="19">
        <v>0</v>
      </c>
      <c r="AQ191" s="19">
        <v>0</v>
      </c>
      <c r="AR191" s="19">
        <v>0</v>
      </c>
      <c r="AS191" s="19">
        <v>0</v>
      </c>
      <c r="AT191" s="19">
        <v>0</v>
      </c>
      <c r="AU191" s="19">
        <v>0</v>
      </c>
      <c r="AV191" s="19">
        <v>14508006</v>
      </c>
      <c r="AW191" s="23">
        <v>0</v>
      </c>
      <c r="AX191" s="23">
        <v>0</v>
      </c>
      <c r="AY191" s="23">
        <v>0</v>
      </c>
      <c r="AZ191" s="23">
        <v>285631</v>
      </c>
      <c r="BA191" s="19">
        <f t="shared" si="520"/>
        <v>36730747</v>
      </c>
      <c r="BB191" s="19">
        <f t="shared" si="521"/>
        <v>0</v>
      </c>
      <c r="BC191" s="19">
        <v>0</v>
      </c>
      <c r="BD191" s="19">
        <v>0</v>
      </c>
      <c r="BE191" s="19">
        <v>0</v>
      </c>
      <c r="BF191" s="19">
        <f t="shared" si="522"/>
        <v>0</v>
      </c>
      <c r="BG191" s="19">
        <v>0</v>
      </c>
      <c r="BH191" s="19">
        <v>0</v>
      </c>
      <c r="BI191" s="19">
        <v>0</v>
      </c>
      <c r="BJ191" s="19">
        <v>0</v>
      </c>
      <c r="BK191" s="19">
        <f>SUM(BL191)</f>
        <v>0</v>
      </c>
      <c r="BL191" s="19">
        <v>0</v>
      </c>
      <c r="BM191" s="19">
        <v>0</v>
      </c>
      <c r="BN191" s="19">
        <f t="shared" si="523"/>
        <v>36730747</v>
      </c>
      <c r="BO191" s="19">
        <v>0</v>
      </c>
      <c r="BP191" s="19">
        <v>0</v>
      </c>
      <c r="BQ191" s="19">
        <v>0</v>
      </c>
      <c r="BR191" s="19">
        <v>0</v>
      </c>
      <c r="BS191" s="19">
        <v>0</v>
      </c>
      <c r="BT191" s="19">
        <v>0</v>
      </c>
      <c r="BU191" s="19">
        <v>0</v>
      </c>
      <c r="BV191" s="19">
        <v>1763250</v>
      </c>
      <c r="BW191" s="23">
        <v>286944</v>
      </c>
      <c r="BX191" s="23">
        <v>12069210</v>
      </c>
      <c r="BY191" s="23">
        <v>22611343</v>
      </c>
      <c r="BZ191" s="19">
        <f t="shared" si="524"/>
        <v>0</v>
      </c>
      <c r="CA191" s="19">
        <f t="shared" si="525"/>
        <v>0</v>
      </c>
      <c r="CB191" s="19">
        <f>SUM(CC191:CD191)</f>
        <v>0</v>
      </c>
      <c r="CC191" s="19">
        <v>0</v>
      </c>
      <c r="CD191" s="19"/>
      <c r="CE191" s="19">
        <f t="shared" si="526"/>
        <v>0</v>
      </c>
      <c r="CF191" s="19">
        <v>0</v>
      </c>
      <c r="CG191" s="19">
        <v>0</v>
      </c>
      <c r="CH191" s="19">
        <v>0</v>
      </c>
      <c r="CI191" s="19">
        <v>0</v>
      </c>
      <c r="CJ191" s="19">
        <v>0</v>
      </c>
      <c r="CK191" s="19">
        <f t="shared" si="527"/>
        <v>0</v>
      </c>
      <c r="CL191" s="19">
        <v>0</v>
      </c>
      <c r="CM191" s="19">
        <v>0</v>
      </c>
      <c r="CN191" s="19">
        <v>0</v>
      </c>
      <c r="CO191" s="19"/>
      <c r="CP191" s="19"/>
      <c r="CQ191" s="19">
        <v>0</v>
      </c>
      <c r="CR191" s="19">
        <f>SUM(CS191)</f>
        <v>0</v>
      </c>
      <c r="CS191" s="19">
        <f>SUM(CT191:CU191)</f>
        <v>0</v>
      </c>
      <c r="CT191" s="19">
        <v>0</v>
      </c>
      <c r="CU191" s="20">
        <v>0</v>
      </c>
      <c r="CW191" s="116"/>
      <c r="CX191" s="116"/>
      <c r="CY191" s="95"/>
    </row>
    <row r="192" spans="1:121" ht="15.6" x14ac:dyDescent="0.3">
      <c r="A192" s="21" t="s">
        <v>1</v>
      </c>
      <c r="B192" s="21" t="s">
        <v>81</v>
      </c>
      <c r="C192" s="22" t="s">
        <v>542</v>
      </c>
      <c r="D192" s="19">
        <f t="shared" si="515"/>
        <v>87191792</v>
      </c>
      <c r="E192" s="19">
        <f t="shared" si="516"/>
        <v>87191792</v>
      </c>
      <c r="F192" s="19">
        <f t="shared" si="517"/>
        <v>0</v>
      </c>
      <c r="G192" s="23">
        <v>0</v>
      </c>
      <c r="H192" s="23">
        <v>0</v>
      </c>
      <c r="I192" s="19">
        <f t="shared" si="306"/>
        <v>0</v>
      </c>
      <c r="J192" s="23">
        <v>0</v>
      </c>
      <c r="K192" s="23">
        <v>0</v>
      </c>
      <c r="L192" s="23">
        <v>0</v>
      </c>
      <c r="M192" s="23">
        <v>0</v>
      </c>
      <c r="N192" s="23">
        <v>0</v>
      </c>
      <c r="O192" s="23">
        <v>0</v>
      </c>
      <c r="P192" s="19">
        <f t="shared" si="307"/>
        <v>0</v>
      </c>
      <c r="Q192" s="23">
        <v>0</v>
      </c>
      <c r="R192" s="23">
        <v>0</v>
      </c>
      <c r="S192" s="23">
        <v>0</v>
      </c>
      <c r="T192" s="23">
        <v>0</v>
      </c>
      <c r="U192" s="19">
        <f t="shared" si="518"/>
        <v>0</v>
      </c>
      <c r="V192" s="19">
        <v>0</v>
      </c>
      <c r="W192" s="19">
        <v>0</v>
      </c>
      <c r="X192" s="19">
        <v>0</v>
      </c>
      <c r="Y192" s="19">
        <v>0</v>
      </c>
      <c r="Z192" s="19">
        <v>0</v>
      </c>
      <c r="AA192" s="19">
        <v>0</v>
      </c>
      <c r="AB192" s="19">
        <v>0</v>
      </c>
      <c r="AC192" s="19">
        <v>0</v>
      </c>
      <c r="AD192" s="19">
        <v>0</v>
      </c>
      <c r="AE192" s="19">
        <f t="shared" si="519"/>
        <v>0</v>
      </c>
      <c r="AF192" s="19">
        <v>0</v>
      </c>
      <c r="AG192" s="19">
        <v>0</v>
      </c>
      <c r="AH192" s="19">
        <v>0</v>
      </c>
      <c r="AI192" s="19">
        <v>0</v>
      </c>
      <c r="AJ192" s="19">
        <v>0</v>
      </c>
      <c r="AK192" s="19">
        <v>0</v>
      </c>
      <c r="AL192" s="19">
        <v>0</v>
      </c>
      <c r="AM192" s="19">
        <v>0</v>
      </c>
      <c r="AN192" s="19">
        <v>0</v>
      </c>
      <c r="AO192" s="19">
        <v>0</v>
      </c>
      <c r="AP192" s="19">
        <v>0</v>
      </c>
      <c r="AQ192" s="19">
        <v>0</v>
      </c>
      <c r="AR192" s="19">
        <v>0</v>
      </c>
      <c r="AS192" s="19">
        <v>0</v>
      </c>
      <c r="AT192" s="19">
        <v>0</v>
      </c>
      <c r="AU192" s="19">
        <v>0</v>
      </c>
      <c r="AV192" s="19">
        <v>0</v>
      </c>
      <c r="AW192" s="23">
        <v>0</v>
      </c>
      <c r="AX192" s="23">
        <v>0</v>
      </c>
      <c r="AY192" s="23">
        <v>0</v>
      </c>
      <c r="AZ192" s="23">
        <v>0</v>
      </c>
      <c r="BA192" s="19">
        <f t="shared" si="520"/>
        <v>87191792</v>
      </c>
      <c r="BB192" s="19">
        <f t="shared" si="521"/>
        <v>0</v>
      </c>
      <c r="BC192" s="19">
        <v>0</v>
      </c>
      <c r="BD192" s="19">
        <v>0</v>
      </c>
      <c r="BE192" s="19">
        <v>0</v>
      </c>
      <c r="BF192" s="19">
        <f t="shared" si="522"/>
        <v>0</v>
      </c>
      <c r="BG192" s="19">
        <v>0</v>
      </c>
      <c r="BH192" s="19">
        <v>0</v>
      </c>
      <c r="BI192" s="19">
        <v>0</v>
      </c>
      <c r="BJ192" s="19">
        <v>0</v>
      </c>
      <c r="BK192" s="19">
        <f t="shared" si="309"/>
        <v>0</v>
      </c>
      <c r="BL192" s="19">
        <v>0</v>
      </c>
      <c r="BM192" s="19">
        <v>0</v>
      </c>
      <c r="BN192" s="19">
        <f t="shared" si="523"/>
        <v>87191792</v>
      </c>
      <c r="BO192" s="19">
        <v>0</v>
      </c>
      <c r="BP192" s="19">
        <v>0</v>
      </c>
      <c r="BQ192" s="19">
        <v>0</v>
      </c>
      <c r="BR192" s="19">
        <v>0</v>
      </c>
      <c r="BS192" s="19">
        <v>0</v>
      </c>
      <c r="BT192" s="19">
        <v>0</v>
      </c>
      <c r="BU192" s="19">
        <v>0</v>
      </c>
      <c r="BV192" s="19">
        <v>0</v>
      </c>
      <c r="BW192" s="23">
        <v>0</v>
      </c>
      <c r="BX192" s="23">
        <f>64134157+22635595</f>
        <v>86769752</v>
      </c>
      <c r="BY192" s="23">
        <v>422040</v>
      </c>
      <c r="BZ192" s="19">
        <f t="shared" si="524"/>
        <v>0</v>
      </c>
      <c r="CA192" s="19">
        <f t="shared" si="525"/>
        <v>0</v>
      </c>
      <c r="CB192" s="19">
        <f t="shared" si="310"/>
        <v>0</v>
      </c>
      <c r="CC192" s="19">
        <v>0</v>
      </c>
      <c r="CD192" s="19">
        <v>0</v>
      </c>
      <c r="CE192" s="19">
        <f t="shared" si="526"/>
        <v>0</v>
      </c>
      <c r="CF192" s="19">
        <v>0</v>
      </c>
      <c r="CG192" s="19">
        <v>0</v>
      </c>
      <c r="CH192" s="19">
        <v>0</v>
      </c>
      <c r="CI192" s="19">
        <v>0</v>
      </c>
      <c r="CJ192" s="19">
        <v>0</v>
      </c>
      <c r="CK192" s="19">
        <f t="shared" si="527"/>
        <v>0</v>
      </c>
      <c r="CL192" s="19">
        <v>0</v>
      </c>
      <c r="CM192" s="19">
        <v>0</v>
      </c>
      <c r="CN192" s="19">
        <v>0</v>
      </c>
      <c r="CO192" s="19"/>
      <c r="CP192" s="19"/>
      <c r="CQ192" s="19">
        <v>0</v>
      </c>
      <c r="CR192" s="19">
        <f t="shared" si="312"/>
        <v>0</v>
      </c>
      <c r="CS192" s="19">
        <f t="shared" si="313"/>
        <v>0</v>
      </c>
      <c r="CT192" s="19">
        <v>0</v>
      </c>
      <c r="CU192" s="20">
        <v>0</v>
      </c>
      <c r="CW192" s="116"/>
      <c r="CX192" s="116"/>
      <c r="CY192" s="95"/>
    </row>
    <row r="193" spans="1:121" ht="31.2" x14ac:dyDescent="0.3">
      <c r="A193" s="21" t="s">
        <v>1</v>
      </c>
      <c r="B193" s="21" t="s">
        <v>81</v>
      </c>
      <c r="C193" s="22" t="s">
        <v>295</v>
      </c>
      <c r="D193" s="19">
        <f t="shared" si="515"/>
        <v>5311761</v>
      </c>
      <c r="E193" s="19">
        <f t="shared" si="516"/>
        <v>5311761</v>
      </c>
      <c r="F193" s="19">
        <f t="shared" si="517"/>
        <v>0</v>
      </c>
      <c r="G193" s="23">
        <v>0</v>
      </c>
      <c r="H193" s="23">
        <v>0</v>
      </c>
      <c r="I193" s="19">
        <f>SUM(J193:O193)</f>
        <v>0</v>
      </c>
      <c r="J193" s="23">
        <v>0</v>
      </c>
      <c r="K193" s="23">
        <v>0</v>
      </c>
      <c r="L193" s="23">
        <v>0</v>
      </c>
      <c r="M193" s="23">
        <v>0</v>
      </c>
      <c r="N193" s="23">
        <v>0</v>
      </c>
      <c r="O193" s="23">
        <v>0</v>
      </c>
      <c r="P193" s="19">
        <f>SUM(Q193:R193)</f>
        <v>0</v>
      </c>
      <c r="Q193" s="23">
        <v>0</v>
      </c>
      <c r="R193" s="23">
        <v>0</v>
      </c>
      <c r="S193" s="23">
        <v>0</v>
      </c>
      <c r="T193" s="23">
        <v>0</v>
      </c>
      <c r="U193" s="19">
        <f t="shared" si="518"/>
        <v>0</v>
      </c>
      <c r="V193" s="19">
        <v>0</v>
      </c>
      <c r="W193" s="19">
        <v>0</v>
      </c>
      <c r="X193" s="19">
        <v>0</v>
      </c>
      <c r="Y193" s="19">
        <v>0</v>
      </c>
      <c r="Z193" s="19">
        <v>0</v>
      </c>
      <c r="AA193" s="19">
        <v>0</v>
      </c>
      <c r="AB193" s="19">
        <v>0</v>
      </c>
      <c r="AC193" s="19">
        <v>0</v>
      </c>
      <c r="AD193" s="19">
        <v>0</v>
      </c>
      <c r="AE193" s="19">
        <f t="shared" si="519"/>
        <v>0</v>
      </c>
      <c r="AF193" s="19">
        <v>0</v>
      </c>
      <c r="AG193" s="19">
        <v>0</v>
      </c>
      <c r="AH193" s="19">
        <v>0</v>
      </c>
      <c r="AI193" s="19">
        <v>0</v>
      </c>
      <c r="AJ193" s="19">
        <v>0</v>
      </c>
      <c r="AK193" s="19">
        <v>0</v>
      </c>
      <c r="AL193" s="19">
        <v>0</v>
      </c>
      <c r="AM193" s="19">
        <v>0</v>
      </c>
      <c r="AN193" s="19">
        <v>0</v>
      </c>
      <c r="AO193" s="19">
        <v>0</v>
      </c>
      <c r="AP193" s="19">
        <v>0</v>
      </c>
      <c r="AQ193" s="19">
        <v>0</v>
      </c>
      <c r="AR193" s="19">
        <v>0</v>
      </c>
      <c r="AS193" s="19">
        <v>0</v>
      </c>
      <c r="AT193" s="19">
        <v>0</v>
      </c>
      <c r="AU193" s="19">
        <v>0</v>
      </c>
      <c r="AV193" s="19">
        <v>0</v>
      </c>
      <c r="AW193" s="23">
        <v>0</v>
      </c>
      <c r="AX193" s="23">
        <v>0</v>
      </c>
      <c r="AY193" s="23">
        <v>0</v>
      </c>
      <c r="AZ193" s="23">
        <v>0</v>
      </c>
      <c r="BA193" s="19">
        <f t="shared" si="520"/>
        <v>5311761</v>
      </c>
      <c r="BB193" s="19">
        <f t="shared" si="521"/>
        <v>0</v>
      </c>
      <c r="BC193" s="19">
        <v>0</v>
      </c>
      <c r="BD193" s="19">
        <v>0</v>
      </c>
      <c r="BE193" s="19">
        <v>0</v>
      </c>
      <c r="BF193" s="19">
        <f t="shared" si="522"/>
        <v>0</v>
      </c>
      <c r="BG193" s="19">
        <v>0</v>
      </c>
      <c r="BH193" s="19">
        <v>0</v>
      </c>
      <c r="BI193" s="19">
        <v>0</v>
      </c>
      <c r="BJ193" s="19">
        <v>0</v>
      </c>
      <c r="BK193" s="19">
        <f>SUM(BL193)</f>
        <v>0</v>
      </c>
      <c r="BL193" s="19">
        <v>0</v>
      </c>
      <c r="BM193" s="19">
        <v>0</v>
      </c>
      <c r="BN193" s="19">
        <f t="shared" si="523"/>
        <v>5311761</v>
      </c>
      <c r="BO193" s="19">
        <v>0</v>
      </c>
      <c r="BP193" s="19">
        <v>0</v>
      </c>
      <c r="BQ193" s="19">
        <v>0</v>
      </c>
      <c r="BR193" s="19">
        <v>0</v>
      </c>
      <c r="BS193" s="19">
        <v>0</v>
      </c>
      <c r="BT193" s="19">
        <v>0</v>
      </c>
      <c r="BU193" s="19">
        <v>0</v>
      </c>
      <c r="BV193" s="19">
        <v>0</v>
      </c>
      <c r="BW193" s="23">
        <v>0</v>
      </c>
      <c r="BX193" s="23">
        <v>5311761</v>
      </c>
      <c r="BY193" s="23">
        <v>0</v>
      </c>
      <c r="BZ193" s="19">
        <f t="shared" si="524"/>
        <v>0</v>
      </c>
      <c r="CA193" s="19">
        <f t="shared" si="525"/>
        <v>0</v>
      </c>
      <c r="CB193" s="19">
        <f>SUM(CC193:CD193)</f>
        <v>0</v>
      </c>
      <c r="CC193" s="19">
        <v>0</v>
      </c>
      <c r="CD193" s="19">
        <v>0</v>
      </c>
      <c r="CE193" s="19">
        <f t="shared" si="526"/>
        <v>0</v>
      </c>
      <c r="CF193" s="19">
        <v>0</v>
      </c>
      <c r="CG193" s="19">
        <v>0</v>
      </c>
      <c r="CH193" s="19">
        <v>0</v>
      </c>
      <c r="CI193" s="19">
        <v>0</v>
      </c>
      <c r="CJ193" s="19">
        <v>0</v>
      </c>
      <c r="CK193" s="19">
        <f t="shared" si="527"/>
        <v>0</v>
      </c>
      <c r="CL193" s="19">
        <v>0</v>
      </c>
      <c r="CM193" s="19">
        <v>0</v>
      </c>
      <c r="CN193" s="19">
        <v>0</v>
      </c>
      <c r="CO193" s="19"/>
      <c r="CP193" s="19"/>
      <c r="CQ193" s="19">
        <v>0</v>
      </c>
      <c r="CR193" s="19">
        <f>SUM(CS193)</f>
        <v>0</v>
      </c>
      <c r="CS193" s="19">
        <f>SUM(CT193:CU193)</f>
        <v>0</v>
      </c>
      <c r="CT193" s="19">
        <v>0</v>
      </c>
      <c r="CU193" s="20">
        <v>0</v>
      </c>
      <c r="CW193" s="116"/>
      <c r="CX193" s="116"/>
      <c r="CY193" s="95"/>
    </row>
    <row r="194" spans="1:121" ht="15.6" x14ac:dyDescent="0.3">
      <c r="A194" s="21" t="s">
        <v>1</v>
      </c>
      <c r="B194" s="21" t="s">
        <v>81</v>
      </c>
      <c r="C194" s="22" t="s">
        <v>296</v>
      </c>
      <c r="D194" s="19">
        <f t="shared" si="515"/>
        <v>399940</v>
      </c>
      <c r="E194" s="19">
        <f t="shared" si="516"/>
        <v>399940</v>
      </c>
      <c r="F194" s="19">
        <f t="shared" si="517"/>
        <v>0</v>
      </c>
      <c r="G194" s="23">
        <v>0</v>
      </c>
      <c r="H194" s="23">
        <v>0</v>
      </c>
      <c r="I194" s="19">
        <f>SUM(J194:O194)</f>
        <v>0</v>
      </c>
      <c r="J194" s="23">
        <v>0</v>
      </c>
      <c r="K194" s="23">
        <v>0</v>
      </c>
      <c r="L194" s="23">
        <v>0</v>
      </c>
      <c r="M194" s="23">
        <v>0</v>
      </c>
      <c r="N194" s="23">
        <v>0</v>
      </c>
      <c r="O194" s="23">
        <v>0</v>
      </c>
      <c r="P194" s="19">
        <f>SUM(Q194:R194)</f>
        <v>0</v>
      </c>
      <c r="Q194" s="23">
        <v>0</v>
      </c>
      <c r="R194" s="23">
        <v>0</v>
      </c>
      <c r="S194" s="23">
        <v>0</v>
      </c>
      <c r="T194" s="23">
        <v>0</v>
      </c>
      <c r="U194" s="19">
        <f t="shared" si="518"/>
        <v>0</v>
      </c>
      <c r="V194" s="19">
        <v>0</v>
      </c>
      <c r="W194" s="19">
        <v>0</v>
      </c>
      <c r="X194" s="19">
        <v>0</v>
      </c>
      <c r="Y194" s="19">
        <v>0</v>
      </c>
      <c r="Z194" s="19">
        <v>0</v>
      </c>
      <c r="AA194" s="19">
        <v>0</v>
      </c>
      <c r="AB194" s="19">
        <v>0</v>
      </c>
      <c r="AC194" s="19">
        <v>0</v>
      </c>
      <c r="AD194" s="19">
        <v>0</v>
      </c>
      <c r="AE194" s="19">
        <f t="shared" si="519"/>
        <v>0</v>
      </c>
      <c r="AF194" s="19">
        <v>0</v>
      </c>
      <c r="AG194" s="19">
        <v>0</v>
      </c>
      <c r="AH194" s="19">
        <v>0</v>
      </c>
      <c r="AI194" s="19">
        <v>0</v>
      </c>
      <c r="AJ194" s="19">
        <v>0</v>
      </c>
      <c r="AK194" s="19">
        <v>0</v>
      </c>
      <c r="AL194" s="19">
        <v>0</v>
      </c>
      <c r="AM194" s="19">
        <v>0</v>
      </c>
      <c r="AN194" s="19">
        <v>0</v>
      </c>
      <c r="AO194" s="19">
        <v>0</v>
      </c>
      <c r="AP194" s="19">
        <v>0</v>
      </c>
      <c r="AQ194" s="19">
        <v>0</v>
      </c>
      <c r="AR194" s="19">
        <v>0</v>
      </c>
      <c r="AS194" s="19">
        <v>0</v>
      </c>
      <c r="AT194" s="19">
        <v>0</v>
      </c>
      <c r="AU194" s="19">
        <v>0</v>
      </c>
      <c r="AV194" s="19">
        <v>0</v>
      </c>
      <c r="AW194" s="23"/>
      <c r="AX194" s="23">
        <v>0</v>
      </c>
      <c r="AY194" s="23">
        <v>0</v>
      </c>
      <c r="AZ194" s="23">
        <v>0</v>
      </c>
      <c r="BA194" s="19">
        <f t="shared" si="520"/>
        <v>399940</v>
      </c>
      <c r="BB194" s="19">
        <f t="shared" si="521"/>
        <v>0</v>
      </c>
      <c r="BC194" s="19">
        <v>0</v>
      </c>
      <c r="BD194" s="19">
        <v>0</v>
      </c>
      <c r="BE194" s="19">
        <v>0</v>
      </c>
      <c r="BF194" s="19">
        <f t="shared" si="522"/>
        <v>0</v>
      </c>
      <c r="BG194" s="19">
        <v>0</v>
      </c>
      <c r="BH194" s="19">
        <v>0</v>
      </c>
      <c r="BI194" s="19">
        <v>0</v>
      </c>
      <c r="BJ194" s="19">
        <v>0</v>
      </c>
      <c r="BK194" s="19">
        <f>SUM(BL194)</f>
        <v>0</v>
      </c>
      <c r="BL194" s="19">
        <v>0</v>
      </c>
      <c r="BM194" s="19">
        <v>0</v>
      </c>
      <c r="BN194" s="19">
        <f t="shared" si="523"/>
        <v>399940</v>
      </c>
      <c r="BO194" s="19">
        <v>0</v>
      </c>
      <c r="BP194" s="19">
        <v>0</v>
      </c>
      <c r="BQ194" s="19">
        <v>0</v>
      </c>
      <c r="BR194" s="19">
        <v>0</v>
      </c>
      <c r="BS194" s="19">
        <v>0</v>
      </c>
      <c r="BT194" s="19">
        <v>0</v>
      </c>
      <c r="BU194" s="19">
        <v>0</v>
      </c>
      <c r="BV194" s="19">
        <v>0</v>
      </c>
      <c r="BW194" s="23">
        <v>0</v>
      </c>
      <c r="BX194" s="23">
        <v>0</v>
      </c>
      <c r="BY194" s="23">
        <v>399940</v>
      </c>
      <c r="BZ194" s="19">
        <f t="shared" si="524"/>
        <v>0</v>
      </c>
      <c r="CA194" s="19">
        <f t="shared" si="525"/>
        <v>0</v>
      </c>
      <c r="CB194" s="19">
        <f>SUM(CC194:CD194)</f>
        <v>0</v>
      </c>
      <c r="CC194" s="19">
        <v>0</v>
      </c>
      <c r="CD194" s="19">
        <v>0</v>
      </c>
      <c r="CE194" s="19">
        <f t="shared" si="526"/>
        <v>0</v>
      </c>
      <c r="CF194" s="19">
        <v>0</v>
      </c>
      <c r="CG194" s="19">
        <v>0</v>
      </c>
      <c r="CH194" s="19">
        <v>0</v>
      </c>
      <c r="CI194" s="19">
        <v>0</v>
      </c>
      <c r="CJ194" s="19">
        <v>0</v>
      </c>
      <c r="CK194" s="19">
        <f t="shared" si="527"/>
        <v>0</v>
      </c>
      <c r="CL194" s="19">
        <v>0</v>
      </c>
      <c r="CM194" s="19">
        <v>0</v>
      </c>
      <c r="CN194" s="19">
        <v>0</v>
      </c>
      <c r="CO194" s="19"/>
      <c r="CP194" s="19"/>
      <c r="CQ194" s="19">
        <v>0</v>
      </c>
      <c r="CR194" s="19">
        <f>SUM(CS194)</f>
        <v>0</v>
      </c>
      <c r="CS194" s="19">
        <f>SUM(CT194:CU194)</f>
        <v>0</v>
      </c>
      <c r="CT194" s="19">
        <v>0</v>
      </c>
      <c r="CU194" s="20">
        <v>0</v>
      </c>
      <c r="CW194" s="116"/>
      <c r="CX194" s="116"/>
      <c r="CY194" s="95"/>
    </row>
    <row r="195" spans="1:121" ht="15.6" x14ac:dyDescent="0.3">
      <c r="A195" s="21" t="s">
        <v>1</v>
      </c>
      <c r="B195" s="21" t="s">
        <v>178</v>
      </c>
      <c r="C195" s="22" t="s">
        <v>179</v>
      </c>
      <c r="D195" s="19">
        <f t="shared" si="515"/>
        <v>870988</v>
      </c>
      <c r="E195" s="19">
        <f t="shared" si="516"/>
        <v>870988</v>
      </c>
      <c r="F195" s="19">
        <f t="shared" si="517"/>
        <v>870988</v>
      </c>
      <c r="G195" s="23">
        <v>840121</v>
      </c>
      <c r="H195" s="23">
        <v>0</v>
      </c>
      <c r="I195" s="19">
        <f t="shared" ref="I195" si="528">SUM(J195:O195)</f>
        <v>7500</v>
      </c>
      <c r="J195" s="23">
        <v>0</v>
      </c>
      <c r="K195" s="23">
        <v>7500</v>
      </c>
      <c r="L195" s="23">
        <v>0</v>
      </c>
      <c r="M195" s="23">
        <v>0</v>
      </c>
      <c r="N195" s="23">
        <v>0</v>
      </c>
      <c r="O195" s="23">
        <v>0</v>
      </c>
      <c r="P195" s="19">
        <f t="shared" ref="P195" si="529">SUM(Q195:R195)</f>
        <v>0</v>
      </c>
      <c r="Q195" s="23">
        <v>0</v>
      </c>
      <c r="R195" s="23">
        <v>0</v>
      </c>
      <c r="S195" s="23">
        <v>0</v>
      </c>
      <c r="T195" s="23">
        <v>0</v>
      </c>
      <c r="U195" s="19">
        <f t="shared" si="518"/>
        <v>0</v>
      </c>
      <c r="V195" s="19">
        <v>0</v>
      </c>
      <c r="W195" s="19">
        <v>0</v>
      </c>
      <c r="X195" s="19">
        <v>0</v>
      </c>
      <c r="Y195" s="19">
        <v>0</v>
      </c>
      <c r="Z195" s="19">
        <v>0</v>
      </c>
      <c r="AA195" s="19">
        <v>0</v>
      </c>
      <c r="AB195" s="19">
        <v>0</v>
      </c>
      <c r="AC195" s="19">
        <v>0</v>
      </c>
      <c r="AD195" s="19">
        <v>0</v>
      </c>
      <c r="AE195" s="19">
        <f t="shared" si="519"/>
        <v>23367</v>
      </c>
      <c r="AF195" s="19">
        <v>0</v>
      </c>
      <c r="AG195" s="19">
        <v>0</v>
      </c>
      <c r="AH195" s="19">
        <v>0</v>
      </c>
      <c r="AI195" s="19">
        <v>0</v>
      </c>
      <c r="AJ195" s="19">
        <v>0</v>
      </c>
      <c r="AK195" s="19">
        <v>0</v>
      </c>
      <c r="AL195" s="19">
        <v>0</v>
      </c>
      <c r="AM195" s="19">
        <v>0</v>
      </c>
      <c r="AN195" s="19">
        <v>0</v>
      </c>
      <c r="AO195" s="19">
        <v>0</v>
      </c>
      <c r="AP195" s="19">
        <v>0</v>
      </c>
      <c r="AQ195" s="19">
        <v>0</v>
      </c>
      <c r="AR195" s="19">
        <v>0</v>
      </c>
      <c r="AS195" s="19">
        <v>0</v>
      </c>
      <c r="AT195" s="19">
        <v>0</v>
      </c>
      <c r="AU195" s="19">
        <v>0</v>
      </c>
      <c r="AV195" s="19">
        <v>0</v>
      </c>
      <c r="AW195" s="23">
        <v>23367</v>
      </c>
      <c r="AX195" s="23">
        <v>0</v>
      </c>
      <c r="AY195" s="23">
        <v>0</v>
      </c>
      <c r="AZ195" s="23">
        <v>0</v>
      </c>
      <c r="BA195" s="19">
        <f t="shared" si="520"/>
        <v>0</v>
      </c>
      <c r="BB195" s="19">
        <f t="shared" si="521"/>
        <v>0</v>
      </c>
      <c r="BC195" s="19">
        <v>0</v>
      </c>
      <c r="BD195" s="19">
        <v>0</v>
      </c>
      <c r="BE195" s="19">
        <v>0</v>
      </c>
      <c r="BF195" s="19">
        <f t="shared" si="522"/>
        <v>0</v>
      </c>
      <c r="BG195" s="19">
        <v>0</v>
      </c>
      <c r="BH195" s="19">
        <v>0</v>
      </c>
      <c r="BI195" s="19">
        <v>0</v>
      </c>
      <c r="BJ195" s="19">
        <v>0</v>
      </c>
      <c r="BK195" s="19">
        <f t="shared" ref="BK195" si="530">SUM(BL195)</f>
        <v>0</v>
      </c>
      <c r="BL195" s="19">
        <v>0</v>
      </c>
      <c r="BM195" s="19">
        <v>0</v>
      </c>
      <c r="BN195" s="19">
        <f t="shared" si="523"/>
        <v>0</v>
      </c>
      <c r="BO195" s="19">
        <v>0</v>
      </c>
      <c r="BP195" s="19">
        <v>0</v>
      </c>
      <c r="BQ195" s="19">
        <v>0</v>
      </c>
      <c r="BR195" s="19">
        <v>0</v>
      </c>
      <c r="BS195" s="19">
        <v>0</v>
      </c>
      <c r="BT195" s="19">
        <v>0</v>
      </c>
      <c r="BU195" s="19">
        <v>0</v>
      </c>
      <c r="BV195" s="19">
        <v>0</v>
      </c>
      <c r="BW195" s="23">
        <v>0</v>
      </c>
      <c r="BX195" s="23">
        <v>0</v>
      </c>
      <c r="BY195" s="23">
        <v>0</v>
      </c>
      <c r="BZ195" s="19">
        <f t="shared" si="524"/>
        <v>0</v>
      </c>
      <c r="CA195" s="19">
        <f t="shared" si="525"/>
        <v>0</v>
      </c>
      <c r="CB195" s="19">
        <f t="shared" ref="CB195" si="531">SUM(CC195:CD195)</f>
        <v>0</v>
      </c>
      <c r="CC195" s="19">
        <v>0</v>
      </c>
      <c r="CD195" s="19"/>
      <c r="CE195" s="19">
        <f t="shared" si="526"/>
        <v>0</v>
      </c>
      <c r="CF195" s="19">
        <v>0</v>
      </c>
      <c r="CG195" s="19">
        <v>0</v>
      </c>
      <c r="CH195" s="19">
        <v>0</v>
      </c>
      <c r="CI195" s="19">
        <v>0</v>
      </c>
      <c r="CJ195" s="19">
        <v>0</v>
      </c>
      <c r="CK195" s="19">
        <f t="shared" si="527"/>
        <v>0</v>
      </c>
      <c r="CL195" s="19">
        <v>0</v>
      </c>
      <c r="CM195" s="19">
        <v>0</v>
      </c>
      <c r="CN195" s="19">
        <v>0</v>
      </c>
      <c r="CO195" s="19"/>
      <c r="CP195" s="19"/>
      <c r="CQ195" s="19">
        <v>0</v>
      </c>
      <c r="CR195" s="19">
        <f t="shared" ref="CR195" si="532">SUM(CS195)</f>
        <v>0</v>
      </c>
      <c r="CS195" s="19">
        <f t="shared" ref="CS195" si="533">SUM(CT195:CU195)</f>
        <v>0</v>
      </c>
      <c r="CT195" s="19">
        <v>0</v>
      </c>
      <c r="CU195" s="20">
        <v>0</v>
      </c>
      <c r="CW195" s="116"/>
      <c r="CX195" s="116"/>
      <c r="CY195" s="95"/>
    </row>
    <row r="196" spans="1:121" s="59" customFormat="1" ht="31.2" x14ac:dyDescent="0.3">
      <c r="A196" s="16" t="s">
        <v>298</v>
      </c>
      <c r="B196" s="16" t="s">
        <v>1</v>
      </c>
      <c r="C196" s="17" t="s">
        <v>364</v>
      </c>
      <c r="D196" s="18">
        <f t="shared" ref="D196:AS196" si="534">SUM(D197:D206)</f>
        <v>112062452</v>
      </c>
      <c r="E196" s="18">
        <f t="shared" si="534"/>
        <v>112062452</v>
      </c>
      <c r="F196" s="18">
        <f t="shared" si="534"/>
        <v>112062452</v>
      </c>
      <c r="G196" s="18">
        <f t="shared" si="534"/>
        <v>0</v>
      </c>
      <c r="H196" s="18">
        <f t="shared" si="534"/>
        <v>0</v>
      </c>
      <c r="I196" s="18">
        <f t="shared" si="534"/>
        <v>0</v>
      </c>
      <c r="J196" s="18">
        <f t="shared" si="534"/>
        <v>0</v>
      </c>
      <c r="K196" s="18">
        <f t="shared" si="534"/>
        <v>0</v>
      </c>
      <c r="L196" s="18">
        <f t="shared" si="534"/>
        <v>0</v>
      </c>
      <c r="M196" s="18">
        <f t="shared" si="534"/>
        <v>0</v>
      </c>
      <c r="N196" s="18">
        <f t="shared" si="534"/>
        <v>0</v>
      </c>
      <c r="O196" s="18">
        <f t="shared" si="534"/>
        <v>0</v>
      </c>
      <c r="P196" s="18">
        <f t="shared" si="534"/>
        <v>0</v>
      </c>
      <c r="Q196" s="18">
        <f t="shared" si="534"/>
        <v>0</v>
      </c>
      <c r="R196" s="18">
        <f t="shared" si="534"/>
        <v>0</v>
      </c>
      <c r="S196" s="18">
        <f t="shared" si="534"/>
        <v>0</v>
      </c>
      <c r="T196" s="18">
        <f t="shared" si="534"/>
        <v>0</v>
      </c>
      <c r="U196" s="18">
        <f t="shared" si="534"/>
        <v>112062452</v>
      </c>
      <c r="V196" s="18">
        <f t="shared" si="534"/>
        <v>0</v>
      </c>
      <c r="W196" s="18">
        <f t="shared" si="534"/>
        <v>0</v>
      </c>
      <c r="X196" s="18">
        <f t="shared" si="534"/>
        <v>0</v>
      </c>
      <c r="Y196" s="18">
        <f t="shared" si="534"/>
        <v>0</v>
      </c>
      <c r="Z196" s="18">
        <f t="shared" si="534"/>
        <v>0</v>
      </c>
      <c r="AA196" s="18">
        <f t="shared" si="534"/>
        <v>0</v>
      </c>
      <c r="AB196" s="18">
        <f t="shared" si="534"/>
        <v>112062452</v>
      </c>
      <c r="AC196" s="18">
        <f t="shared" si="534"/>
        <v>0</v>
      </c>
      <c r="AD196" s="18">
        <f t="shared" si="534"/>
        <v>0</v>
      </c>
      <c r="AE196" s="18">
        <f t="shared" si="534"/>
        <v>0</v>
      </c>
      <c r="AF196" s="18">
        <f t="shared" si="534"/>
        <v>0</v>
      </c>
      <c r="AG196" s="18">
        <f t="shared" si="534"/>
        <v>0</v>
      </c>
      <c r="AH196" s="18">
        <f t="shared" si="534"/>
        <v>0</v>
      </c>
      <c r="AI196" s="18">
        <f t="shared" si="534"/>
        <v>0</v>
      </c>
      <c r="AJ196" s="18">
        <f t="shared" si="534"/>
        <v>0</v>
      </c>
      <c r="AK196" s="18">
        <f t="shared" si="534"/>
        <v>0</v>
      </c>
      <c r="AL196" s="18">
        <f t="shared" si="534"/>
        <v>0</v>
      </c>
      <c r="AM196" s="18">
        <f t="shared" si="534"/>
        <v>0</v>
      </c>
      <c r="AN196" s="18">
        <f t="shared" si="534"/>
        <v>0</v>
      </c>
      <c r="AO196" s="18">
        <f t="shared" si="534"/>
        <v>0</v>
      </c>
      <c r="AP196" s="18">
        <f t="shared" si="534"/>
        <v>0</v>
      </c>
      <c r="AQ196" s="18">
        <f t="shared" si="534"/>
        <v>0</v>
      </c>
      <c r="AR196" s="18">
        <f t="shared" si="534"/>
        <v>0</v>
      </c>
      <c r="AS196" s="18">
        <f t="shared" si="534"/>
        <v>0</v>
      </c>
      <c r="AT196" s="18"/>
      <c r="AU196" s="18"/>
      <c r="AV196" s="18">
        <f>SUM(AV197:AV206)</f>
        <v>0</v>
      </c>
      <c r="AW196" s="18">
        <f>SUM(AW197:AW206)</f>
        <v>0</v>
      </c>
      <c r="AX196" s="18">
        <f>SUM(AX197:AX206)</f>
        <v>0</v>
      </c>
      <c r="AY196" s="18"/>
      <c r="AZ196" s="18">
        <f t="shared" ref="AZ196:CN196" si="535">SUM(AZ197:AZ206)</f>
        <v>0</v>
      </c>
      <c r="BA196" s="18">
        <f t="shared" si="535"/>
        <v>0</v>
      </c>
      <c r="BB196" s="18">
        <f t="shared" si="535"/>
        <v>0</v>
      </c>
      <c r="BC196" s="18">
        <f t="shared" si="535"/>
        <v>0</v>
      </c>
      <c r="BD196" s="18">
        <f t="shared" si="535"/>
        <v>0</v>
      </c>
      <c r="BE196" s="18">
        <f t="shared" si="535"/>
        <v>0</v>
      </c>
      <c r="BF196" s="18">
        <f t="shared" si="535"/>
        <v>0</v>
      </c>
      <c r="BG196" s="18">
        <f t="shared" si="535"/>
        <v>0</v>
      </c>
      <c r="BH196" s="18">
        <f t="shared" si="535"/>
        <v>0</v>
      </c>
      <c r="BI196" s="18">
        <f t="shared" si="535"/>
        <v>0</v>
      </c>
      <c r="BJ196" s="18">
        <f t="shared" ref="BJ196" si="536">SUM(BJ197:BJ206)</f>
        <v>0</v>
      </c>
      <c r="BK196" s="18">
        <f t="shared" si="535"/>
        <v>0</v>
      </c>
      <c r="BL196" s="18">
        <f t="shared" si="535"/>
        <v>0</v>
      </c>
      <c r="BM196" s="18">
        <f t="shared" si="535"/>
        <v>0</v>
      </c>
      <c r="BN196" s="18">
        <f t="shared" si="535"/>
        <v>0</v>
      </c>
      <c r="BO196" s="18">
        <f t="shared" si="535"/>
        <v>0</v>
      </c>
      <c r="BP196" s="18">
        <f t="shared" si="535"/>
        <v>0</v>
      </c>
      <c r="BQ196" s="18">
        <f t="shared" si="535"/>
        <v>0</v>
      </c>
      <c r="BR196" s="18">
        <f t="shared" si="535"/>
        <v>0</v>
      </c>
      <c r="BS196" s="18">
        <f t="shared" si="535"/>
        <v>0</v>
      </c>
      <c r="BT196" s="18">
        <f t="shared" si="535"/>
        <v>0</v>
      </c>
      <c r="BU196" s="18">
        <f t="shared" si="535"/>
        <v>0</v>
      </c>
      <c r="BV196" s="18">
        <f t="shared" si="535"/>
        <v>0</v>
      </c>
      <c r="BW196" s="18">
        <f t="shared" si="535"/>
        <v>0</v>
      </c>
      <c r="BX196" s="18">
        <f t="shared" si="535"/>
        <v>0</v>
      </c>
      <c r="BY196" s="18">
        <f t="shared" si="535"/>
        <v>0</v>
      </c>
      <c r="BZ196" s="18">
        <f t="shared" si="535"/>
        <v>0</v>
      </c>
      <c r="CA196" s="18">
        <f t="shared" si="535"/>
        <v>0</v>
      </c>
      <c r="CB196" s="18">
        <f t="shared" si="535"/>
        <v>0</v>
      </c>
      <c r="CC196" s="18">
        <f t="shared" si="535"/>
        <v>0</v>
      </c>
      <c r="CD196" s="18">
        <f t="shared" si="535"/>
        <v>0</v>
      </c>
      <c r="CE196" s="18">
        <f t="shared" si="535"/>
        <v>0</v>
      </c>
      <c r="CF196" s="18">
        <f t="shared" si="535"/>
        <v>0</v>
      </c>
      <c r="CG196" s="18">
        <f t="shared" si="535"/>
        <v>0</v>
      </c>
      <c r="CH196" s="18">
        <f t="shared" si="535"/>
        <v>0</v>
      </c>
      <c r="CI196" s="18">
        <f t="shared" si="535"/>
        <v>0</v>
      </c>
      <c r="CJ196" s="18">
        <f t="shared" ref="CJ196" si="537">SUM(CJ197:CJ206)</f>
        <v>0</v>
      </c>
      <c r="CK196" s="18">
        <f t="shared" si="535"/>
        <v>0</v>
      </c>
      <c r="CL196" s="18">
        <f t="shared" si="535"/>
        <v>0</v>
      </c>
      <c r="CM196" s="18">
        <f t="shared" si="535"/>
        <v>0</v>
      </c>
      <c r="CN196" s="18">
        <f t="shared" si="535"/>
        <v>0</v>
      </c>
      <c r="CO196" s="18"/>
      <c r="CP196" s="18"/>
      <c r="CQ196" s="18">
        <f t="shared" ref="CQ196:CU196" si="538">SUM(CQ197:CQ206)</f>
        <v>0</v>
      </c>
      <c r="CR196" s="18">
        <f t="shared" si="538"/>
        <v>0</v>
      </c>
      <c r="CS196" s="18">
        <f t="shared" si="538"/>
        <v>0</v>
      </c>
      <c r="CT196" s="18">
        <f t="shared" si="538"/>
        <v>0</v>
      </c>
      <c r="CU196" s="46">
        <f t="shared" si="538"/>
        <v>0</v>
      </c>
      <c r="CV196" s="58"/>
      <c r="CW196" s="94"/>
      <c r="CX196" s="94"/>
      <c r="CY196" s="93"/>
      <c r="CZ196" s="58"/>
      <c r="DA196" s="58"/>
      <c r="DB196" s="58"/>
      <c r="DC196" s="58"/>
      <c r="DD196" s="58"/>
      <c r="DE196" s="58"/>
      <c r="DF196" s="58"/>
      <c r="DG196" s="58"/>
      <c r="DH196" s="58"/>
      <c r="DI196" s="58"/>
      <c r="DJ196" s="58"/>
      <c r="DK196" s="58"/>
      <c r="DL196" s="58"/>
      <c r="DM196" s="58"/>
      <c r="DN196" s="58"/>
      <c r="DO196" s="58"/>
      <c r="DP196" s="58"/>
      <c r="DQ196" s="58"/>
    </row>
    <row r="197" spans="1:121" ht="31.2" x14ac:dyDescent="0.3">
      <c r="A197" s="21" t="s">
        <v>1</v>
      </c>
      <c r="B197" s="34" t="s">
        <v>79</v>
      </c>
      <c r="C197" s="31" t="s">
        <v>624</v>
      </c>
      <c r="D197" s="19">
        <f t="shared" ref="D197:D206" si="539">SUM(E197+BZ197+CR197)</f>
        <v>84016776</v>
      </c>
      <c r="E197" s="19">
        <f t="shared" ref="E197:E206" si="540">SUM(F197+BA197)</f>
        <v>84016776</v>
      </c>
      <c r="F197" s="19">
        <f t="shared" ref="F197:F206" si="541">SUM(G197+H197+I197+P197+S197+T197+U197+AE197+AD197)</f>
        <v>84016776</v>
      </c>
      <c r="G197" s="19">
        <v>0</v>
      </c>
      <c r="H197" s="19">
        <v>0</v>
      </c>
      <c r="I197" s="19">
        <f t="shared" ref="I197:I206" si="542">SUM(J197:O197)</f>
        <v>0</v>
      </c>
      <c r="J197" s="19">
        <v>0</v>
      </c>
      <c r="K197" s="19">
        <v>0</v>
      </c>
      <c r="L197" s="19">
        <v>0</v>
      </c>
      <c r="M197" s="19">
        <v>0</v>
      </c>
      <c r="N197" s="19">
        <v>0</v>
      </c>
      <c r="O197" s="19">
        <v>0</v>
      </c>
      <c r="P197" s="19">
        <f t="shared" ref="P197:P206" si="543">SUM(Q197:R197)</f>
        <v>0</v>
      </c>
      <c r="Q197" s="19">
        <v>0</v>
      </c>
      <c r="R197" s="19">
        <v>0</v>
      </c>
      <c r="S197" s="19">
        <v>0</v>
      </c>
      <c r="T197" s="19">
        <v>0</v>
      </c>
      <c r="U197" s="19">
        <f t="shared" ref="U197:U206" si="544">SUM(V197:AC197)</f>
        <v>84016776</v>
      </c>
      <c r="V197" s="19">
        <v>0</v>
      </c>
      <c r="W197" s="19">
        <v>0</v>
      </c>
      <c r="X197" s="19">
        <v>0</v>
      </c>
      <c r="Y197" s="19">
        <v>0</v>
      </c>
      <c r="Z197" s="19">
        <v>0</v>
      </c>
      <c r="AA197" s="19">
        <v>0</v>
      </c>
      <c r="AB197" s="23">
        <v>84016776</v>
      </c>
      <c r="AC197" s="19">
        <v>0</v>
      </c>
      <c r="AD197" s="19">
        <v>0</v>
      </c>
      <c r="AE197" s="19">
        <f t="shared" ref="AE197:AE206" si="545">SUM(AF197:AZ197)</f>
        <v>0</v>
      </c>
      <c r="AF197" s="19">
        <v>0</v>
      </c>
      <c r="AG197" s="19">
        <v>0</v>
      </c>
      <c r="AH197" s="19">
        <v>0</v>
      </c>
      <c r="AI197" s="19">
        <v>0</v>
      </c>
      <c r="AJ197" s="19">
        <v>0</v>
      </c>
      <c r="AK197" s="19">
        <v>0</v>
      </c>
      <c r="AL197" s="19">
        <v>0</v>
      </c>
      <c r="AM197" s="19">
        <v>0</v>
      </c>
      <c r="AN197" s="19">
        <v>0</v>
      </c>
      <c r="AO197" s="19">
        <v>0</v>
      </c>
      <c r="AP197" s="19">
        <v>0</v>
      </c>
      <c r="AQ197" s="19">
        <v>0</v>
      </c>
      <c r="AR197" s="19">
        <v>0</v>
      </c>
      <c r="AS197" s="19">
        <v>0</v>
      </c>
      <c r="AT197" s="19"/>
      <c r="AU197" s="19"/>
      <c r="AV197" s="19">
        <v>0</v>
      </c>
      <c r="AW197" s="19">
        <v>0</v>
      </c>
      <c r="AX197" s="19">
        <v>0</v>
      </c>
      <c r="AY197" s="19"/>
      <c r="AZ197" s="19">
        <v>0</v>
      </c>
      <c r="BA197" s="19">
        <f t="shared" ref="BA197:BA206" si="546">SUM(BB197+BF197+BI197+BK197+BN197)</f>
        <v>0</v>
      </c>
      <c r="BB197" s="19">
        <f t="shared" ref="BB197:BB206" si="547">SUM(BC197:BE197)</f>
        <v>0</v>
      </c>
      <c r="BC197" s="19">
        <v>0</v>
      </c>
      <c r="BD197" s="19">
        <v>0</v>
      </c>
      <c r="BE197" s="19">
        <v>0</v>
      </c>
      <c r="BF197" s="19">
        <f t="shared" ref="BF197:BF206" si="548">SUM(BH197:BH197)</f>
        <v>0</v>
      </c>
      <c r="BG197" s="19">
        <v>0</v>
      </c>
      <c r="BH197" s="19">
        <v>0</v>
      </c>
      <c r="BI197" s="19">
        <v>0</v>
      </c>
      <c r="BJ197" s="19">
        <v>0</v>
      </c>
      <c r="BK197" s="19">
        <f t="shared" ref="BK197:BK206" si="549">SUM(BL197)</f>
        <v>0</v>
      </c>
      <c r="BL197" s="19">
        <v>0</v>
      </c>
      <c r="BM197" s="19">
        <v>0</v>
      </c>
      <c r="BN197" s="19">
        <f t="shared" ref="BN197:BN206" si="550">SUM(BO197:BY197)</f>
        <v>0</v>
      </c>
      <c r="BO197" s="19">
        <v>0</v>
      </c>
      <c r="BP197" s="19">
        <v>0</v>
      </c>
      <c r="BQ197" s="19">
        <v>0</v>
      </c>
      <c r="BR197" s="19">
        <v>0</v>
      </c>
      <c r="BS197" s="19">
        <v>0</v>
      </c>
      <c r="BT197" s="19">
        <v>0</v>
      </c>
      <c r="BU197" s="19">
        <v>0</v>
      </c>
      <c r="BV197" s="19">
        <v>0</v>
      </c>
      <c r="BW197" s="19">
        <v>0</v>
      </c>
      <c r="BX197" s="19">
        <v>0</v>
      </c>
      <c r="BY197" s="19">
        <v>0</v>
      </c>
      <c r="BZ197" s="19">
        <f t="shared" ref="BZ197:BZ206" si="551">SUM(CA197+CQ197)</f>
        <v>0</v>
      </c>
      <c r="CA197" s="19">
        <f t="shared" ref="CA197:CA206" si="552">SUM(CB197+CE197+CK197)</f>
        <v>0</v>
      </c>
      <c r="CB197" s="19">
        <f t="shared" ref="CB197:CB206" si="553">SUM(CC197:CD197)</f>
        <v>0</v>
      </c>
      <c r="CC197" s="19">
        <v>0</v>
      </c>
      <c r="CD197" s="19">
        <v>0</v>
      </c>
      <c r="CE197" s="19">
        <f t="shared" ref="CE197:CE206" si="554">SUM(CF197:CJ197)</f>
        <v>0</v>
      </c>
      <c r="CF197" s="19">
        <v>0</v>
      </c>
      <c r="CG197" s="19">
        <v>0</v>
      </c>
      <c r="CH197" s="19">
        <v>0</v>
      </c>
      <c r="CI197" s="19">
        <v>0</v>
      </c>
      <c r="CJ197" s="19">
        <v>0</v>
      </c>
      <c r="CK197" s="19">
        <f t="shared" ref="CK197:CK206" si="555">SUM(CL197:CP197)</f>
        <v>0</v>
      </c>
      <c r="CL197" s="19">
        <v>0</v>
      </c>
      <c r="CM197" s="19">
        <v>0</v>
      </c>
      <c r="CN197" s="19">
        <v>0</v>
      </c>
      <c r="CO197" s="19"/>
      <c r="CP197" s="19"/>
      <c r="CQ197" s="19">
        <v>0</v>
      </c>
      <c r="CR197" s="19">
        <f t="shared" ref="CR197:CR206" si="556">SUM(CS197)</f>
        <v>0</v>
      </c>
      <c r="CS197" s="19">
        <f t="shared" ref="CS197:CS206" si="557">SUM(CT197:CU197)</f>
        <v>0</v>
      </c>
      <c r="CT197" s="19">
        <v>0</v>
      </c>
      <c r="CU197" s="20">
        <v>0</v>
      </c>
      <c r="CW197" s="116"/>
      <c r="CX197" s="116"/>
      <c r="CY197" s="95"/>
    </row>
    <row r="198" spans="1:121" ht="15.6" x14ac:dyDescent="0.3">
      <c r="A198" s="21" t="s">
        <v>1</v>
      </c>
      <c r="B198" s="34" t="s">
        <v>299</v>
      </c>
      <c r="C198" s="31" t="s">
        <v>366</v>
      </c>
      <c r="D198" s="19">
        <f t="shared" si="539"/>
        <v>15223838</v>
      </c>
      <c r="E198" s="19">
        <f t="shared" si="540"/>
        <v>15223838</v>
      </c>
      <c r="F198" s="19">
        <f t="shared" si="541"/>
        <v>15223838</v>
      </c>
      <c r="G198" s="19">
        <v>0</v>
      </c>
      <c r="H198" s="19">
        <v>0</v>
      </c>
      <c r="I198" s="19">
        <f t="shared" si="542"/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19">
        <f t="shared" si="543"/>
        <v>0</v>
      </c>
      <c r="Q198" s="19">
        <v>0</v>
      </c>
      <c r="R198" s="19">
        <v>0</v>
      </c>
      <c r="S198" s="19">
        <v>0</v>
      </c>
      <c r="T198" s="19">
        <v>0</v>
      </c>
      <c r="U198" s="19">
        <f t="shared" si="544"/>
        <v>15223838</v>
      </c>
      <c r="V198" s="19">
        <v>0</v>
      </c>
      <c r="W198" s="19">
        <v>0</v>
      </c>
      <c r="X198" s="19">
        <v>0</v>
      </c>
      <c r="Y198" s="19">
        <v>0</v>
      </c>
      <c r="Z198" s="19">
        <v>0</v>
      </c>
      <c r="AA198" s="19">
        <v>0</v>
      </c>
      <c r="AB198" s="23">
        <v>15223838</v>
      </c>
      <c r="AC198" s="19">
        <v>0</v>
      </c>
      <c r="AD198" s="19">
        <v>0</v>
      </c>
      <c r="AE198" s="19">
        <f t="shared" si="545"/>
        <v>0</v>
      </c>
      <c r="AF198" s="19">
        <v>0</v>
      </c>
      <c r="AG198" s="19">
        <v>0</v>
      </c>
      <c r="AH198" s="19">
        <v>0</v>
      </c>
      <c r="AI198" s="19">
        <v>0</v>
      </c>
      <c r="AJ198" s="19">
        <v>0</v>
      </c>
      <c r="AK198" s="19">
        <v>0</v>
      </c>
      <c r="AL198" s="19">
        <v>0</v>
      </c>
      <c r="AM198" s="19">
        <v>0</v>
      </c>
      <c r="AN198" s="19">
        <v>0</v>
      </c>
      <c r="AO198" s="19">
        <v>0</v>
      </c>
      <c r="AP198" s="19">
        <v>0</v>
      </c>
      <c r="AQ198" s="19">
        <v>0</v>
      </c>
      <c r="AR198" s="19">
        <v>0</v>
      </c>
      <c r="AS198" s="19">
        <v>0</v>
      </c>
      <c r="AT198" s="19"/>
      <c r="AU198" s="19"/>
      <c r="AV198" s="19">
        <v>0</v>
      </c>
      <c r="AW198" s="19">
        <v>0</v>
      </c>
      <c r="AX198" s="19">
        <v>0</v>
      </c>
      <c r="AY198" s="19"/>
      <c r="AZ198" s="19">
        <v>0</v>
      </c>
      <c r="BA198" s="19">
        <f t="shared" si="546"/>
        <v>0</v>
      </c>
      <c r="BB198" s="19">
        <f t="shared" si="547"/>
        <v>0</v>
      </c>
      <c r="BC198" s="19">
        <v>0</v>
      </c>
      <c r="BD198" s="19">
        <v>0</v>
      </c>
      <c r="BE198" s="19">
        <v>0</v>
      </c>
      <c r="BF198" s="19">
        <f t="shared" si="548"/>
        <v>0</v>
      </c>
      <c r="BG198" s="19">
        <v>0</v>
      </c>
      <c r="BH198" s="19">
        <v>0</v>
      </c>
      <c r="BI198" s="19">
        <v>0</v>
      </c>
      <c r="BJ198" s="19">
        <v>0</v>
      </c>
      <c r="BK198" s="19">
        <f t="shared" si="549"/>
        <v>0</v>
      </c>
      <c r="BL198" s="19">
        <v>0</v>
      </c>
      <c r="BM198" s="19">
        <v>0</v>
      </c>
      <c r="BN198" s="19">
        <f t="shared" si="550"/>
        <v>0</v>
      </c>
      <c r="BO198" s="19">
        <v>0</v>
      </c>
      <c r="BP198" s="19">
        <v>0</v>
      </c>
      <c r="BQ198" s="19">
        <v>0</v>
      </c>
      <c r="BR198" s="19">
        <v>0</v>
      </c>
      <c r="BS198" s="19">
        <v>0</v>
      </c>
      <c r="BT198" s="19">
        <v>0</v>
      </c>
      <c r="BU198" s="19">
        <v>0</v>
      </c>
      <c r="BV198" s="19">
        <v>0</v>
      </c>
      <c r="BW198" s="19">
        <v>0</v>
      </c>
      <c r="BX198" s="19">
        <v>0</v>
      </c>
      <c r="BY198" s="19">
        <v>0</v>
      </c>
      <c r="BZ198" s="19">
        <f t="shared" si="551"/>
        <v>0</v>
      </c>
      <c r="CA198" s="19">
        <f t="shared" si="552"/>
        <v>0</v>
      </c>
      <c r="CB198" s="19">
        <f t="shared" si="553"/>
        <v>0</v>
      </c>
      <c r="CC198" s="19">
        <v>0</v>
      </c>
      <c r="CD198" s="19">
        <v>0</v>
      </c>
      <c r="CE198" s="19">
        <f t="shared" si="554"/>
        <v>0</v>
      </c>
      <c r="CF198" s="19">
        <v>0</v>
      </c>
      <c r="CG198" s="19">
        <v>0</v>
      </c>
      <c r="CH198" s="19">
        <v>0</v>
      </c>
      <c r="CI198" s="19">
        <v>0</v>
      </c>
      <c r="CJ198" s="19">
        <v>0</v>
      </c>
      <c r="CK198" s="19">
        <f t="shared" si="555"/>
        <v>0</v>
      </c>
      <c r="CL198" s="19">
        <v>0</v>
      </c>
      <c r="CM198" s="19">
        <v>0</v>
      </c>
      <c r="CN198" s="19">
        <v>0</v>
      </c>
      <c r="CO198" s="19"/>
      <c r="CP198" s="19"/>
      <c r="CQ198" s="19">
        <v>0</v>
      </c>
      <c r="CR198" s="19">
        <f t="shared" si="556"/>
        <v>0</v>
      </c>
      <c r="CS198" s="19">
        <f t="shared" si="557"/>
        <v>0</v>
      </c>
      <c r="CT198" s="19">
        <v>0</v>
      </c>
      <c r="CU198" s="20">
        <v>0</v>
      </c>
      <c r="CW198" s="116"/>
      <c r="CX198" s="116"/>
      <c r="CY198" s="95"/>
    </row>
    <row r="199" spans="1:121" ht="15.6" x14ac:dyDescent="0.3">
      <c r="A199" s="21" t="s">
        <v>1</v>
      </c>
      <c r="B199" s="34" t="s">
        <v>299</v>
      </c>
      <c r="C199" s="31" t="s">
        <v>367</v>
      </c>
      <c r="D199" s="19">
        <f t="shared" si="539"/>
        <v>315064</v>
      </c>
      <c r="E199" s="19">
        <f t="shared" si="540"/>
        <v>315064</v>
      </c>
      <c r="F199" s="19">
        <f t="shared" si="541"/>
        <v>315064</v>
      </c>
      <c r="G199" s="19">
        <v>0</v>
      </c>
      <c r="H199" s="19">
        <v>0</v>
      </c>
      <c r="I199" s="19">
        <f t="shared" si="542"/>
        <v>0</v>
      </c>
      <c r="J199" s="19">
        <v>0</v>
      </c>
      <c r="K199" s="19">
        <v>0</v>
      </c>
      <c r="L199" s="19">
        <v>0</v>
      </c>
      <c r="M199" s="19">
        <v>0</v>
      </c>
      <c r="N199" s="19">
        <v>0</v>
      </c>
      <c r="O199" s="19">
        <v>0</v>
      </c>
      <c r="P199" s="19">
        <f t="shared" si="543"/>
        <v>0</v>
      </c>
      <c r="Q199" s="19">
        <v>0</v>
      </c>
      <c r="R199" s="19">
        <v>0</v>
      </c>
      <c r="S199" s="19">
        <v>0</v>
      </c>
      <c r="T199" s="19">
        <v>0</v>
      </c>
      <c r="U199" s="19">
        <f t="shared" si="544"/>
        <v>315064</v>
      </c>
      <c r="V199" s="19">
        <v>0</v>
      </c>
      <c r="W199" s="19">
        <v>0</v>
      </c>
      <c r="X199" s="19">
        <v>0</v>
      </c>
      <c r="Y199" s="19">
        <v>0</v>
      </c>
      <c r="Z199" s="19">
        <v>0</v>
      </c>
      <c r="AA199" s="19">
        <v>0</v>
      </c>
      <c r="AB199" s="23">
        <v>315064</v>
      </c>
      <c r="AC199" s="19">
        <v>0</v>
      </c>
      <c r="AD199" s="19">
        <v>0</v>
      </c>
      <c r="AE199" s="19">
        <f t="shared" si="545"/>
        <v>0</v>
      </c>
      <c r="AF199" s="19">
        <v>0</v>
      </c>
      <c r="AG199" s="19">
        <v>0</v>
      </c>
      <c r="AH199" s="19">
        <v>0</v>
      </c>
      <c r="AI199" s="19">
        <v>0</v>
      </c>
      <c r="AJ199" s="19">
        <v>0</v>
      </c>
      <c r="AK199" s="19">
        <v>0</v>
      </c>
      <c r="AL199" s="19">
        <v>0</v>
      </c>
      <c r="AM199" s="19">
        <v>0</v>
      </c>
      <c r="AN199" s="19">
        <v>0</v>
      </c>
      <c r="AO199" s="19">
        <v>0</v>
      </c>
      <c r="AP199" s="19">
        <v>0</v>
      </c>
      <c r="AQ199" s="19">
        <v>0</v>
      </c>
      <c r="AR199" s="19">
        <v>0</v>
      </c>
      <c r="AS199" s="19">
        <v>0</v>
      </c>
      <c r="AT199" s="19"/>
      <c r="AU199" s="19"/>
      <c r="AV199" s="19">
        <v>0</v>
      </c>
      <c r="AW199" s="19">
        <v>0</v>
      </c>
      <c r="AX199" s="19">
        <v>0</v>
      </c>
      <c r="AY199" s="19"/>
      <c r="AZ199" s="19">
        <v>0</v>
      </c>
      <c r="BA199" s="19">
        <f t="shared" si="546"/>
        <v>0</v>
      </c>
      <c r="BB199" s="19">
        <f t="shared" si="547"/>
        <v>0</v>
      </c>
      <c r="BC199" s="19">
        <v>0</v>
      </c>
      <c r="BD199" s="19">
        <v>0</v>
      </c>
      <c r="BE199" s="19">
        <v>0</v>
      </c>
      <c r="BF199" s="19">
        <f t="shared" si="548"/>
        <v>0</v>
      </c>
      <c r="BG199" s="19">
        <v>0</v>
      </c>
      <c r="BH199" s="19">
        <v>0</v>
      </c>
      <c r="BI199" s="19">
        <v>0</v>
      </c>
      <c r="BJ199" s="19">
        <v>0</v>
      </c>
      <c r="BK199" s="19">
        <f t="shared" si="549"/>
        <v>0</v>
      </c>
      <c r="BL199" s="19">
        <v>0</v>
      </c>
      <c r="BM199" s="19">
        <v>0</v>
      </c>
      <c r="BN199" s="19">
        <f t="shared" si="550"/>
        <v>0</v>
      </c>
      <c r="BO199" s="19">
        <v>0</v>
      </c>
      <c r="BP199" s="19">
        <v>0</v>
      </c>
      <c r="BQ199" s="19">
        <v>0</v>
      </c>
      <c r="BR199" s="19">
        <v>0</v>
      </c>
      <c r="BS199" s="19">
        <v>0</v>
      </c>
      <c r="BT199" s="19">
        <v>0</v>
      </c>
      <c r="BU199" s="19">
        <v>0</v>
      </c>
      <c r="BV199" s="19">
        <v>0</v>
      </c>
      <c r="BW199" s="19">
        <v>0</v>
      </c>
      <c r="BX199" s="19">
        <v>0</v>
      </c>
      <c r="BY199" s="19">
        <v>0</v>
      </c>
      <c r="BZ199" s="19">
        <f t="shared" si="551"/>
        <v>0</v>
      </c>
      <c r="CA199" s="19">
        <f t="shared" si="552"/>
        <v>0</v>
      </c>
      <c r="CB199" s="19">
        <f t="shared" si="553"/>
        <v>0</v>
      </c>
      <c r="CC199" s="19">
        <v>0</v>
      </c>
      <c r="CD199" s="19">
        <v>0</v>
      </c>
      <c r="CE199" s="19">
        <f t="shared" si="554"/>
        <v>0</v>
      </c>
      <c r="CF199" s="19">
        <v>0</v>
      </c>
      <c r="CG199" s="19">
        <v>0</v>
      </c>
      <c r="CH199" s="19">
        <v>0</v>
      </c>
      <c r="CI199" s="19">
        <v>0</v>
      </c>
      <c r="CJ199" s="19">
        <v>0</v>
      </c>
      <c r="CK199" s="19">
        <f t="shared" si="555"/>
        <v>0</v>
      </c>
      <c r="CL199" s="19">
        <v>0</v>
      </c>
      <c r="CM199" s="19">
        <v>0</v>
      </c>
      <c r="CN199" s="19">
        <v>0</v>
      </c>
      <c r="CO199" s="19"/>
      <c r="CP199" s="19"/>
      <c r="CQ199" s="19">
        <v>0</v>
      </c>
      <c r="CR199" s="19">
        <f t="shared" si="556"/>
        <v>0</v>
      </c>
      <c r="CS199" s="19">
        <f t="shared" si="557"/>
        <v>0</v>
      </c>
      <c r="CT199" s="19">
        <v>0</v>
      </c>
      <c r="CU199" s="20">
        <v>0</v>
      </c>
      <c r="CW199" s="116"/>
      <c r="CX199" s="116"/>
      <c r="CY199" s="95"/>
    </row>
    <row r="200" spans="1:121" ht="15.6" x14ac:dyDescent="0.3">
      <c r="A200" s="21" t="s">
        <v>1</v>
      </c>
      <c r="B200" s="34" t="s">
        <v>299</v>
      </c>
      <c r="C200" s="31" t="s">
        <v>368</v>
      </c>
      <c r="D200" s="19">
        <f t="shared" si="539"/>
        <v>231193</v>
      </c>
      <c r="E200" s="19">
        <f t="shared" si="540"/>
        <v>231193</v>
      </c>
      <c r="F200" s="19">
        <f t="shared" si="541"/>
        <v>231193</v>
      </c>
      <c r="G200" s="19">
        <v>0</v>
      </c>
      <c r="H200" s="19">
        <v>0</v>
      </c>
      <c r="I200" s="19">
        <f t="shared" si="542"/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9">
        <f t="shared" si="543"/>
        <v>0</v>
      </c>
      <c r="Q200" s="19">
        <v>0</v>
      </c>
      <c r="R200" s="19">
        <v>0</v>
      </c>
      <c r="S200" s="19">
        <v>0</v>
      </c>
      <c r="T200" s="19">
        <v>0</v>
      </c>
      <c r="U200" s="19">
        <f t="shared" si="544"/>
        <v>231193</v>
      </c>
      <c r="V200" s="19">
        <v>0</v>
      </c>
      <c r="W200" s="19">
        <v>0</v>
      </c>
      <c r="X200" s="19">
        <v>0</v>
      </c>
      <c r="Y200" s="19">
        <v>0</v>
      </c>
      <c r="Z200" s="19">
        <v>0</v>
      </c>
      <c r="AA200" s="19">
        <v>0</v>
      </c>
      <c r="AB200" s="23">
        <v>231193</v>
      </c>
      <c r="AC200" s="19">
        <v>0</v>
      </c>
      <c r="AD200" s="19">
        <v>0</v>
      </c>
      <c r="AE200" s="19">
        <f t="shared" si="545"/>
        <v>0</v>
      </c>
      <c r="AF200" s="19">
        <v>0</v>
      </c>
      <c r="AG200" s="19">
        <v>0</v>
      </c>
      <c r="AH200" s="19">
        <v>0</v>
      </c>
      <c r="AI200" s="19">
        <v>0</v>
      </c>
      <c r="AJ200" s="19">
        <v>0</v>
      </c>
      <c r="AK200" s="19">
        <v>0</v>
      </c>
      <c r="AL200" s="19">
        <v>0</v>
      </c>
      <c r="AM200" s="19">
        <v>0</v>
      </c>
      <c r="AN200" s="19">
        <v>0</v>
      </c>
      <c r="AO200" s="19">
        <v>0</v>
      </c>
      <c r="AP200" s="19">
        <v>0</v>
      </c>
      <c r="AQ200" s="19">
        <v>0</v>
      </c>
      <c r="AR200" s="19">
        <v>0</v>
      </c>
      <c r="AS200" s="19">
        <v>0</v>
      </c>
      <c r="AT200" s="19"/>
      <c r="AU200" s="19"/>
      <c r="AV200" s="19">
        <v>0</v>
      </c>
      <c r="AW200" s="19">
        <v>0</v>
      </c>
      <c r="AX200" s="19">
        <v>0</v>
      </c>
      <c r="AY200" s="19"/>
      <c r="AZ200" s="19">
        <v>0</v>
      </c>
      <c r="BA200" s="19">
        <f t="shared" si="546"/>
        <v>0</v>
      </c>
      <c r="BB200" s="19">
        <f t="shared" si="547"/>
        <v>0</v>
      </c>
      <c r="BC200" s="19">
        <v>0</v>
      </c>
      <c r="BD200" s="19">
        <v>0</v>
      </c>
      <c r="BE200" s="19">
        <v>0</v>
      </c>
      <c r="BF200" s="19">
        <f t="shared" si="548"/>
        <v>0</v>
      </c>
      <c r="BG200" s="19">
        <v>0</v>
      </c>
      <c r="BH200" s="19">
        <v>0</v>
      </c>
      <c r="BI200" s="19">
        <v>0</v>
      </c>
      <c r="BJ200" s="19">
        <v>0</v>
      </c>
      <c r="BK200" s="19">
        <f t="shared" si="549"/>
        <v>0</v>
      </c>
      <c r="BL200" s="19">
        <v>0</v>
      </c>
      <c r="BM200" s="19">
        <v>0</v>
      </c>
      <c r="BN200" s="19">
        <f t="shared" si="550"/>
        <v>0</v>
      </c>
      <c r="BO200" s="19">
        <v>0</v>
      </c>
      <c r="BP200" s="19">
        <v>0</v>
      </c>
      <c r="BQ200" s="19">
        <v>0</v>
      </c>
      <c r="BR200" s="19">
        <v>0</v>
      </c>
      <c r="BS200" s="19">
        <v>0</v>
      </c>
      <c r="BT200" s="19">
        <v>0</v>
      </c>
      <c r="BU200" s="19">
        <v>0</v>
      </c>
      <c r="BV200" s="19">
        <v>0</v>
      </c>
      <c r="BW200" s="19">
        <v>0</v>
      </c>
      <c r="BX200" s="19">
        <v>0</v>
      </c>
      <c r="BY200" s="19">
        <v>0</v>
      </c>
      <c r="BZ200" s="19">
        <f t="shared" si="551"/>
        <v>0</v>
      </c>
      <c r="CA200" s="19">
        <f t="shared" si="552"/>
        <v>0</v>
      </c>
      <c r="CB200" s="19">
        <f t="shared" si="553"/>
        <v>0</v>
      </c>
      <c r="CC200" s="19">
        <v>0</v>
      </c>
      <c r="CD200" s="19">
        <v>0</v>
      </c>
      <c r="CE200" s="19">
        <f t="shared" si="554"/>
        <v>0</v>
      </c>
      <c r="CF200" s="19">
        <v>0</v>
      </c>
      <c r="CG200" s="19">
        <v>0</v>
      </c>
      <c r="CH200" s="19">
        <v>0</v>
      </c>
      <c r="CI200" s="19">
        <v>0</v>
      </c>
      <c r="CJ200" s="19">
        <v>0</v>
      </c>
      <c r="CK200" s="19">
        <f t="shared" si="555"/>
        <v>0</v>
      </c>
      <c r="CL200" s="19">
        <v>0</v>
      </c>
      <c r="CM200" s="19">
        <v>0</v>
      </c>
      <c r="CN200" s="19">
        <v>0</v>
      </c>
      <c r="CO200" s="19"/>
      <c r="CP200" s="19"/>
      <c r="CQ200" s="19">
        <v>0</v>
      </c>
      <c r="CR200" s="19">
        <f t="shared" si="556"/>
        <v>0</v>
      </c>
      <c r="CS200" s="19">
        <f t="shared" si="557"/>
        <v>0</v>
      </c>
      <c r="CT200" s="19">
        <v>0</v>
      </c>
      <c r="CU200" s="20">
        <v>0</v>
      </c>
      <c r="CW200" s="116"/>
      <c r="CX200" s="116"/>
      <c r="CY200" s="95"/>
    </row>
    <row r="201" spans="1:121" ht="15.6" x14ac:dyDescent="0.3">
      <c r="A201" s="21" t="s">
        <v>1</v>
      </c>
      <c r="B201" s="34" t="s">
        <v>299</v>
      </c>
      <c r="C201" s="31" t="s">
        <v>369</v>
      </c>
      <c r="D201" s="19">
        <f t="shared" si="539"/>
        <v>531025</v>
      </c>
      <c r="E201" s="19">
        <f t="shared" si="540"/>
        <v>531025</v>
      </c>
      <c r="F201" s="19">
        <f t="shared" si="541"/>
        <v>531025</v>
      </c>
      <c r="G201" s="19">
        <v>0</v>
      </c>
      <c r="H201" s="19">
        <v>0</v>
      </c>
      <c r="I201" s="19">
        <f t="shared" si="542"/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0</v>
      </c>
      <c r="O201" s="19">
        <v>0</v>
      </c>
      <c r="P201" s="19">
        <f t="shared" si="543"/>
        <v>0</v>
      </c>
      <c r="Q201" s="19">
        <v>0</v>
      </c>
      <c r="R201" s="19">
        <v>0</v>
      </c>
      <c r="S201" s="19">
        <v>0</v>
      </c>
      <c r="T201" s="19">
        <v>0</v>
      </c>
      <c r="U201" s="19">
        <f t="shared" si="544"/>
        <v>531025</v>
      </c>
      <c r="V201" s="19">
        <v>0</v>
      </c>
      <c r="W201" s="19">
        <v>0</v>
      </c>
      <c r="X201" s="19">
        <v>0</v>
      </c>
      <c r="Y201" s="19">
        <v>0</v>
      </c>
      <c r="Z201" s="19">
        <v>0</v>
      </c>
      <c r="AA201" s="19">
        <v>0</v>
      </c>
      <c r="AB201" s="23">
        <v>531025</v>
      </c>
      <c r="AC201" s="19">
        <v>0</v>
      </c>
      <c r="AD201" s="19">
        <v>0</v>
      </c>
      <c r="AE201" s="19">
        <f t="shared" si="545"/>
        <v>0</v>
      </c>
      <c r="AF201" s="19">
        <v>0</v>
      </c>
      <c r="AG201" s="19">
        <v>0</v>
      </c>
      <c r="AH201" s="19">
        <v>0</v>
      </c>
      <c r="AI201" s="19">
        <v>0</v>
      </c>
      <c r="AJ201" s="19">
        <v>0</v>
      </c>
      <c r="AK201" s="19">
        <v>0</v>
      </c>
      <c r="AL201" s="19">
        <v>0</v>
      </c>
      <c r="AM201" s="19">
        <v>0</v>
      </c>
      <c r="AN201" s="19">
        <v>0</v>
      </c>
      <c r="AO201" s="19">
        <v>0</v>
      </c>
      <c r="AP201" s="19">
        <v>0</v>
      </c>
      <c r="AQ201" s="19">
        <v>0</v>
      </c>
      <c r="AR201" s="19">
        <v>0</v>
      </c>
      <c r="AS201" s="19">
        <v>0</v>
      </c>
      <c r="AT201" s="19"/>
      <c r="AU201" s="19"/>
      <c r="AV201" s="19">
        <v>0</v>
      </c>
      <c r="AW201" s="19">
        <v>0</v>
      </c>
      <c r="AX201" s="19">
        <v>0</v>
      </c>
      <c r="AY201" s="19"/>
      <c r="AZ201" s="19">
        <v>0</v>
      </c>
      <c r="BA201" s="19">
        <f t="shared" si="546"/>
        <v>0</v>
      </c>
      <c r="BB201" s="19">
        <f t="shared" si="547"/>
        <v>0</v>
      </c>
      <c r="BC201" s="19">
        <v>0</v>
      </c>
      <c r="BD201" s="19">
        <v>0</v>
      </c>
      <c r="BE201" s="19">
        <v>0</v>
      </c>
      <c r="BF201" s="19">
        <f t="shared" si="548"/>
        <v>0</v>
      </c>
      <c r="BG201" s="19">
        <v>0</v>
      </c>
      <c r="BH201" s="19">
        <v>0</v>
      </c>
      <c r="BI201" s="19">
        <v>0</v>
      </c>
      <c r="BJ201" s="19">
        <v>0</v>
      </c>
      <c r="BK201" s="19">
        <f t="shared" si="549"/>
        <v>0</v>
      </c>
      <c r="BL201" s="19">
        <v>0</v>
      </c>
      <c r="BM201" s="19">
        <v>0</v>
      </c>
      <c r="BN201" s="19">
        <f t="shared" si="550"/>
        <v>0</v>
      </c>
      <c r="BO201" s="19">
        <v>0</v>
      </c>
      <c r="BP201" s="19">
        <v>0</v>
      </c>
      <c r="BQ201" s="19">
        <v>0</v>
      </c>
      <c r="BR201" s="19">
        <v>0</v>
      </c>
      <c r="BS201" s="19">
        <v>0</v>
      </c>
      <c r="BT201" s="19">
        <v>0</v>
      </c>
      <c r="BU201" s="19">
        <v>0</v>
      </c>
      <c r="BV201" s="19">
        <v>0</v>
      </c>
      <c r="BW201" s="19">
        <v>0</v>
      </c>
      <c r="BX201" s="19">
        <v>0</v>
      </c>
      <c r="BY201" s="19">
        <v>0</v>
      </c>
      <c r="BZ201" s="19">
        <f t="shared" si="551"/>
        <v>0</v>
      </c>
      <c r="CA201" s="19">
        <f t="shared" si="552"/>
        <v>0</v>
      </c>
      <c r="CB201" s="19">
        <f t="shared" si="553"/>
        <v>0</v>
      </c>
      <c r="CC201" s="19">
        <v>0</v>
      </c>
      <c r="CD201" s="19">
        <v>0</v>
      </c>
      <c r="CE201" s="19">
        <f t="shared" si="554"/>
        <v>0</v>
      </c>
      <c r="CF201" s="19">
        <v>0</v>
      </c>
      <c r="CG201" s="19">
        <v>0</v>
      </c>
      <c r="CH201" s="19">
        <v>0</v>
      </c>
      <c r="CI201" s="19">
        <v>0</v>
      </c>
      <c r="CJ201" s="19">
        <v>0</v>
      </c>
      <c r="CK201" s="19">
        <f t="shared" si="555"/>
        <v>0</v>
      </c>
      <c r="CL201" s="19">
        <v>0</v>
      </c>
      <c r="CM201" s="19">
        <v>0</v>
      </c>
      <c r="CN201" s="19">
        <v>0</v>
      </c>
      <c r="CO201" s="19"/>
      <c r="CP201" s="19"/>
      <c r="CQ201" s="19">
        <v>0</v>
      </c>
      <c r="CR201" s="19">
        <f t="shared" si="556"/>
        <v>0</v>
      </c>
      <c r="CS201" s="19">
        <f t="shared" si="557"/>
        <v>0</v>
      </c>
      <c r="CT201" s="19">
        <v>0</v>
      </c>
      <c r="CU201" s="20">
        <v>0</v>
      </c>
      <c r="CW201" s="116"/>
      <c r="CX201" s="116"/>
      <c r="CY201" s="95"/>
    </row>
    <row r="202" spans="1:121" ht="15.6" x14ac:dyDescent="0.3">
      <c r="A202" s="21" t="s">
        <v>1</v>
      </c>
      <c r="B202" s="34" t="s">
        <v>299</v>
      </c>
      <c r="C202" s="31" t="s">
        <v>370</v>
      </c>
      <c r="D202" s="19">
        <f t="shared" si="539"/>
        <v>147029</v>
      </c>
      <c r="E202" s="19">
        <f t="shared" si="540"/>
        <v>147029</v>
      </c>
      <c r="F202" s="19">
        <f t="shared" si="541"/>
        <v>147029</v>
      </c>
      <c r="G202" s="19">
        <v>0</v>
      </c>
      <c r="H202" s="19">
        <v>0</v>
      </c>
      <c r="I202" s="19">
        <f t="shared" si="542"/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9">
        <f t="shared" si="543"/>
        <v>0</v>
      </c>
      <c r="Q202" s="19">
        <v>0</v>
      </c>
      <c r="R202" s="19">
        <v>0</v>
      </c>
      <c r="S202" s="19">
        <v>0</v>
      </c>
      <c r="T202" s="19">
        <v>0</v>
      </c>
      <c r="U202" s="19">
        <f t="shared" si="544"/>
        <v>147029</v>
      </c>
      <c r="V202" s="19">
        <v>0</v>
      </c>
      <c r="W202" s="19">
        <v>0</v>
      </c>
      <c r="X202" s="19">
        <v>0</v>
      </c>
      <c r="Y202" s="19">
        <v>0</v>
      </c>
      <c r="Z202" s="19">
        <v>0</v>
      </c>
      <c r="AA202" s="19">
        <v>0</v>
      </c>
      <c r="AB202" s="23">
        <v>147029</v>
      </c>
      <c r="AC202" s="19">
        <v>0</v>
      </c>
      <c r="AD202" s="19">
        <v>0</v>
      </c>
      <c r="AE202" s="19">
        <f t="shared" si="545"/>
        <v>0</v>
      </c>
      <c r="AF202" s="19">
        <v>0</v>
      </c>
      <c r="AG202" s="19">
        <v>0</v>
      </c>
      <c r="AH202" s="19">
        <v>0</v>
      </c>
      <c r="AI202" s="19">
        <v>0</v>
      </c>
      <c r="AJ202" s="19">
        <v>0</v>
      </c>
      <c r="AK202" s="19">
        <v>0</v>
      </c>
      <c r="AL202" s="19">
        <v>0</v>
      </c>
      <c r="AM202" s="19">
        <v>0</v>
      </c>
      <c r="AN202" s="19">
        <v>0</v>
      </c>
      <c r="AO202" s="19">
        <v>0</v>
      </c>
      <c r="AP202" s="19">
        <v>0</v>
      </c>
      <c r="AQ202" s="19">
        <v>0</v>
      </c>
      <c r="AR202" s="19">
        <v>0</v>
      </c>
      <c r="AS202" s="19">
        <v>0</v>
      </c>
      <c r="AT202" s="19"/>
      <c r="AU202" s="19"/>
      <c r="AV202" s="19">
        <v>0</v>
      </c>
      <c r="AW202" s="19">
        <v>0</v>
      </c>
      <c r="AX202" s="19">
        <v>0</v>
      </c>
      <c r="AY202" s="19"/>
      <c r="AZ202" s="19">
        <v>0</v>
      </c>
      <c r="BA202" s="19">
        <f t="shared" si="546"/>
        <v>0</v>
      </c>
      <c r="BB202" s="19">
        <f t="shared" si="547"/>
        <v>0</v>
      </c>
      <c r="BC202" s="19">
        <v>0</v>
      </c>
      <c r="BD202" s="19">
        <v>0</v>
      </c>
      <c r="BE202" s="19">
        <v>0</v>
      </c>
      <c r="BF202" s="19">
        <f t="shared" si="548"/>
        <v>0</v>
      </c>
      <c r="BG202" s="19">
        <v>0</v>
      </c>
      <c r="BH202" s="19">
        <v>0</v>
      </c>
      <c r="BI202" s="19">
        <v>0</v>
      </c>
      <c r="BJ202" s="19">
        <v>0</v>
      </c>
      <c r="BK202" s="19">
        <f t="shared" si="549"/>
        <v>0</v>
      </c>
      <c r="BL202" s="19">
        <v>0</v>
      </c>
      <c r="BM202" s="19">
        <v>0</v>
      </c>
      <c r="BN202" s="19">
        <f t="shared" si="550"/>
        <v>0</v>
      </c>
      <c r="BO202" s="19">
        <v>0</v>
      </c>
      <c r="BP202" s="19">
        <v>0</v>
      </c>
      <c r="BQ202" s="19">
        <v>0</v>
      </c>
      <c r="BR202" s="19">
        <v>0</v>
      </c>
      <c r="BS202" s="19">
        <v>0</v>
      </c>
      <c r="BT202" s="19">
        <v>0</v>
      </c>
      <c r="BU202" s="19">
        <v>0</v>
      </c>
      <c r="BV202" s="19">
        <v>0</v>
      </c>
      <c r="BW202" s="19">
        <v>0</v>
      </c>
      <c r="BX202" s="19">
        <v>0</v>
      </c>
      <c r="BY202" s="19">
        <v>0</v>
      </c>
      <c r="BZ202" s="19">
        <f t="shared" si="551"/>
        <v>0</v>
      </c>
      <c r="CA202" s="19">
        <f t="shared" si="552"/>
        <v>0</v>
      </c>
      <c r="CB202" s="19">
        <f t="shared" si="553"/>
        <v>0</v>
      </c>
      <c r="CC202" s="19">
        <v>0</v>
      </c>
      <c r="CD202" s="19">
        <v>0</v>
      </c>
      <c r="CE202" s="19">
        <f t="shared" si="554"/>
        <v>0</v>
      </c>
      <c r="CF202" s="19">
        <v>0</v>
      </c>
      <c r="CG202" s="19">
        <v>0</v>
      </c>
      <c r="CH202" s="19">
        <v>0</v>
      </c>
      <c r="CI202" s="19">
        <v>0</v>
      </c>
      <c r="CJ202" s="19">
        <v>0</v>
      </c>
      <c r="CK202" s="19">
        <f t="shared" si="555"/>
        <v>0</v>
      </c>
      <c r="CL202" s="19">
        <v>0</v>
      </c>
      <c r="CM202" s="19">
        <v>0</v>
      </c>
      <c r="CN202" s="19">
        <v>0</v>
      </c>
      <c r="CO202" s="19"/>
      <c r="CP202" s="19"/>
      <c r="CQ202" s="19">
        <v>0</v>
      </c>
      <c r="CR202" s="19">
        <f t="shared" si="556"/>
        <v>0</v>
      </c>
      <c r="CS202" s="19">
        <f t="shared" si="557"/>
        <v>0</v>
      </c>
      <c r="CT202" s="19">
        <v>0</v>
      </c>
      <c r="CU202" s="20">
        <v>0</v>
      </c>
      <c r="CW202" s="116"/>
      <c r="CX202" s="116"/>
      <c r="CY202" s="95"/>
    </row>
    <row r="203" spans="1:121" ht="15.6" x14ac:dyDescent="0.3">
      <c r="A203" s="21" t="s">
        <v>1</v>
      </c>
      <c r="B203" s="34" t="s">
        <v>299</v>
      </c>
      <c r="C203" s="31" t="s">
        <v>371</v>
      </c>
      <c r="D203" s="19">
        <f t="shared" si="539"/>
        <v>998189</v>
      </c>
      <c r="E203" s="19">
        <f t="shared" si="540"/>
        <v>998189</v>
      </c>
      <c r="F203" s="19">
        <f t="shared" si="541"/>
        <v>998189</v>
      </c>
      <c r="G203" s="19">
        <v>0</v>
      </c>
      <c r="H203" s="19">
        <v>0</v>
      </c>
      <c r="I203" s="19">
        <f t="shared" si="542"/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f t="shared" si="543"/>
        <v>0</v>
      </c>
      <c r="Q203" s="19">
        <v>0</v>
      </c>
      <c r="R203" s="19">
        <v>0</v>
      </c>
      <c r="S203" s="19">
        <v>0</v>
      </c>
      <c r="T203" s="19">
        <v>0</v>
      </c>
      <c r="U203" s="19">
        <f t="shared" si="544"/>
        <v>998189</v>
      </c>
      <c r="V203" s="19">
        <v>0</v>
      </c>
      <c r="W203" s="19">
        <v>0</v>
      </c>
      <c r="X203" s="19">
        <v>0</v>
      </c>
      <c r="Y203" s="19">
        <v>0</v>
      </c>
      <c r="Z203" s="19">
        <v>0</v>
      </c>
      <c r="AA203" s="19">
        <v>0</v>
      </c>
      <c r="AB203" s="23">
        <v>998189</v>
      </c>
      <c r="AC203" s="19">
        <v>0</v>
      </c>
      <c r="AD203" s="19">
        <v>0</v>
      </c>
      <c r="AE203" s="19">
        <f t="shared" si="545"/>
        <v>0</v>
      </c>
      <c r="AF203" s="19">
        <v>0</v>
      </c>
      <c r="AG203" s="19">
        <v>0</v>
      </c>
      <c r="AH203" s="19">
        <v>0</v>
      </c>
      <c r="AI203" s="19">
        <v>0</v>
      </c>
      <c r="AJ203" s="19">
        <v>0</v>
      </c>
      <c r="AK203" s="19">
        <v>0</v>
      </c>
      <c r="AL203" s="19">
        <v>0</v>
      </c>
      <c r="AM203" s="19">
        <v>0</v>
      </c>
      <c r="AN203" s="19">
        <v>0</v>
      </c>
      <c r="AO203" s="19">
        <v>0</v>
      </c>
      <c r="AP203" s="19">
        <v>0</v>
      </c>
      <c r="AQ203" s="19">
        <v>0</v>
      </c>
      <c r="AR203" s="19">
        <v>0</v>
      </c>
      <c r="AS203" s="19">
        <v>0</v>
      </c>
      <c r="AT203" s="19"/>
      <c r="AU203" s="19"/>
      <c r="AV203" s="19">
        <v>0</v>
      </c>
      <c r="AW203" s="19">
        <v>0</v>
      </c>
      <c r="AX203" s="19">
        <v>0</v>
      </c>
      <c r="AY203" s="19"/>
      <c r="AZ203" s="19">
        <v>0</v>
      </c>
      <c r="BA203" s="19">
        <f t="shared" si="546"/>
        <v>0</v>
      </c>
      <c r="BB203" s="19">
        <f t="shared" si="547"/>
        <v>0</v>
      </c>
      <c r="BC203" s="19">
        <v>0</v>
      </c>
      <c r="BD203" s="19">
        <v>0</v>
      </c>
      <c r="BE203" s="19">
        <v>0</v>
      </c>
      <c r="BF203" s="19">
        <f t="shared" si="548"/>
        <v>0</v>
      </c>
      <c r="BG203" s="19">
        <v>0</v>
      </c>
      <c r="BH203" s="19">
        <v>0</v>
      </c>
      <c r="BI203" s="19">
        <v>0</v>
      </c>
      <c r="BJ203" s="19">
        <v>0</v>
      </c>
      <c r="BK203" s="19">
        <f t="shared" si="549"/>
        <v>0</v>
      </c>
      <c r="BL203" s="19">
        <v>0</v>
      </c>
      <c r="BM203" s="19">
        <v>0</v>
      </c>
      <c r="BN203" s="19">
        <f t="shared" si="550"/>
        <v>0</v>
      </c>
      <c r="BO203" s="19">
        <v>0</v>
      </c>
      <c r="BP203" s="19">
        <v>0</v>
      </c>
      <c r="BQ203" s="19">
        <v>0</v>
      </c>
      <c r="BR203" s="19">
        <v>0</v>
      </c>
      <c r="BS203" s="19">
        <v>0</v>
      </c>
      <c r="BT203" s="19">
        <v>0</v>
      </c>
      <c r="BU203" s="19">
        <v>0</v>
      </c>
      <c r="BV203" s="19">
        <v>0</v>
      </c>
      <c r="BW203" s="19">
        <v>0</v>
      </c>
      <c r="BX203" s="19">
        <v>0</v>
      </c>
      <c r="BY203" s="19">
        <v>0</v>
      </c>
      <c r="BZ203" s="19">
        <f t="shared" si="551"/>
        <v>0</v>
      </c>
      <c r="CA203" s="19">
        <f t="shared" si="552"/>
        <v>0</v>
      </c>
      <c r="CB203" s="19">
        <f t="shared" si="553"/>
        <v>0</v>
      </c>
      <c r="CC203" s="19">
        <v>0</v>
      </c>
      <c r="CD203" s="19">
        <v>0</v>
      </c>
      <c r="CE203" s="19">
        <f t="shared" si="554"/>
        <v>0</v>
      </c>
      <c r="CF203" s="19">
        <v>0</v>
      </c>
      <c r="CG203" s="19">
        <v>0</v>
      </c>
      <c r="CH203" s="19">
        <v>0</v>
      </c>
      <c r="CI203" s="19">
        <v>0</v>
      </c>
      <c r="CJ203" s="19">
        <v>0</v>
      </c>
      <c r="CK203" s="19">
        <f t="shared" si="555"/>
        <v>0</v>
      </c>
      <c r="CL203" s="19">
        <v>0</v>
      </c>
      <c r="CM203" s="19">
        <v>0</v>
      </c>
      <c r="CN203" s="19">
        <v>0</v>
      </c>
      <c r="CO203" s="19"/>
      <c r="CP203" s="19"/>
      <c r="CQ203" s="19">
        <v>0</v>
      </c>
      <c r="CR203" s="19">
        <f t="shared" si="556"/>
        <v>0</v>
      </c>
      <c r="CS203" s="19">
        <f t="shared" si="557"/>
        <v>0</v>
      </c>
      <c r="CT203" s="19">
        <v>0</v>
      </c>
      <c r="CU203" s="20">
        <v>0</v>
      </c>
      <c r="CW203" s="116"/>
      <c r="CX203" s="116"/>
      <c r="CY203" s="95"/>
    </row>
    <row r="204" spans="1:121" ht="15.6" x14ac:dyDescent="0.3">
      <c r="A204" s="21" t="s">
        <v>1</v>
      </c>
      <c r="B204" s="34" t="s">
        <v>299</v>
      </c>
      <c r="C204" s="31" t="s">
        <v>372</v>
      </c>
      <c r="D204" s="19">
        <f t="shared" si="539"/>
        <v>651705</v>
      </c>
      <c r="E204" s="19">
        <f t="shared" si="540"/>
        <v>651705</v>
      </c>
      <c r="F204" s="19">
        <f t="shared" si="541"/>
        <v>651705</v>
      </c>
      <c r="G204" s="19">
        <v>0</v>
      </c>
      <c r="H204" s="19">
        <v>0</v>
      </c>
      <c r="I204" s="19">
        <f t="shared" si="542"/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f t="shared" si="543"/>
        <v>0</v>
      </c>
      <c r="Q204" s="19">
        <v>0</v>
      </c>
      <c r="R204" s="19">
        <v>0</v>
      </c>
      <c r="S204" s="19">
        <v>0</v>
      </c>
      <c r="T204" s="19">
        <v>0</v>
      </c>
      <c r="U204" s="19">
        <f t="shared" si="544"/>
        <v>651705</v>
      </c>
      <c r="V204" s="19">
        <v>0</v>
      </c>
      <c r="W204" s="19">
        <v>0</v>
      </c>
      <c r="X204" s="19">
        <v>0</v>
      </c>
      <c r="Y204" s="19">
        <v>0</v>
      </c>
      <c r="Z204" s="19">
        <v>0</v>
      </c>
      <c r="AA204" s="19">
        <v>0</v>
      </c>
      <c r="AB204" s="23">
        <v>651705</v>
      </c>
      <c r="AC204" s="19">
        <v>0</v>
      </c>
      <c r="AD204" s="19">
        <v>0</v>
      </c>
      <c r="AE204" s="19">
        <f t="shared" si="545"/>
        <v>0</v>
      </c>
      <c r="AF204" s="19">
        <v>0</v>
      </c>
      <c r="AG204" s="19">
        <v>0</v>
      </c>
      <c r="AH204" s="19">
        <v>0</v>
      </c>
      <c r="AI204" s="19">
        <v>0</v>
      </c>
      <c r="AJ204" s="19">
        <v>0</v>
      </c>
      <c r="AK204" s="19">
        <v>0</v>
      </c>
      <c r="AL204" s="19">
        <v>0</v>
      </c>
      <c r="AM204" s="19">
        <v>0</v>
      </c>
      <c r="AN204" s="19">
        <v>0</v>
      </c>
      <c r="AO204" s="19">
        <v>0</v>
      </c>
      <c r="AP204" s="19">
        <v>0</v>
      </c>
      <c r="AQ204" s="19">
        <v>0</v>
      </c>
      <c r="AR204" s="19">
        <v>0</v>
      </c>
      <c r="AS204" s="19">
        <v>0</v>
      </c>
      <c r="AT204" s="19"/>
      <c r="AU204" s="19"/>
      <c r="AV204" s="19">
        <v>0</v>
      </c>
      <c r="AW204" s="19">
        <v>0</v>
      </c>
      <c r="AX204" s="19">
        <v>0</v>
      </c>
      <c r="AY204" s="19"/>
      <c r="AZ204" s="19">
        <v>0</v>
      </c>
      <c r="BA204" s="19">
        <f t="shared" si="546"/>
        <v>0</v>
      </c>
      <c r="BB204" s="19">
        <f t="shared" si="547"/>
        <v>0</v>
      </c>
      <c r="BC204" s="19">
        <v>0</v>
      </c>
      <c r="BD204" s="19">
        <v>0</v>
      </c>
      <c r="BE204" s="19">
        <v>0</v>
      </c>
      <c r="BF204" s="19">
        <f t="shared" si="548"/>
        <v>0</v>
      </c>
      <c r="BG204" s="19">
        <v>0</v>
      </c>
      <c r="BH204" s="19">
        <v>0</v>
      </c>
      <c r="BI204" s="19">
        <v>0</v>
      </c>
      <c r="BJ204" s="19">
        <v>0</v>
      </c>
      <c r="BK204" s="19">
        <f t="shared" si="549"/>
        <v>0</v>
      </c>
      <c r="BL204" s="19">
        <v>0</v>
      </c>
      <c r="BM204" s="19">
        <v>0</v>
      </c>
      <c r="BN204" s="19">
        <f t="shared" si="550"/>
        <v>0</v>
      </c>
      <c r="BO204" s="19">
        <v>0</v>
      </c>
      <c r="BP204" s="19">
        <v>0</v>
      </c>
      <c r="BQ204" s="19">
        <v>0</v>
      </c>
      <c r="BR204" s="19">
        <v>0</v>
      </c>
      <c r="BS204" s="19">
        <v>0</v>
      </c>
      <c r="BT204" s="19">
        <v>0</v>
      </c>
      <c r="BU204" s="19">
        <v>0</v>
      </c>
      <c r="BV204" s="19">
        <v>0</v>
      </c>
      <c r="BW204" s="19">
        <v>0</v>
      </c>
      <c r="BX204" s="19">
        <v>0</v>
      </c>
      <c r="BY204" s="19">
        <v>0</v>
      </c>
      <c r="BZ204" s="19">
        <f t="shared" si="551"/>
        <v>0</v>
      </c>
      <c r="CA204" s="19">
        <f t="shared" si="552"/>
        <v>0</v>
      </c>
      <c r="CB204" s="19">
        <f t="shared" si="553"/>
        <v>0</v>
      </c>
      <c r="CC204" s="19">
        <v>0</v>
      </c>
      <c r="CD204" s="19">
        <v>0</v>
      </c>
      <c r="CE204" s="19">
        <f t="shared" si="554"/>
        <v>0</v>
      </c>
      <c r="CF204" s="19">
        <v>0</v>
      </c>
      <c r="CG204" s="19">
        <v>0</v>
      </c>
      <c r="CH204" s="19">
        <v>0</v>
      </c>
      <c r="CI204" s="19">
        <v>0</v>
      </c>
      <c r="CJ204" s="19">
        <v>0</v>
      </c>
      <c r="CK204" s="19">
        <f t="shared" si="555"/>
        <v>0</v>
      </c>
      <c r="CL204" s="19">
        <v>0</v>
      </c>
      <c r="CM204" s="19">
        <v>0</v>
      </c>
      <c r="CN204" s="19">
        <v>0</v>
      </c>
      <c r="CO204" s="19"/>
      <c r="CP204" s="19"/>
      <c r="CQ204" s="19">
        <v>0</v>
      </c>
      <c r="CR204" s="19">
        <f t="shared" si="556"/>
        <v>0</v>
      </c>
      <c r="CS204" s="19">
        <f t="shared" si="557"/>
        <v>0</v>
      </c>
      <c r="CT204" s="19">
        <v>0</v>
      </c>
      <c r="CU204" s="20">
        <v>0</v>
      </c>
      <c r="CW204" s="116"/>
      <c r="CX204" s="116"/>
      <c r="CY204" s="95"/>
    </row>
    <row r="205" spans="1:121" ht="15.6" x14ac:dyDescent="0.3">
      <c r="A205" s="21"/>
      <c r="B205" s="34" t="s">
        <v>299</v>
      </c>
      <c r="C205" s="31" t="s">
        <v>373</v>
      </c>
      <c r="D205" s="19">
        <f t="shared" si="539"/>
        <v>3316498</v>
      </c>
      <c r="E205" s="19">
        <f t="shared" si="540"/>
        <v>3316498</v>
      </c>
      <c r="F205" s="19">
        <f t="shared" ref="F205" si="558">SUM(G205+H205+I205+P205+S205+T205+U205+AE205+AD205)</f>
        <v>3316498</v>
      </c>
      <c r="G205" s="19">
        <v>0</v>
      </c>
      <c r="H205" s="19">
        <v>0</v>
      </c>
      <c r="I205" s="19">
        <f t="shared" ref="I205" si="559">SUM(J205:O205)</f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f t="shared" ref="P205" si="560">SUM(Q205:R205)</f>
        <v>0</v>
      </c>
      <c r="Q205" s="19">
        <v>0</v>
      </c>
      <c r="R205" s="19">
        <v>0</v>
      </c>
      <c r="S205" s="19">
        <v>0</v>
      </c>
      <c r="T205" s="19">
        <v>0</v>
      </c>
      <c r="U205" s="19">
        <f t="shared" ref="U205" si="561">SUM(V205:AC205)</f>
        <v>3316498</v>
      </c>
      <c r="V205" s="19">
        <v>0</v>
      </c>
      <c r="W205" s="19">
        <v>0</v>
      </c>
      <c r="X205" s="19">
        <v>0</v>
      </c>
      <c r="Y205" s="19">
        <v>0</v>
      </c>
      <c r="Z205" s="19">
        <v>0</v>
      </c>
      <c r="AA205" s="19">
        <v>0</v>
      </c>
      <c r="AB205" s="23">
        <v>3316498</v>
      </c>
      <c r="AC205" s="19">
        <v>0</v>
      </c>
      <c r="AD205" s="19">
        <v>0</v>
      </c>
      <c r="AE205" s="19">
        <f t="shared" si="545"/>
        <v>0</v>
      </c>
      <c r="AF205" s="19">
        <v>0</v>
      </c>
      <c r="AG205" s="19">
        <v>0</v>
      </c>
      <c r="AH205" s="19">
        <v>0</v>
      </c>
      <c r="AI205" s="19">
        <v>0</v>
      </c>
      <c r="AJ205" s="19">
        <v>0</v>
      </c>
      <c r="AK205" s="19">
        <v>0</v>
      </c>
      <c r="AL205" s="19">
        <v>0</v>
      </c>
      <c r="AM205" s="19">
        <v>0</v>
      </c>
      <c r="AN205" s="19">
        <v>0</v>
      </c>
      <c r="AO205" s="19">
        <v>0</v>
      </c>
      <c r="AP205" s="19">
        <v>0</v>
      </c>
      <c r="AQ205" s="19">
        <v>0</v>
      </c>
      <c r="AR205" s="19">
        <v>0</v>
      </c>
      <c r="AS205" s="19">
        <v>0</v>
      </c>
      <c r="AT205" s="19"/>
      <c r="AU205" s="19"/>
      <c r="AV205" s="19">
        <v>0</v>
      </c>
      <c r="AW205" s="19">
        <v>0</v>
      </c>
      <c r="AX205" s="19">
        <v>0</v>
      </c>
      <c r="AY205" s="19"/>
      <c r="AZ205" s="19">
        <v>0</v>
      </c>
      <c r="BA205" s="19">
        <f t="shared" si="546"/>
        <v>0</v>
      </c>
      <c r="BB205" s="19">
        <f t="shared" ref="BB205" si="562">SUM(BC205:BE205)</f>
        <v>0</v>
      </c>
      <c r="BC205" s="19">
        <v>0</v>
      </c>
      <c r="BD205" s="19">
        <v>0</v>
      </c>
      <c r="BE205" s="19">
        <v>0</v>
      </c>
      <c r="BF205" s="19">
        <f t="shared" si="548"/>
        <v>0</v>
      </c>
      <c r="BG205" s="19">
        <v>0</v>
      </c>
      <c r="BH205" s="19">
        <v>0</v>
      </c>
      <c r="BI205" s="19">
        <v>0</v>
      </c>
      <c r="BJ205" s="19">
        <v>0</v>
      </c>
      <c r="BK205" s="19">
        <f t="shared" ref="BK205" si="563">SUM(BL205)</f>
        <v>0</v>
      </c>
      <c r="BL205" s="19">
        <v>0</v>
      </c>
      <c r="BM205" s="19">
        <v>0</v>
      </c>
      <c r="BN205" s="19">
        <f t="shared" si="550"/>
        <v>0</v>
      </c>
      <c r="BO205" s="19">
        <v>0</v>
      </c>
      <c r="BP205" s="19">
        <v>0</v>
      </c>
      <c r="BQ205" s="19">
        <v>0</v>
      </c>
      <c r="BR205" s="19">
        <v>0</v>
      </c>
      <c r="BS205" s="19">
        <v>0</v>
      </c>
      <c r="BT205" s="19">
        <v>0</v>
      </c>
      <c r="BU205" s="19">
        <v>0</v>
      </c>
      <c r="BV205" s="19">
        <v>0</v>
      </c>
      <c r="BW205" s="19">
        <v>0</v>
      </c>
      <c r="BX205" s="19">
        <v>0</v>
      </c>
      <c r="BY205" s="19">
        <v>0</v>
      </c>
      <c r="BZ205" s="19">
        <f t="shared" si="551"/>
        <v>0</v>
      </c>
      <c r="CA205" s="19">
        <f t="shared" si="552"/>
        <v>0</v>
      </c>
      <c r="CB205" s="19">
        <f t="shared" ref="CB205" si="564">SUM(CC205:CD205)</f>
        <v>0</v>
      </c>
      <c r="CC205" s="19">
        <v>0</v>
      </c>
      <c r="CD205" s="19">
        <v>0</v>
      </c>
      <c r="CE205" s="19">
        <f t="shared" si="554"/>
        <v>0</v>
      </c>
      <c r="CF205" s="19">
        <v>0</v>
      </c>
      <c r="CG205" s="19">
        <v>0</v>
      </c>
      <c r="CH205" s="19">
        <v>0</v>
      </c>
      <c r="CI205" s="19">
        <v>0</v>
      </c>
      <c r="CJ205" s="19">
        <v>0</v>
      </c>
      <c r="CK205" s="19">
        <f t="shared" si="555"/>
        <v>0</v>
      </c>
      <c r="CL205" s="19">
        <v>0</v>
      </c>
      <c r="CM205" s="19">
        <v>0</v>
      </c>
      <c r="CN205" s="19">
        <v>0</v>
      </c>
      <c r="CO205" s="19"/>
      <c r="CP205" s="19"/>
      <c r="CQ205" s="19">
        <v>0</v>
      </c>
      <c r="CR205" s="19">
        <f t="shared" ref="CR205" si="565">SUM(CS205)</f>
        <v>0</v>
      </c>
      <c r="CS205" s="19">
        <f t="shared" ref="CS205" si="566">SUM(CT205:CU205)</f>
        <v>0</v>
      </c>
      <c r="CT205" s="19">
        <v>0</v>
      </c>
      <c r="CU205" s="20">
        <v>0</v>
      </c>
      <c r="CW205" s="116"/>
      <c r="CX205" s="116"/>
      <c r="CY205" s="95"/>
    </row>
    <row r="206" spans="1:121" ht="46.8" x14ac:dyDescent="0.3">
      <c r="A206" s="21" t="s">
        <v>1</v>
      </c>
      <c r="B206" s="33" t="s">
        <v>103</v>
      </c>
      <c r="C206" s="32" t="s">
        <v>494</v>
      </c>
      <c r="D206" s="19">
        <f t="shared" si="539"/>
        <v>6631135</v>
      </c>
      <c r="E206" s="19">
        <f t="shared" si="540"/>
        <v>6631135</v>
      </c>
      <c r="F206" s="19">
        <f t="shared" si="541"/>
        <v>6631135</v>
      </c>
      <c r="G206" s="19">
        <v>0</v>
      </c>
      <c r="H206" s="19">
        <v>0</v>
      </c>
      <c r="I206" s="19">
        <f t="shared" si="542"/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f t="shared" si="543"/>
        <v>0</v>
      </c>
      <c r="Q206" s="19">
        <v>0</v>
      </c>
      <c r="R206" s="19">
        <v>0</v>
      </c>
      <c r="S206" s="19">
        <v>0</v>
      </c>
      <c r="T206" s="19">
        <v>0</v>
      </c>
      <c r="U206" s="19">
        <f t="shared" si="544"/>
        <v>6631135</v>
      </c>
      <c r="V206" s="19">
        <v>0</v>
      </c>
      <c r="W206" s="19">
        <v>0</v>
      </c>
      <c r="X206" s="19">
        <v>0</v>
      </c>
      <c r="Y206" s="19">
        <v>0</v>
      </c>
      <c r="Z206" s="19">
        <v>0</v>
      </c>
      <c r="AA206" s="19">
        <v>0</v>
      </c>
      <c r="AB206" s="23">
        <v>6631135</v>
      </c>
      <c r="AC206" s="19">
        <v>0</v>
      </c>
      <c r="AD206" s="19">
        <v>0</v>
      </c>
      <c r="AE206" s="19">
        <f t="shared" si="545"/>
        <v>0</v>
      </c>
      <c r="AF206" s="19">
        <v>0</v>
      </c>
      <c r="AG206" s="19">
        <v>0</v>
      </c>
      <c r="AH206" s="19">
        <v>0</v>
      </c>
      <c r="AI206" s="19">
        <v>0</v>
      </c>
      <c r="AJ206" s="19">
        <v>0</v>
      </c>
      <c r="AK206" s="19">
        <v>0</v>
      </c>
      <c r="AL206" s="19">
        <v>0</v>
      </c>
      <c r="AM206" s="19">
        <v>0</v>
      </c>
      <c r="AN206" s="19">
        <v>0</v>
      </c>
      <c r="AO206" s="19">
        <v>0</v>
      </c>
      <c r="AP206" s="19">
        <v>0</v>
      </c>
      <c r="AQ206" s="19">
        <v>0</v>
      </c>
      <c r="AR206" s="19">
        <v>0</v>
      </c>
      <c r="AS206" s="19">
        <v>0</v>
      </c>
      <c r="AT206" s="19"/>
      <c r="AU206" s="19"/>
      <c r="AV206" s="19">
        <v>0</v>
      </c>
      <c r="AW206" s="19">
        <v>0</v>
      </c>
      <c r="AX206" s="19">
        <v>0</v>
      </c>
      <c r="AY206" s="19"/>
      <c r="AZ206" s="19">
        <v>0</v>
      </c>
      <c r="BA206" s="19">
        <f t="shared" si="546"/>
        <v>0</v>
      </c>
      <c r="BB206" s="19">
        <f t="shared" si="547"/>
        <v>0</v>
      </c>
      <c r="BC206" s="19">
        <v>0</v>
      </c>
      <c r="BD206" s="19">
        <v>0</v>
      </c>
      <c r="BE206" s="19">
        <v>0</v>
      </c>
      <c r="BF206" s="19">
        <f t="shared" si="548"/>
        <v>0</v>
      </c>
      <c r="BG206" s="19">
        <v>0</v>
      </c>
      <c r="BH206" s="19">
        <v>0</v>
      </c>
      <c r="BI206" s="19">
        <v>0</v>
      </c>
      <c r="BJ206" s="19">
        <v>0</v>
      </c>
      <c r="BK206" s="19">
        <f t="shared" si="549"/>
        <v>0</v>
      </c>
      <c r="BL206" s="19">
        <v>0</v>
      </c>
      <c r="BM206" s="19">
        <v>0</v>
      </c>
      <c r="BN206" s="19">
        <f t="shared" si="550"/>
        <v>0</v>
      </c>
      <c r="BO206" s="19">
        <v>0</v>
      </c>
      <c r="BP206" s="19">
        <v>0</v>
      </c>
      <c r="BQ206" s="19">
        <v>0</v>
      </c>
      <c r="BR206" s="19">
        <v>0</v>
      </c>
      <c r="BS206" s="19">
        <v>0</v>
      </c>
      <c r="BT206" s="19">
        <v>0</v>
      </c>
      <c r="BU206" s="19">
        <v>0</v>
      </c>
      <c r="BV206" s="19">
        <v>0</v>
      </c>
      <c r="BW206" s="19">
        <v>0</v>
      </c>
      <c r="BX206" s="19">
        <v>0</v>
      </c>
      <c r="BY206" s="19">
        <v>0</v>
      </c>
      <c r="BZ206" s="19">
        <f t="shared" si="551"/>
        <v>0</v>
      </c>
      <c r="CA206" s="19">
        <f t="shared" si="552"/>
        <v>0</v>
      </c>
      <c r="CB206" s="19">
        <f t="shared" si="553"/>
        <v>0</v>
      </c>
      <c r="CC206" s="19">
        <v>0</v>
      </c>
      <c r="CD206" s="19">
        <v>0</v>
      </c>
      <c r="CE206" s="19">
        <f t="shared" si="554"/>
        <v>0</v>
      </c>
      <c r="CF206" s="19">
        <v>0</v>
      </c>
      <c r="CG206" s="19">
        <v>0</v>
      </c>
      <c r="CH206" s="19">
        <v>0</v>
      </c>
      <c r="CI206" s="19">
        <v>0</v>
      </c>
      <c r="CJ206" s="19">
        <v>0</v>
      </c>
      <c r="CK206" s="19">
        <f t="shared" si="555"/>
        <v>0</v>
      </c>
      <c r="CL206" s="19">
        <v>0</v>
      </c>
      <c r="CM206" s="19">
        <v>0</v>
      </c>
      <c r="CN206" s="19">
        <v>0</v>
      </c>
      <c r="CO206" s="19"/>
      <c r="CP206" s="19"/>
      <c r="CQ206" s="19">
        <v>0</v>
      </c>
      <c r="CR206" s="19">
        <f t="shared" si="556"/>
        <v>0</v>
      </c>
      <c r="CS206" s="19">
        <f t="shared" si="557"/>
        <v>0</v>
      </c>
      <c r="CT206" s="19">
        <v>0</v>
      </c>
      <c r="CU206" s="20">
        <v>0</v>
      </c>
      <c r="CW206" s="116"/>
      <c r="CX206" s="116"/>
      <c r="CY206" s="95"/>
    </row>
    <row r="207" spans="1:121" s="59" customFormat="1" ht="31.2" x14ac:dyDescent="0.3">
      <c r="A207" s="25" t="s">
        <v>304</v>
      </c>
      <c r="B207" s="25" t="s">
        <v>1</v>
      </c>
      <c r="C207" s="26" t="s">
        <v>305</v>
      </c>
      <c r="D207" s="27">
        <f>SUM(D208)</f>
        <v>621310703</v>
      </c>
      <c r="E207" s="27">
        <f t="shared" ref="E207:BT207" si="567">SUM(E208)</f>
        <v>621310703</v>
      </c>
      <c r="F207" s="27">
        <f t="shared" si="567"/>
        <v>0</v>
      </c>
      <c r="G207" s="27">
        <f t="shared" si="567"/>
        <v>0</v>
      </c>
      <c r="H207" s="27">
        <f t="shared" si="567"/>
        <v>0</v>
      </c>
      <c r="I207" s="27">
        <f t="shared" si="567"/>
        <v>0</v>
      </c>
      <c r="J207" s="27">
        <f t="shared" si="567"/>
        <v>0</v>
      </c>
      <c r="K207" s="27">
        <f t="shared" si="567"/>
        <v>0</v>
      </c>
      <c r="L207" s="27">
        <f t="shared" si="567"/>
        <v>0</v>
      </c>
      <c r="M207" s="27">
        <f t="shared" si="567"/>
        <v>0</v>
      </c>
      <c r="N207" s="27">
        <f t="shared" si="567"/>
        <v>0</v>
      </c>
      <c r="O207" s="27">
        <f t="shared" si="567"/>
        <v>0</v>
      </c>
      <c r="P207" s="27">
        <f t="shared" si="567"/>
        <v>0</v>
      </c>
      <c r="Q207" s="27">
        <f t="shared" si="567"/>
        <v>0</v>
      </c>
      <c r="R207" s="27">
        <f t="shared" si="567"/>
        <v>0</v>
      </c>
      <c r="S207" s="27">
        <f t="shared" si="567"/>
        <v>0</v>
      </c>
      <c r="T207" s="27">
        <f t="shared" si="567"/>
        <v>0</v>
      </c>
      <c r="U207" s="27">
        <f t="shared" si="567"/>
        <v>0</v>
      </c>
      <c r="V207" s="27">
        <f t="shared" si="567"/>
        <v>0</v>
      </c>
      <c r="W207" s="27">
        <f t="shared" si="567"/>
        <v>0</v>
      </c>
      <c r="X207" s="27">
        <f t="shared" si="567"/>
        <v>0</v>
      </c>
      <c r="Y207" s="27">
        <f t="shared" si="567"/>
        <v>0</v>
      </c>
      <c r="Z207" s="27">
        <f t="shared" si="567"/>
        <v>0</v>
      </c>
      <c r="AA207" s="27">
        <f t="shared" si="567"/>
        <v>0</v>
      </c>
      <c r="AB207" s="27">
        <f t="shared" si="567"/>
        <v>0</v>
      </c>
      <c r="AC207" s="27">
        <f t="shared" si="567"/>
        <v>0</v>
      </c>
      <c r="AD207" s="27">
        <f t="shared" si="567"/>
        <v>0</v>
      </c>
      <c r="AE207" s="27">
        <f t="shared" si="567"/>
        <v>0</v>
      </c>
      <c r="AF207" s="27">
        <f t="shared" si="567"/>
        <v>0</v>
      </c>
      <c r="AG207" s="27">
        <f t="shared" si="567"/>
        <v>0</v>
      </c>
      <c r="AH207" s="27">
        <f t="shared" si="567"/>
        <v>0</v>
      </c>
      <c r="AI207" s="27">
        <f t="shared" si="567"/>
        <v>0</v>
      </c>
      <c r="AJ207" s="27">
        <f t="shared" si="567"/>
        <v>0</v>
      </c>
      <c r="AK207" s="27">
        <f t="shared" si="567"/>
        <v>0</v>
      </c>
      <c r="AL207" s="27">
        <f t="shared" si="567"/>
        <v>0</v>
      </c>
      <c r="AM207" s="27">
        <f t="shared" si="567"/>
        <v>0</v>
      </c>
      <c r="AN207" s="27">
        <f t="shared" si="567"/>
        <v>0</v>
      </c>
      <c r="AO207" s="27">
        <f t="shared" si="567"/>
        <v>0</v>
      </c>
      <c r="AP207" s="27">
        <f t="shared" si="567"/>
        <v>0</v>
      </c>
      <c r="AQ207" s="27">
        <f t="shared" si="567"/>
        <v>0</v>
      </c>
      <c r="AR207" s="27">
        <f t="shared" si="567"/>
        <v>0</v>
      </c>
      <c r="AS207" s="27">
        <f t="shared" si="567"/>
        <v>0</v>
      </c>
      <c r="AT207" s="27"/>
      <c r="AU207" s="27"/>
      <c r="AV207" s="27">
        <f t="shared" si="567"/>
        <v>0</v>
      </c>
      <c r="AW207" s="27">
        <f t="shared" si="567"/>
        <v>0</v>
      </c>
      <c r="AX207" s="27">
        <f t="shared" si="567"/>
        <v>0</v>
      </c>
      <c r="AY207" s="27"/>
      <c r="AZ207" s="27">
        <f t="shared" si="567"/>
        <v>0</v>
      </c>
      <c r="BA207" s="27">
        <f t="shared" si="567"/>
        <v>621310703</v>
      </c>
      <c r="BB207" s="27">
        <f t="shared" si="567"/>
        <v>1603344</v>
      </c>
      <c r="BC207" s="27">
        <f t="shared" si="567"/>
        <v>1603344</v>
      </c>
      <c r="BD207" s="27">
        <f t="shared" si="567"/>
        <v>0</v>
      </c>
      <c r="BE207" s="27">
        <f t="shared" si="567"/>
        <v>0</v>
      </c>
      <c r="BF207" s="27">
        <f t="shared" si="567"/>
        <v>0</v>
      </c>
      <c r="BG207" s="27">
        <f t="shared" si="567"/>
        <v>0</v>
      </c>
      <c r="BH207" s="27">
        <f t="shared" si="567"/>
        <v>0</v>
      </c>
      <c r="BI207" s="27">
        <f t="shared" si="567"/>
        <v>619707359</v>
      </c>
      <c r="BJ207" s="27">
        <f t="shared" si="567"/>
        <v>0</v>
      </c>
      <c r="BK207" s="27">
        <f t="shared" si="567"/>
        <v>0</v>
      </c>
      <c r="BL207" s="27">
        <f t="shared" si="567"/>
        <v>0</v>
      </c>
      <c r="BM207" s="27">
        <f t="shared" si="567"/>
        <v>0</v>
      </c>
      <c r="BN207" s="27">
        <f t="shared" si="567"/>
        <v>0</v>
      </c>
      <c r="BO207" s="27">
        <f t="shared" si="567"/>
        <v>0</v>
      </c>
      <c r="BP207" s="27">
        <f t="shared" si="567"/>
        <v>0</v>
      </c>
      <c r="BQ207" s="27">
        <f t="shared" si="567"/>
        <v>0</v>
      </c>
      <c r="BR207" s="27">
        <f t="shared" si="567"/>
        <v>0</v>
      </c>
      <c r="BS207" s="27">
        <f t="shared" si="567"/>
        <v>0</v>
      </c>
      <c r="BT207" s="27">
        <f t="shared" si="567"/>
        <v>0</v>
      </c>
      <c r="BU207" s="27">
        <f t="shared" ref="BU207:CU207" si="568">SUM(BU208)</f>
        <v>0</v>
      </c>
      <c r="BV207" s="27">
        <f t="shared" si="568"/>
        <v>0</v>
      </c>
      <c r="BW207" s="27">
        <f t="shared" si="568"/>
        <v>0</v>
      </c>
      <c r="BX207" s="27">
        <f t="shared" si="568"/>
        <v>0</v>
      </c>
      <c r="BY207" s="27">
        <f t="shared" si="568"/>
        <v>0</v>
      </c>
      <c r="BZ207" s="27">
        <f t="shared" si="568"/>
        <v>0</v>
      </c>
      <c r="CA207" s="27">
        <f t="shared" si="568"/>
        <v>0</v>
      </c>
      <c r="CB207" s="27">
        <f t="shared" si="568"/>
        <v>0</v>
      </c>
      <c r="CC207" s="27">
        <f t="shared" si="568"/>
        <v>0</v>
      </c>
      <c r="CD207" s="27">
        <f t="shared" si="568"/>
        <v>0</v>
      </c>
      <c r="CE207" s="27">
        <f t="shared" si="568"/>
        <v>0</v>
      </c>
      <c r="CF207" s="27">
        <f t="shared" si="568"/>
        <v>0</v>
      </c>
      <c r="CG207" s="27">
        <f t="shared" si="568"/>
        <v>0</v>
      </c>
      <c r="CH207" s="27">
        <f t="shared" si="568"/>
        <v>0</v>
      </c>
      <c r="CI207" s="27">
        <f t="shared" si="568"/>
        <v>0</v>
      </c>
      <c r="CJ207" s="27">
        <f t="shared" si="568"/>
        <v>0</v>
      </c>
      <c r="CK207" s="27">
        <f t="shared" si="568"/>
        <v>0</v>
      </c>
      <c r="CL207" s="27">
        <f t="shared" si="568"/>
        <v>0</v>
      </c>
      <c r="CM207" s="27">
        <f t="shared" si="568"/>
        <v>0</v>
      </c>
      <c r="CN207" s="27">
        <f t="shared" si="568"/>
        <v>0</v>
      </c>
      <c r="CO207" s="27"/>
      <c r="CP207" s="27"/>
      <c r="CQ207" s="27">
        <f t="shared" si="568"/>
        <v>0</v>
      </c>
      <c r="CR207" s="27">
        <f t="shared" si="568"/>
        <v>0</v>
      </c>
      <c r="CS207" s="27">
        <f t="shared" si="568"/>
        <v>0</v>
      </c>
      <c r="CT207" s="27">
        <f t="shared" si="568"/>
        <v>0</v>
      </c>
      <c r="CU207" s="61">
        <f t="shared" si="568"/>
        <v>0</v>
      </c>
      <c r="CV207" s="58"/>
      <c r="CW207" s="92"/>
      <c r="CX207" s="92"/>
      <c r="CY207" s="93"/>
      <c r="CZ207" s="58"/>
      <c r="DA207" s="58"/>
      <c r="DB207" s="58"/>
      <c r="DC207" s="58"/>
      <c r="DD207" s="58"/>
      <c r="DE207" s="58"/>
      <c r="DF207" s="58"/>
      <c r="DG207" s="58"/>
      <c r="DH207" s="58"/>
      <c r="DI207" s="58"/>
      <c r="DJ207" s="58"/>
      <c r="DK207" s="58"/>
      <c r="DL207" s="58"/>
      <c r="DM207" s="58"/>
      <c r="DN207" s="58"/>
      <c r="DO207" s="58"/>
      <c r="DP207" s="58"/>
      <c r="DQ207" s="58"/>
    </row>
    <row r="208" spans="1:121" s="59" customFormat="1" ht="31.2" x14ac:dyDescent="0.3">
      <c r="A208" s="16" t="s">
        <v>306</v>
      </c>
      <c r="B208" s="16" t="s">
        <v>1</v>
      </c>
      <c r="C208" s="17" t="s">
        <v>525</v>
      </c>
      <c r="D208" s="18">
        <f>SUM(D209:D210)</f>
        <v>621310703</v>
      </c>
      <c r="E208" s="18">
        <f t="shared" ref="E208:BT208" si="569">SUM(E209:E210)</f>
        <v>621310703</v>
      </c>
      <c r="F208" s="18">
        <f t="shared" si="569"/>
        <v>0</v>
      </c>
      <c r="G208" s="18">
        <f t="shared" si="569"/>
        <v>0</v>
      </c>
      <c r="H208" s="18">
        <f t="shared" si="569"/>
        <v>0</v>
      </c>
      <c r="I208" s="18">
        <f t="shared" si="569"/>
        <v>0</v>
      </c>
      <c r="J208" s="18">
        <f t="shared" si="569"/>
        <v>0</v>
      </c>
      <c r="K208" s="18">
        <f t="shared" si="569"/>
        <v>0</v>
      </c>
      <c r="L208" s="18">
        <f t="shared" si="569"/>
        <v>0</v>
      </c>
      <c r="M208" s="18">
        <f t="shared" si="569"/>
        <v>0</v>
      </c>
      <c r="N208" s="18">
        <f t="shared" si="569"/>
        <v>0</v>
      </c>
      <c r="O208" s="18">
        <f t="shared" si="569"/>
        <v>0</v>
      </c>
      <c r="P208" s="18">
        <f t="shared" si="569"/>
        <v>0</v>
      </c>
      <c r="Q208" s="18">
        <f t="shared" si="569"/>
        <v>0</v>
      </c>
      <c r="R208" s="18">
        <f t="shared" si="569"/>
        <v>0</v>
      </c>
      <c r="S208" s="18">
        <f t="shared" si="569"/>
        <v>0</v>
      </c>
      <c r="T208" s="18">
        <f t="shared" si="569"/>
        <v>0</v>
      </c>
      <c r="U208" s="18">
        <f t="shared" si="569"/>
        <v>0</v>
      </c>
      <c r="V208" s="18">
        <f t="shared" si="569"/>
        <v>0</v>
      </c>
      <c r="W208" s="18">
        <f t="shared" si="569"/>
        <v>0</v>
      </c>
      <c r="X208" s="18">
        <f t="shared" si="569"/>
        <v>0</v>
      </c>
      <c r="Y208" s="18">
        <f t="shared" si="569"/>
        <v>0</v>
      </c>
      <c r="Z208" s="18">
        <f t="shared" si="569"/>
        <v>0</v>
      </c>
      <c r="AA208" s="18">
        <f t="shared" si="569"/>
        <v>0</v>
      </c>
      <c r="AB208" s="18">
        <f t="shared" si="569"/>
        <v>0</v>
      </c>
      <c r="AC208" s="18">
        <f t="shared" si="569"/>
        <v>0</v>
      </c>
      <c r="AD208" s="18">
        <f t="shared" si="569"/>
        <v>0</v>
      </c>
      <c r="AE208" s="18">
        <f t="shared" si="569"/>
        <v>0</v>
      </c>
      <c r="AF208" s="18">
        <f t="shared" si="569"/>
        <v>0</v>
      </c>
      <c r="AG208" s="18">
        <f t="shared" si="569"/>
        <v>0</v>
      </c>
      <c r="AH208" s="18">
        <f t="shared" si="569"/>
        <v>0</v>
      </c>
      <c r="AI208" s="18">
        <f t="shared" si="569"/>
        <v>0</v>
      </c>
      <c r="AJ208" s="18">
        <f t="shared" si="569"/>
        <v>0</v>
      </c>
      <c r="AK208" s="18">
        <f t="shared" si="569"/>
        <v>0</v>
      </c>
      <c r="AL208" s="18">
        <f t="shared" si="569"/>
        <v>0</v>
      </c>
      <c r="AM208" s="18">
        <f t="shared" si="569"/>
        <v>0</v>
      </c>
      <c r="AN208" s="18">
        <f t="shared" si="569"/>
        <v>0</v>
      </c>
      <c r="AO208" s="18">
        <f t="shared" si="569"/>
        <v>0</v>
      </c>
      <c r="AP208" s="18">
        <f t="shared" si="569"/>
        <v>0</v>
      </c>
      <c r="AQ208" s="18">
        <f t="shared" si="569"/>
        <v>0</v>
      </c>
      <c r="AR208" s="18">
        <f t="shared" si="569"/>
        <v>0</v>
      </c>
      <c r="AS208" s="18">
        <f t="shared" si="569"/>
        <v>0</v>
      </c>
      <c r="AT208" s="18"/>
      <c r="AU208" s="18"/>
      <c r="AV208" s="18">
        <f t="shared" si="569"/>
        <v>0</v>
      </c>
      <c r="AW208" s="18">
        <f t="shared" si="569"/>
        <v>0</v>
      </c>
      <c r="AX208" s="18">
        <f t="shared" si="569"/>
        <v>0</v>
      </c>
      <c r="AY208" s="18"/>
      <c r="AZ208" s="18">
        <f t="shared" si="569"/>
        <v>0</v>
      </c>
      <c r="BA208" s="18">
        <f t="shared" si="569"/>
        <v>621310703</v>
      </c>
      <c r="BB208" s="18">
        <f t="shared" si="569"/>
        <v>1603344</v>
      </c>
      <c r="BC208" s="18">
        <f t="shared" si="569"/>
        <v>1603344</v>
      </c>
      <c r="BD208" s="18">
        <f t="shared" si="569"/>
        <v>0</v>
      </c>
      <c r="BE208" s="18">
        <f t="shared" si="569"/>
        <v>0</v>
      </c>
      <c r="BF208" s="18">
        <f t="shared" si="569"/>
        <v>0</v>
      </c>
      <c r="BG208" s="18">
        <f t="shared" si="569"/>
        <v>0</v>
      </c>
      <c r="BH208" s="18">
        <f t="shared" si="569"/>
        <v>0</v>
      </c>
      <c r="BI208" s="18">
        <f t="shared" si="569"/>
        <v>619707359</v>
      </c>
      <c r="BJ208" s="18">
        <f t="shared" ref="BJ208" si="570">SUM(BJ209:BJ210)</f>
        <v>0</v>
      </c>
      <c r="BK208" s="18">
        <f t="shared" si="569"/>
        <v>0</v>
      </c>
      <c r="BL208" s="18">
        <f t="shared" si="569"/>
        <v>0</v>
      </c>
      <c r="BM208" s="18">
        <f t="shared" ref="BM208" si="571">SUM(BM209:BM210)</f>
        <v>0</v>
      </c>
      <c r="BN208" s="18">
        <f t="shared" si="569"/>
        <v>0</v>
      </c>
      <c r="BO208" s="18">
        <f t="shared" si="569"/>
        <v>0</v>
      </c>
      <c r="BP208" s="18">
        <f t="shared" si="569"/>
        <v>0</v>
      </c>
      <c r="BQ208" s="18">
        <f t="shared" si="569"/>
        <v>0</v>
      </c>
      <c r="BR208" s="18">
        <f t="shared" si="569"/>
        <v>0</v>
      </c>
      <c r="BS208" s="18">
        <f t="shared" si="569"/>
        <v>0</v>
      </c>
      <c r="BT208" s="18">
        <f t="shared" si="569"/>
        <v>0</v>
      </c>
      <c r="BU208" s="18">
        <f t="shared" ref="BU208:CU208" si="572">SUM(BU209:BU210)</f>
        <v>0</v>
      </c>
      <c r="BV208" s="18">
        <f t="shared" si="572"/>
        <v>0</v>
      </c>
      <c r="BW208" s="18">
        <f t="shared" si="572"/>
        <v>0</v>
      </c>
      <c r="BX208" s="18">
        <f t="shared" si="572"/>
        <v>0</v>
      </c>
      <c r="BY208" s="18">
        <f t="shared" si="572"/>
        <v>0</v>
      </c>
      <c r="BZ208" s="18">
        <f t="shared" si="572"/>
        <v>0</v>
      </c>
      <c r="CA208" s="18">
        <f t="shared" si="572"/>
        <v>0</v>
      </c>
      <c r="CB208" s="18">
        <f t="shared" si="572"/>
        <v>0</v>
      </c>
      <c r="CC208" s="18">
        <f t="shared" si="572"/>
        <v>0</v>
      </c>
      <c r="CD208" s="18">
        <f t="shared" si="572"/>
        <v>0</v>
      </c>
      <c r="CE208" s="18">
        <f t="shared" si="572"/>
        <v>0</v>
      </c>
      <c r="CF208" s="18">
        <f t="shared" si="572"/>
        <v>0</v>
      </c>
      <c r="CG208" s="18">
        <f t="shared" ref="CG208:CH208" si="573">SUM(CG209:CG210)</f>
        <v>0</v>
      </c>
      <c r="CH208" s="18">
        <f t="shared" si="573"/>
        <v>0</v>
      </c>
      <c r="CI208" s="18">
        <f t="shared" si="572"/>
        <v>0</v>
      </c>
      <c r="CJ208" s="18">
        <f t="shared" ref="CJ208" si="574">SUM(CJ209:CJ210)</f>
        <v>0</v>
      </c>
      <c r="CK208" s="18">
        <f t="shared" si="572"/>
        <v>0</v>
      </c>
      <c r="CL208" s="18">
        <f t="shared" si="572"/>
        <v>0</v>
      </c>
      <c r="CM208" s="18">
        <f t="shared" ref="CM208" si="575">SUM(CM209:CM210)</f>
        <v>0</v>
      </c>
      <c r="CN208" s="18">
        <f t="shared" si="572"/>
        <v>0</v>
      </c>
      <c r="CO208" s="18"/>
      <c r="CP208" s="18"/>
      <c r="CQ208" s="18">
        <f t="shared" si="572"/>
        <v>0</v>
      </c>
      <c r="CR208" s="18">
        <f t="shared" si="572"/>
        <v>0</v>
      </c>
      <c r="CS208" s="18">
        <f t="shared" si="572"/>
        <v>0</v>
      </c>
      <c r="CT208" s="18">
        <f t="shared" si="572"/>
        <v>0</v>
      </c>
      <c r="CU208" s="46">
        <f t="shared" si="572"/>
        <v>0</v>
      </c>
      <c r="CV208" s="58"/>
      <c r="CW208" s="94"/>
      <c r="CX208" s="94"/>
      <c r="CY208" s="93"/>
      <c r="CZ208" s="58"/>
      <c r="DA208" s="58"/>
      <c r="DB208" s="58"/>
      <c r="DC208" s="58"/>
      <c r="DD208" s="58"/>
      <c r="DE208" s="58"/>
      <c r="DF208" s="58"/>
      <c r="DG208" s="58"/>
      <c r="DH208" s="58"/>
      <c r="DI208" s="58"/>
      <c r="DJ208" s="58"/>
      <c r="DK208" s="58"/>
      <c r="DL208" s="58"/>
      <c r="DM208" s="58"/>
      <c r="DN208" s="58"/>
      <c r="DO208" s="58"/>
      <c r="DP208" s="58"/>
      <c r="DQ208" s="58"/>
    </row>
    <row r="209" spans="1:121" ht="31.2" x14ac:dyDescent="0.3">
      <c r="A209" s="21" t="s">
        <v>1</v>
      </c>
      <c r="B209" s="34" t="s">
        <v>79</v>
      </c>
      <c r="C209" s="31" t="s">
        <v>307</v>
      </c>
      <c r="D209" s="19">
        <f>SUM(E209+BZ209+CR209)</f>
        <v>1603344</v>
      </c>
      <c r="E209" s="19">
        <f>SUM(F209+BA209)</f>
        <v>1603344</v>
      </c>
      <c r="F209" s="19">
        <f>SUM(G209+H209+I209+P209+S209+T209+U209+AE209+AD209)</f>
        <v>0</v>
      </c>
      <c r="G209" s="19">
        <v>0</v>
      </c>
      <c r="H209" s="19">
        <v>0</v>
      </c>
      <c r="I209" s="19">
        <f t="shared" si="306"/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9">
        <f t="shared" si="307"/>
        <v>0</v>
      </c>
      <c r="Q209" s="19">
        <v>0</v>
      </c>
      <c r="R209" s="19">
        <v>0</v>
      </c>
      <c r="S209" s="19">
        <v>0</v>
      </c>
      <c r="T209" s="19">
        <v>0</v>
      </c>
      <c r="U209" s="19">
        <f t="shared" ref="U209:U210" si="576">SUM(V209:AC209)</f>
        <v>0</v>
      </c>
      <c r="V209" s="19">
        <v>0</v>
      </c>
      <c r="W209" s="19">
        <v>0</v>
      </c>
      <c r="X209" s="19">
        <v>0</v>
      </c>
      <c r="Y209" s="19">
        <v>0</v>
      </c>
      <c r="Z209" s="19">
        <v>0</v>
      </c>
      <c r="AA209" s="19">
        <v>0</v>
      </c>
      <c r="AB209" s="19">
        <v>0</v>
      </c>
      <c r="AC209" s="19">
        <v>0</v>
      </c>
      <c r="AD209" s="19">
        <v>0</v>
      </c>
      <c r="AE209" s="19">
        <f>SUM(AF209:AZ209)</f>
        <v>0</v>
      </c>
      <c r="AF209" s="19">
        <v>0</v>
      </c>
      <c r="AG209" s="19">
        <v>0</v>
      </c>
      <c r="AH209" s="19">
        <v>0</v>
      </c>
      <c r="AI209" s="19">
        <v>0</v>
      </c>
      <c r="AJ209" s="19">
        <v>0</v>
      </c>
      <c r="AK209" s="19">
        <v>0</v>
      </c>
      <c r="AL209" s="19">
        <v>0</v>
      </c>
      <c r="AM209" s="19">
        <v>0</v>
      </c>
      <c r="AN209" s="19">
        <v>0</v>
      </c>
      <c r="AO209" s="19">
        <v>0</v>
      </c>
      <c r="AP209" s="19">
        <v>0</v>
      </c>
      <c r="AQ209" s="19">
        <v>0</v>
      </c>
      <c r="AR209" s="19">
        <v>0</v>
      </c>
      <c r="AS209" s="19">
        <v>0</v>
      </c>
      <c r="AT209" s="19"/>
      <c r="AU209" s="19"/>
      <c r="AV209" s="19">
        <v>0</v>
      </c>
      <c r="AW209" s="19">
        <v>0</v>
      </c>
      <c r="AX209" s="19">
        <v>0</v>
      </c>
      <c r="AY209" s="19"/>
      <c r="AZ209" s="19">
        <v>0</v>
      </c>
      <c r="BA209" s="19">
        <f>SUM(BB209+BF209+BI209+BK209+BN209)</f>
        <v>1603344</v>
      </c>
      <c r="BB209" s="19">
        <f>SUM(BC209:BE209)</f>
        <v>1603344</v>
      </c>
      <c r="BC209" s="23">
        <v>1603344</v>
      </c>
      <c r="BD209" s="19">
        <v>0</v>
      </c>
      <c r="BE209" s="19">
        <v>0</v>
      </c>
      <c r="BF209" s="19">
        <f>SUM(BH209:BH209)</f>
        <v>0</v>
      </c>
      <c r="BG209" s="19">
        <v>0</v>
      </c>
      <c r="BH209" s="19">
        <v>0</v>
      </c>
      <c r="BI209" s="19"/>
      <c r="BJ209" s="19">
        <v>0</v>
      </c>
      <c r="BK209" s="19">
        <f t="shared" si="309"/>
        <v>0</v>
      </c>
      <c r="BL209" s="19">
        <v>0</v>
      </c>
      <c r="BM209" s="19">
        <v>0</v>
      </c>
      <c r="BN209" s="19">
        <f>SUM(BO209:BY209)</f>
        <v>0</v>
      </c>
      <c r="BO209" s="19">
        <v>0</v>
      </c>
      <c r="BP209" s="19">
        <v>0</v>
      </c>
      <c r="BQ209" s="19">
        <v>0</v>
      </c>
      <c r="BR209" s="19">
        <v>0</v>
      </c>
      <c r="BS209" s="19">
        <v>0</v>
      </c>
      <c r="BT209" s="19">
        <v>0</v>
      </c>
      <c r="BU209" s="19">
        <v>0</v>
      </c>
      <c r="BV209" s="19">
        <v>0</v>
      </c>
      <c r="BW209" s="19">
        <v>0</v>
      </c>
      <c r="BX209" s="19">
        <v>0</v>
      </c>
      <c r="BY209" s="19">
        <v>0</v>
      </c>
      <c r="BZ209" s="19">
        <f>SUM(CA209+CQ209)</f>
        <v>0</v>
      </c>
      <c r="CA209" s="19">
        <f>SUM(CB209+CE209+CK209)</f>
        <v>0</v>
      </c>
      <c r="CB209" s="19">
        <f t="shared" si="310"/>
        <v>0</v>
      </c>
      <c r="CC209" s="19">
        <v>0</v>
      </c>
      <c r="CD209" s="19">
        <v>0</v>
      </c>
      <c r="CE209" s="19">
        <f>SUM(CF209:CJ209)</f>
        <v>0</v>
      </c>
      <c r="CF209" s="19">
        <v>0</v>
      </c>
      <c r="CG209" s="19">
        <v>0</v>
      </c>
      <c r="CH209" s="19">
        <v>0</v>
      </c>
      <c r="CI209" s="19">
        <v>0</v>
      </c>
      <c r="CJ209" s="19">
        <v>0</v>
      </c>
      <c r="CK209" s="19">
        <f>SUM(CL209:CP209)</f>
        <v>0</v>
      </c>
      <c r="CL209" s="19">
        <v>0</v>
      </c>
      <c r="CM209" s="19">
        <v>0</v>
      </c>
      <c r="CN209" s="19">
        <v>0</v>
      </c>
      <c r="CO209" s="19"/>
      <c r="CP209" s="19"/>
      <c r="CQ209" s="19">
        <v>0</v>
      </c>
      <c r="CR209" s="19">
        <f t="shared" si="312"/>
        <v>0</v>
      </c>
      <c r="CS209" s="19">
        <f t="shared" si="313"/>
        <v>0</v>
      </c>
      <c r="CT209" s="19">
        <v>0</v>
      </c>
      <c r="CU209" s="20">
        <v>0</v>
      </c>
      <c r="CW209" s="116"/>
      <c r="CX209" s="116"/>
      <c r="CY209" s="95"/>
    </row>
    <row r="210" spans="1:121" ht="31.2" x14ac:dyDescent="0.3">
      <c r="A210" s="21" t="s">
        <v>1</v>
      </c>
      <c r="B210" s="34" t="s">
        <v>102</v>
      </c>
      <c r="C210" s="31" t="s">
        <v>489</v>
      </c>
      <c r="D210" s="19">
        <f>SUM(E210+BZ210+CR210)</f>
        <v>619707359</v>
      </c>
      <c r="E210" s="19">
        <f>SUM(F210+BA210)</f>
        <v>619707359</v>
      </c>
      <c r="F210" s="19">
        <f>SUM(G210+H210+I210+P210+S210+T210+U210+AE210+AD210)</f>
        <v>0</v>
      </c>
      <c r="G210" s="19">
        <v>0</v>
      </c>
      <c r="H210" s="19">
        <v>0</v>
      </c>
      <c r="I210" s="19">
        <f t="shared" si="306"/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f t="shared" si="307"/>
        <v>0</v>
      </c>
      <c r="Q210" s="19">
        <v>0</v>
      </c>
      <c r="R210" s="19">
        <v>0</v>
      </c>
      <c r="S210" s="19">
        <v>0</v>
      </c>
      <c r="T210" s="19">
        <v>0</v>
      </c>
      <c r="U210" s="19">
        <f t="shared" si="576"/>
        <v>0</v>
      </c>
      <c r="V210" s="19">
        <v>0</v>
      </c>
      <c r="W210" s="19">
        <v>0</v>
      </c>
      <c r="X210" s="19">
        <v>0</v>
      </c>
      <c r="Y210" s="19">
        <v>0</v>
      </c>
      <c r="Z210" s="19">
        <v>0</v>
      </c>
      <c r="AA210" s="19">
        <v>0</v>
      </c>
      <c r="AB210" s="19">
        <v>0</v>
      </c>
      <c r="AC210" s="19">
        <v>0</v>
      </c>
      <c r="AD210" s="19">
        <v>0</v>
      </c>
      <c r="AE210" s="19">
        <f>SUM(AF210:AZ210)</f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>
        <v>0</v>
      </c>
      <c r="AQ210" s="19">
        <v>0</v>
      </c>
      <c r="AR210" s="19">
        <v>0</v>
      </c>
      <c r="AS210" s="19">
        <v>0</v>
      </c>
      <c r="AT210" s="19"/>
      <c r="AU210" s="19"/>
      <c r="AV210" s="19">
        <v>0</v>
      </c>
      <c r="AW210" s="19">
        <v>0</v>
      </c>
      <c r="AX210" s="19">
        <v>0</v>
      </c>
      <c r="AY210" s="19"/>
      <c r="AZ210" s="19">
        <v>0</v>
      </c>
      <c r="BA210" s="19">
        <f>SUM(BB210+BF210+BI210+BK210+BN210)</f>
        <v>619707359</v>
      </c>
      <c r="BB210" s="19">
        <f>SUM(BC210:BE210)</f>
        <v>0</v>
      </c>
      <c r="BC210" s="19"/>
      <c r="BD210" s="19">
        <v>0</v>
      </c>
      <c r="BE210" s="19">
        <v>0</v>
      </c>
      <c r="BF210" s="19">
        <f>SUM(BH210:BH210)</f>
        <v>0</v>
      </c>
      <c r="BG210" s="19">
        <v>0</v>
      </c>
      <c r="BH210" s="19">
        <v>0</v>
      </c>
      <c r="BI210" s="23">
        <f>289058721+330648638</f>
        <v>619707359</v>
      </c>
      <c r="BJ210" s="19">
        <v>0</v>
      </c>
      <c r="BK210" s="19">
        <f t="shared" si="309"/>
        <v>0</v>
      </c>
      <c r="BL210" s="19">
        <v>0</v>
      </c>
      <c r="BM210" s="19">
        <v>0</v>
      </c>
      <c r="BN210" s="19">
        <f>SUM(BO210:BY210)</f>
        <v>0</v>
      </c>
      <c r="BO210" s="19">
        <v>0</v>
      </c>
      <c r="BP210" s="19">
        <v>0</v>
      </c>
      <c r="BQ210" s="19">
        <v>0</v>
      </c>
      <c r="BR210" s="19">
        <v>0</v>
      </c>
      <c r="BS210" s="19">
        <v>0</v>
      </c>
      <c r="BT210" s="19">
        <v>0</v>
      </c>
      <c r="BU210" s="19">
        <v>0</v>
      </c>
      <c r="BV210" s="19">
        <v>0</v>
      </c>
      <c r="BW210" s="19">
        <v>0</v>
      </c>
      <c r="BX210" s="19">
        <v>0</v>
      </c>
      <c r="BY210" s="19">
        <v>0</v>
      </c>
      <c r="BZ210" s="19">
        <f>SUM(CA210+CQ210)</f>
        <v>0</v>
      </c>
      <c r="CA210" s="19">
        <f>SUM(CB210+CE210+CK210)</f>
        <v>0</v>
      </c>
      <c r="CB210" s="19">
        <f t="shared" si="310"/>
        <v>0</v>
      </c>
      <c r="CC210" s="19">
        <v>0</v>
      </c>
      <c r="CD210" s="19">
        <v>0</v>
      </c>
      <c r="CE210" s="19">
        <f>SUM(CF210:CJ210)</f>
        <v>0</v>
      </c>
      <c r="CF210" s="19">
        <v>0</v>
      </c>
      <c r="CG210" s="19">
        <v>0</v>
      </c>
      <c r="CH210" s="19">
        <v>0</v>
      </c>
      <c r="CI210" s="19">
        <v>0</v>
      </c>
      <c r="CJ210" s="19">
        <v>0</v>
      </c>
      <c r="CK210" s="19">
        <f>SUM(CL210:CP210)</f>
        <v>0</v>
      </c>
      <c r="CL210" s="19">
        <v>0</v>
      </c>
      <c r="CM210" s="19">
        <v>0</v>
      </c>
      <c r="CN210" s="19">
        <v>0</v>
      </c>
      <c r="CO210" s="19"/>
      <c r="CP210" s="19"/>
      <c r="CQ210" s="19">
        <v>0</v>
      </c>
      <c r="CR210" s="19">
        <f t="shared" si="312"/>
        <v>0</v>
      </c>
      <c r="CS210" s="19">
        <f t="shared" si="313"/>
        <v>0</v>
      </c>
      <c r="CT210" s="19">
        <v>0</v>
      </c>
      <c r="CU210" s="20">
        <v>0</v>
      </c>
      <c r="CW210" s="116"/>
      <c r="CX210" s="116"/>
      <c r="CY210" s="95"/>
    </row>
    <row r="211" spans="1:121" s="59" customFormat="1" ht="15.6" x14ac:dyDescent="0.3">
      <c r="A211" s="25" t="s">
        <v>308</v>
      </c>
      <c r="B211" s="25" t="s">
        <v>1</v>
      </c>
      <c r="C211" s="26" t="s">
        <v>309</v>
      </c>
      <c r="D211" s="27">
        <f t="shared" ref="D211:AI211" si="577">SUM(D212+D214+D217+D254+D266+D268)</f>
        <v>404196814</v>
      </c>
      <c r="E211" s="27">
        <f t="shared" si="577"/>
        <v>266018887</v>
      </c>
      <c r="F211" s="27">
        <f t="shared" si="577"/>
        <v>261087877</v>
      </c>
      <c r="G211" s="27">
        <f t="shared" si="577"/>
        <v>109520534</v>
      </c>
      <c r="H211" s="27">
        <f t="shared" si="577"/>
        <v>21470960</v>
      </c>
      <c r="I211" s="27">
        <f t="shared" si="577"/>
        <v>44115061</v>
      </c>
      <c r="J211" s="27">
        <f t="shared" si="577"/>
        <v>14393397</v>
      </c>
      <c r="K211" s="27">
        <f t="shared" si="577"/>
        <v>1577261</v>
      </c>
      <c r="L211" s="27">
        <f t="shared" si="577"/>
        <v>2208635</v>
      </c>
      <c r="M211" s="27">
        <f t="shared" si="577"/>
        <v>20000</v>
      </c>
      <c r="N211" s="27">
        <f t="shared" si="577"/>
        <v>8885626</v>
      </c>
      <c r="O211" s="27">
        <f t="shared" si="577"/>
        <v>17030142</v>
      </c>
      <c r="P211" s="27">
        <f t="shared" si="577"/>
        <v>664914</v>
      </c>
      <c r="Q211" s="27">
        <f t="shared" si="577"/>
        <v>98031</v>
      </c>
      <c r="R211" s="27">
        <f t="shared" si="577"/>
        <v>566883</v>
      </c>
      <c r="S211" s="27">
        <f t="shared" si="577"/>
        <v>73517</v>
      </c>
      <c r="T211" s="27">
        <f t="shared" si="577"/>
        <v>1408230</v>
      </c>
      <c r="U211" s="27">
        <f t="shared" si="577"/>
        <v>9865096</v>
      </c>
      <c r="V211" s="27">
        <f t="shared" si="577"/>
        <v>2641688</v>
      </c>
      <c r="W211" s="27">
        <f t="shared" si="577"/>
        <v>3828928</v>
      </c>
      <c r="X211" s="27">
        <f t="shared" si="577"/>
        <v>1308628</v>
      </c>
      <c r="Y211" s="27">
        <f t="shared" si="577"/>
        <v>1146124</v>
      </c>
      <c r="Z211" s="27">
        <f t="shared" si="577"/>
        <v>626676</v>
      </c>
      <c r="AA211" s="27">
        <f t="shared" si="577"/>
        <v>126722</v>
      </c>
      <c r="AB211" s="27">
        <f t="shared" si="577"/>
        <v>0</v>
      </c>
      <c r="AC211" s="27">
        <f t="shared" si="577"/>
        <v>186330</v>
      </c>
      <c r="AD211" s="27">
        <f t="shared" si="577"/>
        <v>0</v>
      </c>
      <c r="AE211" s="27">
        <f t="shared" si="577"/>
        <v>73969565</v>
      </c>
      <c r="AF211" s="27">
        <f t="shared" si="577"/>
        <v>0</v>
      </c>
      <c r="AG211" s="27">
        <f t="shared" si="577"/>
        <v>0</v>
      </c>
      <c r="AH211" s="27">
        <f t="shared" si="577"/>
        <v>5845092</v>
      </c>
      <c r="AI211" s="27">
        <f t="shared" si="577"/>
        <v>6971046</v>
      </c>
      <c r="AJ211" s="27">
        <f t="shared" ref="AJ211:BO211" si="578">SUM(AJ212+AJ214+AJ217+AJ254+AJ266+AJ268)</f>
        <v>347041</v>
      </c>
      <c r="AK211" s="27">
        <f t="shared" si="578"/>
        <v>1149832</v>
      </c>
      <c r="AL211" s="27">
        <f t="shared" si="578"/>
        <v>5700</v>
      </c>
      <c r="AM211" s="27">
        <f t="shared" si="578"/>
        <v>324985</v>
      </c>
      <c r="AN211" s="27">
        <f t="shared" si="578"/>
        <v>2543989</v>
      </c>
      <c r="AO211" s="27">
        <f t="shared" si="578"/>
        <v>21833</v>
      </c>
      <c r="AP211" s="27">
        <f t="shared" si="578"/>
        <v>20600</v>
      </c>
      <c r="AQ211" s="27">
        <f t="shared" si="578"/>
        <v>7892843</v>
      </c>
      <c r="AR211" s="27">
        <f t="shared" si="578"/>
        <v>320288</v>
      </c>
      <c r="AS211" s="27">
        <f t="shared" si="578"/>
        <v>606080</v>
      </c>
      <c r="AT211" s="27">
        <f t="shared" si="578"/>
        <v>0</v>
      </c>
      <c r="AU211" s="27">
        <f t="shared" si="578"/>
        <v>3618</v>
      </c>
      <c r="AV211" s="27">
        <f t="shared" si="578"/>
        <v>0</v>
      </c>
      <c r="AW211" s="27">
        <f t="shared" si="578"/>
        <v>1230675</v>
      </c>
      <c r="AX211" s="27">
        <f t="shared" si="578"/>
        <v>443927</v>
      </c>
      <c r="AY211" s="27">
        <f t="shared" si="578"/>
        <v>285000</v>
      </c>
      <c r="AZ211" s="27">
        <f t="shared" si="578"/>
        <v>45957016</v>
      </c>
      <c r="BA211" s="27">
        <f t="shared" si="578"/>
        <v>4931010</v>
      </c>
      <c r="BB211" s="27">
        <f t="shared" si="578"/>
        <v>0</v>
      </c>
      <c r="BC211" s="27">
        <f t="shared" si="578"/>
        <v>0</v>
      </c>
      <c r="BD211" s="27">
        <f t="shared" si="578"/>
        <v>0</v>
      </c>
      <c r="BE211" s="27">
        <f t="shared" si="578"/>
        <v>0</v>
      </c>
      <c r="BF211" s="27">
        <f t="shared" si="578"/>
        <v>0</v>
      </c>
      <c r="BG211" s="27">
        <f t="shared" si="578"/>
        <v>0</v>
      </c>
      <c r="BH211" s="27">
        <f t="shared" si="578"/>
        <v>0</v>
      </c>
      <c r="BI211" s="27">
        <f t="shared" si="578"/>
        <v>4685577</v>
      </c>
      <c r="BJ211" s="27">
        <f t="shared" si="578"/>
        <v>509352</v>
      </c>
      <c r="BK211" s="27">
        <f t="shared" si="578"/>
        <v>0</v>
      </c>
      <c r="BL211" s="27">
        <f t="shared" si="578"/>
        <v>0</v>
      </c>
      <c r="BM211" s="27">
        <f t="shared" si="578"/>
        <v>0</v>
      </c>
      <c r="BN211" s="27">
        <f t="shared" si="578"/>
        <v>245433</v>
      </c>
      <c r="BO211" s="27">
        <f t="shared" si="578"/>
        <v>0</v>
      </c>
      <c r="BP211" s="27">
        <f t="shared" ref="BP211:CN211" si="579">SUM(BP212+BP214+BP217+BP254+BP266+BP268)</f>
        <v>0</v>
      </c>
      <c r="BQ211" s="27">
        <f t="shared" si="579"/>
        <v>0</v>
      </c>
      <c r="BR211" s="27">
        <f t="shared" si="579"/>
        <v>0</v>
      </c>
      <c r="BS211" s="27">
        <f t="shared" si="579"/>
        <v>0</v>
      </c>
      <c r="BT211" s="27">
        <f t="shared" si="579"/>
        <v>0</v>
      </c>
      <c r="BU211" s="27">
        <f t="shared" si="579"/>
        <v>0</v>
      </c>
      <c r="BV211" s="27">
        <f t="shared" si="579"/>
        <v>0</v>
      </c>
      <c r="BW211" s="27">
        <f t="shared" si="579"/>
        <v>0</v>
      </c>
      <c r="BX211" s="27">
        <f t="shared" si="579"/>
        <v>42689</v>
      </c>
      <c r="BY211" s="27">
        <f t="shared" si="579"/>
        <v>202744</v>
      </c>
      <c r="BZ211" s="27">
        <f t="shared" si="579"/>
        <v>138177927</v>
      </c>
      <c r="CA211" s="27">
        <f t="shared" si="579"/>
        <v>26241454</v>
      </c>
      <c r="CB211" s="27">
        <f t="shared" si="579"/>
        <v>24616407</v>
      </c>
      <c r="CC211" s="27">
        <f t="shared" si="579"/>
        <v>310560</v>
      </c>
      <c r="CD211" s="27">
        <f t="shared" si="579"/>
        <v>24305847</v>
      </c>
      <c r="CE211" s="27">
        <f t="shared" si="579"/>
        <v>352106</v>
      </c>
      <c r="CF211" s="27">
        <f t="shared" si="579"/>
        <v>0</v>
      </c>
      <c r="CG211" s="27">
        <f t="shared" si="579"/>
        <v>0</v>
      </c>
      <c r="CH211" s="27">
        <f t="shared" si="579"/>
        <v>0</v>
      </c>
      <c r="CI211" s="27">
        <f t="shared" si="579"/>
        <v>0</v>
      </c>
      <c r="CJ211" s="27">
        <f t="shared" si="579"/>
        <v>352106</v>
      </c>
      <c r="CK211" s="27">
        <f t="shared" si="579"/>
        <v>1272941</v>
      </c>
      <c r="CL211" s="27">
        <f t="shared" si="579"/>
        <v>0</v>
      </c>
      <c r="CM211" s="27">
        <f t="shared" si="579"/>
        <v>300000</v>
      </c>
      <c r="CN211" s="27">
        <f t="shared" si="579"/>
        <v>972941</v>
      </c>
      <c r="CO211" s="27"/>
      <c r="CP211" s="27"/>
      <c r="CQ211" s="27">
        <f>SUM(CQ212+CQ214+CQ217+CQ254+CQ266+CQ268)</f>
        <v>111936473</v>
      </c>
      <c r="CR211" s="27">
        <f>SUM(CR212+CR214+CR217+CR254+CR266+CR268)</f>
        <v>0</v>
      </c>
      <c r="CS211" s="27">
        <f>SUM(CS212+CS214+CS217+CS254+CS266+CS268)</f>
        <v>0</v>
      </c>
      <c r="CT211" s="27">
        <f>SUM(CT212+CT214+CT217+CT254+CT266+CT268)</f>
        <v>0</v>
      </c>
      <c r="CU211" s="61">
        <f>SUM(CU212+CU214+CU217+CU254+CU266+CU268)</f>
        <v>0</v>
      </c>
      <c r="CV211" s="58"/>
      <c r="CW211" s="92"/>
      <c r="CX211" s="92"/>
      <c r="CY211" s="93"/>
      <c r="CZ211" s="58"/>
      <c r="DA211" s="58"/>
      <c r="DB211" s="58"/>
      <c r="DC211" s="58"/>
      <c r="DD211" s="58"/>
      <c r="DE211" s="58"/>
      <c r="DF211" s="58"/>
      <c r="DG211" s="58"/>
      <c r="DH211" s="58"/>
      <c r="DI211" s="58"/>
      <c r="DJ211" s="58"/>
      <c r="DK211" s="58"/>
      <c r="DL211" s="58"/>
      <c r="DM211" s="58"/>
      <c r="DN211" s="58"/>
      <c r="DO211" s="58"/>
      <c r="DP211" s="58"/>
      <c r="DQ211" s="58"/>
    </row>
    <row r="212" spans="1:121" s="59" customFormat="1" ht="15.6" x14ac:dyDescent="0.3">
      <c r="A212" s="16" t="s">
        <v>310</v>
      </c>
      <c r="B212" s="16" t="s">
        <v>1</v>
      </c>
      <c r="C212" s="17" t="s">
        <v>311</v>
      </c>
      <c r="D212" s="18">
        <f>SUM(D213)</f>
        <v>18000000</v>
      </c>
      <c r="E212" s="18">
        <f t="shared" ref="E212:BT212" si="580">SUM(E213)</f>
        <v>0</v>
      </c>
      <c r="F212" s="18">
        <f t="shared" si="580"/>
        <v>0</v>
      </c>
      <c r="G212" s="18">
        <f t="shared" si="580"/>
        <v>0</v>
      </c>
      <c r="H212" s="18">
        <f t="shared" si="580"/>
        <v>0</v>
      </c>
      <c r="I212" s="18">
        <f t="shared" si="580"/>
        <v>0</v>
      </c>
      <c r="J212" s="18">
        <f t="shared" si="580"/>
        <v>0</v>
      </c>
      <c r="K212" s="18">
        <f t="shared" si="580"/>
        <v>0</v>
      </c>
      <c r="L212" s="18">
        <f t="shared" si="580"/>
        <v>0</v>
      </c>
      <c r="M212" s="18">
        <f t="shared" si="580"/>
        <v>0</v>
      </c>
      <c r="N212" s="18">
        <f t="shared" si="580"/>
        <v>0</v>
      </c>
      <c r="O212" s="18">
        <f t="shared" si="580"/>
        <v>0</v>
      </c>
      <c r="P212" s="18">
        <f t="shared" si="580"/>
        <v>0</v>
      </c>
      <c r="Q212" s="18">
        <f t="shared" si="580"/>
        <v>0</v>
      </c>
      <c r="R212" s="18">
        <f t="shared" si="580"/>
        <v>0</v>
      </c>
      <c r="S212" s="18">
        <f t="shared" si="580"/>
        <v>0</v>
      </c>
      <c r="T212" s="18">
        <f t="shared" si="580"/>
        <v>0</v>
      </c>
      <c r="U212" s="18">
        <f t="shared" si="580"/>
        <v>0</v>
      </c>
      <c r="V212" s="18">
        <f t="shared" si="580"/>
        <v>0</v>
      </c>
      <c r="W212" s="18">
        <f t="shared" si="580"/>
        <v>0</v>
      </c>
      <c r="X212" s="18">
        <f t="shared" si="580"/>
        <v>0</v>
      </c>
      <c r="Y212" s="18">
        <f t="shared" si="580"/>
        <v>0</v>
      </c>
      <c r="Z212" s="18">
        <f t="shared" si="580"/>
        <v>0</v>
      </c>
      <c r="AA212" s="18">
        <f t="shared" si="580"/>
        <v>0</v>
      </c>
      <c r="AB212" s="18">
        <f t="shared" si="580"/>
        <v>0</v>
      </c>
      <c r="AC212" s="18">
        <f t="shared" si="580"/>
        <v>0</v>
      </c>
      <c r="AD212" s="18">
        <f t="shared" si="580"/>
        <v>0</v>
      </c>
      <c r="AE212" s="18">
        <f t="shared" si="580"/>
        <v>0</v>
      </c>
      <c r="AF212" s="18">
        <f t="shared" si="580"/>
        <v>0</v>
      </c>
      <c r="AG212" s="18">
        <f t="shared" si="580"/>
        <v>0</v>
      </c>
      <c r="AH212" s="18">
        <f t="shared" si="580"/>
        <v>0</v>
      </c>
      <c r="AI212" s="18">
        <f t="shared" si="580"/>
        <v>0</v>
      </c>
      <c r="AJ212" s="18">
        <f t="shared" si="580"/>
        <v>0</v>
      </c>
      <c r="AK212" s="18">
        <f t="shared" si="580"/>
        <v>0</v>
      </c>
      <c r="AL212" s="18">
        <f t="shared" si="580"/>
        <v>0</v>
      </c>
      <c r="AM212" s="18">
        <f t="shared" si="580"/>
        <v>0</v>
      </c>
      <c r="AN212" s="18">
        <f t="shared" si="580"/>
        <v>0</v>
      </c>
      <c r="AO212" s="18">
        <f t="shared" si="580"/>
        <v>0</v>
      </c>
      <c r="AP212" s="18">
        <f t="shared" si="580"/>
        <v>0</v>
      </c>
      <c r="AQ212" s="18">
        <f t="shared" si="580"/>
        <v>0</v>
      </c>
      <c r="AR212" s="18">
        <f t="shared" si="580"/>
        <v>0</v>
      </c>
      <c r="AS212" s="18">
        <f t="shared" si="580"/>
        <v>0</v>
      </c>
      <c r="AT212" s="18"/>
      <c r="AU212" s="18"/>
      <c r="AV212" s="18">
        <f t="shared" si="580"/>
        <v>0</v>
      </c>
      <c r="AW212" s="18">
        <f t="shared" si="580"/>
        <v>0</v>
      </c>
      <c r="AX212" s="18">
        <f t="shared" si="580"/>
        <v>0</v>
      </c>
      <c r="AY212" s="18"/>
      <c r="AZ212" s="18">
        <f t="shared" si="580"/>
        <v>0</v>
      </c>
      <c r="BA212" s="18">
        <f t="shared" si="580"/>
        <v>0</v>
      </c>
      <c r="BB212" s="18">
        <f t="shared" si="580"/>
        <v>0</v>
      </c>
      <c r="BC212" s="18">
        <f t="shared" si="580"/>
        <v>0</v>
      </c>
      <c r="BD212" s="18">
        <f t="shared" si="580"/>
        <v>0</v>
      </c>
      <c r="BE212" s="18">
        <f t="shared" si="580"/>
        <v>0</v>
      </c>
      <c r="BF212" s="18">
        <f t="shared" si="580"/>
        <v>0</v>
      </c>
      <c r="BG212" s="18">
        <f t="shared" si="580"/>
        <v>0</v>
      </c>
      <c r="BH212" s="18">
        <f t="shared" si="580"/>
        <v>0</v>
      </c>
      <c r="BI212" s="18">
        <f t="shared" si="580"/>
        <v>0</v>
      </c>
      <c r="BJ212" s="18">
        <f t="shared" si="580"/>
        <v>0</v>
      </c>
      <c r="BK212" s="18">
        <f t="shared" si="580"/>
        <v>0</v>
      </c>
      <c r="BL212" s="18">
        <f t="shared" si="580"/>
        <v>0</v>
      </c>
      <c r="BM212" s="18">
        <f t="shared" si="580"/>
        <v>0</v>
      </c>
      <c r="BN212" s="18">
        <f t="shared" si="580"/>
        <v>0</v>
      </c>
      <c r="BO212" s="18">
        <f t="shared" si="580"/>
        <v>0</v>
      </c>
      <c r="BP212" s="18">
        <f t="shared" si="580"/>
        <v>0</v>
      </c>
      <c r="BQ212" s="18">
        <f t="shared" si="580"/>
        <v>0</v>
      </c>
      <c r="BR212" s="18">
        <f t="shared" si="580"/>
        <v>0</v>
      </c>
      <c r="BS212" s="18">
        <f t="shared" si="580"/>
        <v>0</v>
      </c>
      <c r="BT212" s="18">
        <f t="shared" si="580"/>
        <v>0</v>
      </c>
      <c r="BU212" s="18">
        <f t="shared" ref="BU212:CU212" si="581">SUM(BU213)</f>
        <v>0</v>
      </c>
      <c r="BV212" s="18">
        <f t="shared" si="581"/>
        <v>0</v>
      </c>
      <c r="BW212" s="18">
        <f t="shared" si="581"/>
        <v>0</v>
      </c>
      <c r="BX212" s="18">
        <f t="shared" si="581"/>
        <v>0</v>
      </c>
      <c r="BY212" s="18">
        <f t="shared" si="581"/>
        <v>0</v>
      </c>
      <c r="BZ212" s="18">
        <f t="shared" si="581"/>
        <v>18000000</v>
      </c>
      <c r="CA212" s="18">
        <f t="shared" si="581"/>
        <v>0</v>
      </c>
      <c r="CB212" s="18">
        <f t="shared" si="581"/>
        <v>0</v>
      </c>
      <c r="CC212" s="18">
        <f t="shared" si="581"/>
        <v>0</v>
      </c>
      <c r="CD212" s="18">
        <f t="shared" si="581"/>
        <v>0</v>
      </c>
      <c r="CE212" s="18">
        <f t="shared" si="581"/>
        <v>0</v>
      </c>
      <c r="CF212" s="18">
        <f t="shared" si="581"/>
        <v>0</v>
      </c>
      <c r="CG212" s="18">
        <f t="shared" si="581"/>
        <v>0</v>
      </c>
      <c r="CH212" s="18">
        <f t="shared" si="581"/>
        <v>0</v>
      </c>
      <c r="CI212" s="18">
        <f t="shared" si="581"/>
        <v>0</v>
      </c>
      <c r="CJ212" s="18">
        <f t="shared" si="581"/>
        <v>0</v>
      </c>
      <c r="CK212" s="18">
        <f t="shared" si="581"/>
        <v>0</v>
      </c>
      <c r="CL212" s="18">
        <f t="shared" si="581"/>
        <v>0</v>
      </c>
      <c r="CM212" s="18">
        <f t="shared" si="581"/>
        <v>0</v>
      </c>
      <c r="CN212" s="18">
        <f t="shared" si="581"/>
        <v>0</v>
      </c>
      <c r="CO212" s="18"/>
      <c r="CP212" s="18"/>
      <c r="CQ212" s="18">
        <f t="shared" si="581"/>
        <v>18000000</v>
      </c>
      <c r="CR212" s="18">
        <f t="shared" si="581"/>
        <v>0</v>
      </c>
      <c r="CS212" s="18">
        <f t="shared" si="581"/>
        <v>0</v>
      </c>
      <c r="CT212" s="18">
        <f t="shared" si="581"/>
        <v>0</v>
      </c>
      <c r="CU212" s="46">
        <f t="shared" si="581"/>
        <v>0</v>
      </c>
      <c r="CV212" s="58"/>
      <c r="CW212" s="94"/>
      <c r="CX212" s="94"/>
      <c r="CY212" s="93"/>
      <c r="CZ212" s="58"/>
      <c r="DA212" s="58"/>
      <c r="DB212" s="58"/>
      <c r="DC212" s="58"/>
      <c r="DD212" s="58"/>
      <c r="DE212" s="58"/>
      <c r="DF212" s="58"/>
      <c r="DG212" s="58"/>
      <c r="DH212" s="58"/>
      <c r="DI212" s="58"/>
      <c r="DJ212" s="58"/>
      <c r="DK212" s="58"/>
      <c r="DL212" s="58"/>
      <c r="DM212" s="58"/>
      <c r="DN212" s="58"/>
      <c r="DO212" s="58"/>
      <c r="DP212" s="58"/>
      <c r="DQ212" s="58"/>
    </row>
    <row r="213" spans="1:121" ht="15.6" x14ac:dyDescent="0.3">
      <c r="A213" s="21" t="s">
        <v>1</v>
      </c>
      <c r="B213" s="21" t="s">
        <v>312</v>
      </c>
      <c r="C213" s="22" t="s">
        <v>311</v>
      </c>
      <c r="D213" s="19">
        <f>SUM(E213+BZ213+CR213)</f>
        <v>18000000</v>
      </c>
      <c r="E213" s="19">
        <f>SUM(F213+BA213)</f>
        <v>0</v>
      </c>
      <c r="F213" s="19">
        <f>SUM(G213+H213+I213+P213+S213+T213+U213+AE213+AD213)</f>
        <v>0</v>
      </c>
      <c r="G213" s="19">
        <v>0</v>
      </c>
      <c r="H213" s="19">
        <v>0</v>
      </c>
      <c r="I213" s="19">
        <f t="shared" si="306"/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19">
        <f t="shared" si="307"/>
        <v>0</v>
      </c>
      <c r="Q213" s="19">
        <v>0</v>
      </c>
      <c r="R213" s="19">
        <v>0</v>
      </c>
      <c r="S213" s="19">
        <v>0</v>
      </c>
      <c r="T213" s="19">
        <v>0</v>
      </c>
      <c r="U213" s="19">
        <f t="shared" ref="U213" si="582">SUM(V213:AC213)</f>
        <v>0</v>
      </c>
      <c r="V213" s="19">
        <v>0</v>
      </c>
      <c r="W213" s="19">
        <v>0</v>
      </c>
      <c r="X213" s="19">
        <v>0</v>
      </c>
      <c r="Y213" s="19">
        <v>0</v>
      </c>
      <c r="Z213" s="19">
        <v>0</v>
      </c>
      <c r="AA213" s="19">
        <v>0</v>
      </c>
      <c r="AB213" s="19">
        <v>0</v>
      </c>
      <c r="AC213" s="19">
        <v>0</v>
      </c>
      <c r="AD213" s="19">
        <v>0</v>
      </c>
      <c r="AE213" s="19">
        <f>SUM(AF213:AZ213)</f>
        <v>0</v>
      </c>
      <c r="AF213" s="19">
        <v>0</v>
      </c>
      <c r="AG213" s="19">
        <v>0</v>
      </c>
      <c r="AH213" s="19">
        <v>0</v>
      </c>
      <c r="AI213" s="19">
        <v>0</v>
      </c>
      <c r="AJ213" s="19">
        <v>0</v>
      </c>
      <c r="AK213" s="19">
        <v>0</v>
      </c>
      <c r="AL213" s="19">
        <v>0</v>
      </c>
      <c r="AM213" s="19">
        <v>0</v>
      </c>
      <c r="AN213" s="19">
        <v>0</v>
      </c>
      <c r="AO213" s="19">
        <v>0</v>
      </c>
      <c r="AP213" s="19">
        <v>0</v>
      </c>
      <c r="AQ213" s="19">
        <v>0</v>
      </c>
      <c r="AR213" s="19">
        <v>0</v>
      </c>
      <c r="AS213" s="19">
        <v>0</v>
      </c>
      <c r="AT213" s="19"/>
      <c r="AU213" s="19"/>
      <c r="AV213" s="19">
        <v>0</v>
      </c>
      <c r="AW213" s="19">
        <v>0</v>
      </c>
      <c r="AX213" s="19">
        <v>0</v>
      </c>
      <c r="AY213" s="19"/>
      <c r="AZ213" s="19">
        <v>0</v>
      </c>
      <c r="BA213" s="19">
        <f>SUM(BB213+BF213+BI213+BK213+BN213)</f>
        <v>0</v>
      </c>
      <c r="BB213" s="19">
        <f>SUM(BC213:BE213)</f>
        <v>0</v>
      </c>
      <c r="BC213" s="19">
        <v>0</v>
      </c>
      <c r="BD213" s="19">
        <v>0</v>
      </c>
      <c r="BE213" s="19">
        <v>0</v>
      </c>
      <c r="BF213" s="19">
        <f>SUM(BH213:BH213)</f>
        <v>0</v>
      </c>
      <c r="BG213" s="19">
        <v>0</v>
      </c>
      <c r="BH213" s="19">
        <v>0</v>
      </c>
      <c r="BI213" s="19">
        <v>0</v>
      </c>
      <c r="BJ213" s="19">
        <v>0</v>
      </c>
      <c r="BK213" s="19">
        <f t="shared" si="309"/>
        <v>0</v>
      </c>
      <c r="BL213" s="19">
        <v>0</v>
      </c>
      <c r="BM213" s="19">
        <v>0</v>
      </c>
      <c r="BN213" s="19">
        <f>SUM(BO213:BY213)</f>
        <v>0</v>
      </c>
      <c r="BO213" s="19">
        <v>0</v>
      </c>
      <c r="BP213" s="19">
        <v>0</v>
      </c>
      <c r="BQ213" s="19">
        <v>0</v>
      </c>
      <c r="BR213" s="19">
        <v>0</v>
      </c>
      <c r="BS213" s="19">
        <v>0</v>
      </c>
      <c r="BT213" s="19">
        <v>0</v>
      </c>
      <c r="BU213" s="19">
        <v>0</v>
      </c>
      <c r="BV213" s="19">
        <v>0</v>
      </c>
      <c r="BW213" s="19">
        <v>0</v>
      </c>
      <c r="BX213" s="19">
        <v>0</v>
      </c>
      <c r="BY213" s="19">
        <v>0</v>
      </c>
      <c r="BZ213" s="19">
        <f>SUM(CA213+CQ213)</f>
        <v>18000000</v>
      </c>
      <c r="CA213" s="19">
        <f>SUM(CB213+CE213+CK213)</f>
        <v>0</v>
      </c>
      <c r="CB213" s="19">
        <f t="shared" si="310"/>
        <v>0</v>
      </c>
      <c r="CC213" s="19">
        <v>0</v>
      </c>
      <c r="CD213" s="19">
        <v>0</v>
      </c>
      <c r="CE213" s="19">
        <f>SUM(CF213:CJ213)</f>
        <v>0</v>
      </c>
      <c r="CF213" s="19">
        <v>0</v>
      </c>
      <c r="CG213" s="19">
        <v>0</v>
      </c>
      <c r="CH213" s="19">
        <v>0</v>
      </c>
      <c r="CI213" s="19">
        <v>0</v>
      </c>
      <c r="CJ213" s="19">
        <v>0</v>
      </c>
      <c r="CK213" s="19">
        <f>SUM(CL213:CP213)</f>
        <v>0</v>
      </c>
      <c r="CL213" s="19">
        <v>0</v>
      </c>
      <c r="CM213" s="19">
        <v>0</v>
      </c>
      <c r="CN213" s="19">
        <v>0</v>
      </c>
      <c r="CO213" s="19"/>
      <c r="CP213" s="19"/>
      <c r="CQ213" s="19">
        <v>18000000</v>
      </c>
      <c r="CR213" s="19">
        <f t="shared" si="312"/>
        <v>0</v>
      </c>
      <c r="CS213" s="19">
        <f t="shared" si="313"/>
        <v>0</v>
      </c>
      <c r="CT213" s="19">
        <v>0</v>
      </c>
      <c r="CU213" s="20">
        <v>0</v>
      </c>
      <c r="CW213" s="116"/>
      <c r="CX213" s="116"/>
      <c r="CY213" s="95"/>
    </row>
    <row r="214" spans="1:121" s="59" customFormat="1" ht="15.6" x14ac:dyDescent="0.3">
      <c r="A214" s="16" t="s">
        <v>313</v>
      </c>
      <c r="B214" s="16" t="s">
        <v>1</v>
      </c>
      <c r="C214" s="17" t="s">
        <v>314</v>
      </c>
      <c r="D214" s="18">
        <f>SUM(D216:D216)+D215</f>
        <v>13990982</v>
      </c>
      <c r="E214" s="18">
        <f t="shared" ref="E214:BP214" si="583">SUM(E216:E216)+E215</f>
        <v>13990982</v>
      </c>
      <c r="F214" s="18">
        <f t="shared" si="583"/>
        <v>13987148</v>
      </c>
      <c r="G214" s="18">
        <f t="shared" si="583"/>
        <v>1100522</v>
      </c>
      <c r="H214" s="18">
        <f t="shared" si="583"/>
        <v>267614</v>
      </c>
      <c r="I214" s="18">
        <f t="shared" si="583"/>
        <v>124768</v>
      </c>
      <c r="J214" s="18">
        <f t="shared" si="583"/>
        <v>0</v>
      </c>
      <c r="K214" s="18">
        <f t="shared" si="583"/>
        <v>0</v>
      </c>
      <c r="L214" s="18">
        <f t="shared" si="583"/>
        <v>0</v>
      </c>
      <c r="M214" s="18">
        <f t="shared" si="583"/>
        <v>0</v>
      </c>
      <c r="N214" s="18">
        <f t="shared" si="583"/>
        <v>64183</v>
      </c>
      <c r="O214" s="18">
        <f t="shared" si="583"/>
        <v>60585</v>
      </c>
      <c r="P214" s="18">
        <f t="shared" si="583"/>
        <v>0</v>
      </c>
      <c r="Q214" s="18">
        <f t="shared" si="583"/>
        <v>0</v>
      </c>
      <c r="R214" s="18">
        <f t="shared" si="583"/>
        <v>0</v>
      </c>
      <c r="S214" s="18">
        <f t="shared" si="583"/>
        <v>0</v>
      </c>
      <c r="T214" s="18">
        <f t="shared" si="583"/>
        <v>20039</v>
      </c>
      <c r="U214" s="18">
        <f t="shared" si="583"/>
        <v>47590</v>
      </c>
      <c r="V214" s="18">
        <f t="shared" si="583"/>
        <v>0</v>
      </c>
      <c r="W214" s="18">
        <f t="shared" si="583"/>
        <v>32299</v>
      </c>
      <c r="X214" s="18">
        <f t="shared" si="583"/>
        <v>13354</v>
      </c>
      <c r="Y214" s="18">
        <f t="shared" si="583"/>
        <v>1937</v>
      </c>
      <c r="Z214" s="18">
        <f t="shared" si="583"/>
        <v>0</v>
      </c>
      <c r="AA214" s="18">
        <f t="shared" si="583"/>
        <v>0</v>
      </c>
      <c r="AB214" s="18">
        <f t="shared" si="583"/>
        <v>0</v>
      </c>
      <c r="AC214" s="18">
        <f t="shared" si="583"/>
        <v>0</v>
      </c>
      <c r="AD214" s="18">
        <f t="shared" si="583"/>
        <v>0</v>
      </c>
      <c r="AE214" s="18">
        <f t="shared" si="583"/>
        <v>12426615</v>
      </c>
      <c r="AF214" s="18">
        <f t="shared" si="583"/>
        <v>0</v>
      </c>
      <c r="AG214" s="18">
        <f t="shared" si="583"/>
        <v>0</v>
      </c>
      <c r="AH214" s="18">
        <f t="shared" si="583"/>
        <v>20000</v>
      </c>
      <c r="AI214" s="18">
        <f t="shared" si="583"/>
        <v>0</v>
      </c>
      <c r="AJ214" s="18">
        <f t="shared" si="583"/>
        <v>0</v>
      </c>
      <c r="AK214" s="18">
        <f t="shared" si="583"/>
        <v>569</v>
      </c>
      <c r="AL214" s="18">
        <f t="shared" si="583"/>
        <v>0</v>
      </c>
      <c r="AM214" s="18">
        <f t="shared" si="583"/>
        <v>0</v>
      </c>
      <c r="AN214" s="18">
        <f t="shared" si="583"/>
        <v>0</v>
      </c>
      <c r="AO214" s="18">
        <f t="shared" si="583"/>
        <v>6833</v>
      </c>
      <c r="AP214" s="18">
        <f t="shared" si="583"/>
        <v>0</v>
      </c>
      <c r="AQ214" s="18">
        <f t="shared" si="583"/>
        <v>0</v>
      </c>
      <c r="AR214" s="18">
        <f t="shared" si="583"/>
        <v>105288</v>
      </c>
      <c r="AS214" s="18">
        <f t="shared" si="583"/>
        <v>1611</v>
      </c>
      <c r="AT214" s="18">
        <f t="shared" si="583"/>
        <v>0</v>
      </c>
      <c r="AU214" s="18">
        <f t="shared" si="583"/>
        <v>0</v>
      </c>
      <c r="AV214" s="18">
        <f t="shared" si="583"/>
        <v>0</v>
      </c>
      <c r="AW214" s="18">
        <f t="shared" si="583"/>
        <v>0</v>
      </c>
      <c r="AX214" s="18">
        <f t="shared" si="583"/>
        <v>12000</v>
      </c>
      <c r="AY214" s="18">
        <f t="shared" si="583"/>
        <v>185000</v>
      </c>
      <c r="AZ214" s="18">
        <f t="shared" si="583"/>
        <v>12095314</v>
      </c>
      <c r="BA214" s="18">
        <f t="shared" si="583"/>
        <v>3834</v>
      </c>
      <c r="BB214" s="18">
        <f t="shared" si="583"/>
        <v>0</v>
      </c>
      <c r="BC214" s="18">
        <f t="shared" si="583"/>
        <v>0</v>
      </c>
      <c r="BD214" s="18">
        <f t="shared" si="583"/>
        <v>0</v>
      </c>
      <c r="BE214" s="18">
        <f t="shared" si="583"/>
        <v>0</v>
      </c>
      <c r="BF214" s="18">
        <f t="shared" si="583"/>
        <v>0</v>
      </c>
      <c r="BG214" s="18">
        <f t="shared" si="583"/>
        <v>0</v>
      </c>
      <c r="BH214" s="18">
        <f t="shared" si="583"/>
        <v>0</v>
      </c>
      <c r="BI214" s="18">
        <f t="shared" si="583"/>
        <v>0</v>
      </c>
      <c r="BJ214" s="18">
        <f t="shared" si="583"/>
        <v>0</v>
      </c>
      <c r="BK214" s="18">
        <f t="shared" si="583"/>
        <v>0</v>
      </c>
      <c r="BL214" s="18">
        <f t="shared" si="583"/>
        <v>0</v>
      </c>
      <c r="BM214" s="18">
        <f t="shared" si="583"/>
        <v>0</v>
      </c>
      <c r="BN214" s="18">
        <f t="shared" si="583"/>
        <v>3834</v>
      </c>
      <c r="BO214" s="18">
        <f t="shared" si="583"/>
        <v>0</v>
      </c>
      <c r="BP214" s="18">
        <f t="shared" si="583"/>
        <v>0</v>
      </c>
      <c r="BQ214" s="18">
        <f t="shared" ref="BQ214:CQ214" si="584">SUM(BQ216:BQ216)+BQ215</f>
        <v>0</v>
      </c>
      <c r="BR214" s="18">
        <f t="shared" si="584"/>
        <v>0</v>
      </c>
      <c r="BS214" s="18">
        <f t="shared" si="584"/>
        <v>0</v>
      </c>
      <c r="BT214" s="18">
        <f t="shared" si="584"/>
        <v>0</v>
      </c>
      <c r="BU214" s="18">
        <f t="shared" si="584"/>
        <v>0</v>
      </c>
      <c r="BV214" s="18">
        <f t="shared" si="584"/>
        <v>0</v>
      </c>
      <c r="BW214" s="18">
        <f t="shared" si="584"/>
        <v>0</v>
      </c>
      <c r="BX214" s="18">
        <f t="shared" si="584"/>
        <v>3834</v>
      </c>
      <c r="BY214" s="18">
        <f t="shared" si="584"/>
        <v>0</v>
      </c>
      <c r="BZ214" s="18">
        <f t="shared" si="584"/>
        <v>0</v>
      </c>
      <c r="CA214" s="18">
        <f t="shared" si="584"/>
        <v>0</v>
      </c>
      <c r="CB214" s="18">
        <f t="shared" si="584"/>
        <v>0</v>
      </c>
      <c r="CC214" s="18">
        <f t="shared" si="584"/>
        <v>0</v>
      </c>
      <c r="CD214" s="18">
        <f t="shared" si="584"/>
        <v>0</v>
      </c>
      <c r="CE214" s="18">
        <f t="shared" si="584"/>
        <v>0</v>
      </c>
      <c r="CF214" s="18">
        <f t="shared" si="584"/>
        <v>0</v>
      </c>
      <c r="CG214" s="18">
        <f t="shared" si="584"/>
        <v>0</v>
      </c>
      <c r="CH214" s="18">
        <f t="shared" si="584"/>
        <v>0</v>
      </c>
      <c r="CI214" s="18">
        <f t="shared" si="584"/>
        <v>0</v>
      </c>
      <c r="CJ214" s="18">
        <f t="shared" si="584"/>
        <v>0</v>
      </c>
      <c r="CK214" s="18">
        <f t="shared" si="584"/>
        <v>0</v>
      </c>
      <c r="CL214" s="18">
        <f t="shared" si="584"/>
        <v>0</v>
      </c>
      <c r="CM214" s="18">
        <f t="shared" si="584"/>
        <v>0</v>
      </c>
      <c r="CN214" s="18">
        <f t="shared" si="584"/>
        <v>0</v>
      </c>
      <c r="CO214" s="18">
        <f t="shared" si="584"/>
        <v>0</v>
      </c>
      <c r="CP214" s="18">
        <f t="shared" si="584"/>
        <v>0</v>
      </c>
      <c r="CQ214" s="18">
        <f t="shared" si="584"/>
        <v>0</v>
      </c>
      <c r="CR214" s="18">
        <f t="shared" ref="CR214:CU214" si="585">SUM(CR216:CR216)</f>
        <v>0</v>
      </c>
      <c r="CS214" s="18">
        <f t="shared" si="585"/>
        <v>0</v>
      </c>
      <c r="CT214" s="18">
        <f t="shared" si="585"/>
        <v>0</v>
      </c>
      <c r="CU214" s="46">
        <f t="shared" si="585"/>
        <v>0</v>
      </c>
      <c r="CV214" s="58"/>
      <c r="CW214" s="94"/>
      <c r="CX214" s="94"/>
      <c r="CY214" s="93"/>
      <c r="CZ214" s="58"/>
      <c r="DA214" s="58"/>
      <c r="DB214" s="58"/>
      <c r="DC214" s="58"/>
      <c r="DD214" s="58"/>
      <c r="DE214" s="58"/>
      <c r="DF214" s="58"/>
      <c r="DG214" s="58"/>
      <c r="DH214" s="58"/>
      <c r="DI214" s="58"/>
      <c r="DJ214" s="58"/>
      <c r="DK214" s="58"/>
      <c r="DL214" s="58"/>
      <c r="DM214" s="58"/>
      <c r="DN214" s="58"/>
      <c r="DO214" s="58"/>
      <c r="DP214" s="58"/>
      <c r="DQ214" s="58"/>
    </row>
    <row r="215" spans="1:121" ht="15.6" x14ac:dyDescent="0.3">
      <c r="A215" s="21"/>
      <c r="B215" s="21" t="s">
        <v>315</v>
      </c>
      <c r="C215" s="22" t="s">
        <v>607</v>
      </c>
      <c r="D215" s="19">
        <f>SUM(E215+BZ215+CR215)</f>
        <v>12080496</v>
      </c>
      <c r="E215" s="39">
        <f>SUM(F215+BA215)</f>
        <v>12080496</v>
      </c>
      <c r="F215" s="39">
        <f>SUM(G215+H215+I215+P215+S215+T215+U215+AE215+AD215)</f>
        <v>12080496</v>
      </c>
      <c r="G215" s="19"/>
      <c r="H215" s="19"/>
      <c r="I215" s="39">
        <f t="shared" ref="I215:I272" si="586">SUM(J215:O215)</f>
        <v>0</v>
      </c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39">
        <f>SUM(AF215:AZ215)</f>
        <v>12080496</v>
      </c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>
        <v>12080496</v>
      </c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/>
      <c r="CN215" s="19"/>
      <c r="CO215" s="19"/>
      <c r="CP215" s="19"/>
      <c r="CQ215" s="19"/>
      <c r="CR215" s="19"/>
      <c r="CS215" s="19"/>
      <c r="CT215" s="19"/>
      <c r="CU215" s="20"/>
      <c r="CW215" s="116"/>
      <c r="CX215" s="116"/>
      <c r="CY215" s="95"/>
    </row>
    <row r="216" spans="1:121" s="52" customFormat="1" ht="15.6" x14ac:dyDescent="0.3">
      <c r="A216" s="36" t="s">
        <v>1</v>
      </c>
      <c r="B216" s="36" t="s">
        <v>315</v>
      </c>
      <c r="C216" s="37" t="s">
        <v>316</v>
      </c>
      <c r="D216" s="39">
        <f>SUM(E216+BZ216+CR216)</f>
        <v>1910486</v>
      </c>
      <c r="E216" s="39">
        <f>SUM(F216+BA216)</f>
        <v>1910486</v>
      </c>
      <c r="F216" s="39">
        <f>SUM(G216+H216+I216+P216+S216+T216+U216+AE216+AD216)</f>
        <v>1906652</v>
      </c>
      <c r="G216" s="35">
        <v>1100522</v>
      </c>
      <c r="H216" s="35">
        <v>267614</v>
      </c>
      <c r="I216" s="39">
        <f t="shared" si="586"/>
        <v>124768</v>
      </c>
      <c r="J216" s="39">
        <v>0</v>
      </c>
      <c r="K216" s="39">
        <v>0</v>
      </c>
      <c r="L216" s="39">
        <v>0</v>
      </c>
      <c r="M216" s="39">
        <v>0</v>
      </c>
      <c r="N216" s="35">
        <v>64183</v>
      </c>
      <c r="O216" s="35">
        <v>60585</v>
      </c>
      <c r="P216" s="39">
        <f t="shared" ref="P216:P272" si="587">SUM(Q216:R216)</f>
        <v>0</v>
      </c>
      <c r="Q216" s="39">
        <v>0</v>
      </c>
      <c r="R216" s="35"/>
      <c r="S216" s="35">
        <v>0</v>
      </c>
      <c r="T216" s="35">
        <v>20039</v>
      </c>
      <c r="U216" s="39">
        <f t="shared" ref="U216" si="588">SUM(V216:AC216)</f>
        <v>47590</v>
      </c>
      <c r="V216" s="35"/>
      <c r="W216" s="35">
        <v>32299</v>
      </c>
      <c r="X216" s="35">
        <v>13354</v>
      </c>
      <c r="Y216" s="35">
        <v>1937</v>
      </c>
      <c r="Z216" s="35"/>
      <c r="AA216" s="35"/>
      <c r="AB216" s="35"/>
      <c r="AC216" s="35"/>
      <c r="AD216" s="35">
        <v>0</v>
      </c>
      <c r="AE216" s="39">
        <f>SUM(AF216:AZ216)</f>
        <v>346119</v>
      </c>
      <c r="AF216" s="39">
        <v>0</v>
      </c>
      <c r="AG216" s="39">
        <v>0</v>
      </c>
      <c r="AH216" s="35">
        <v>20000</v>
      </c>
      <c r="AI216" s="35">
        <v>0</v>
      </c>
      <c r="AJ216" s="35">
        <v>0</v>
      </c>
      <c r="AK216" s="35">
        <v>569</v>
      </c>
      <c r="AL216" s="35">
        <v>0</v>
      </c>
      <c r="AM216" s="35">
        <v>0</v>
      </c>
      <c r="AN216" s="35">
        <v>0</v>
      </c>
      <c r="AO216" s="35">
        <v>6833</v>
      </c>
      <c r="AP216" s="35">
        <v>0</v>
      </c>
      <c r="AQ216" s="35">
        <v>0</v>
      </c>
      <c r="AR216" s="35">
        <v>105288</v>
      </c>
      <c r="AS216" s="35">
        <v>1611</v>
      </c>
      <c r="AT216" s="35">
        <v>0</v>
      </c>
      <c r="AU216" s="35">
        <v>0</v>
      </c>
      <c r="AV216" s="35">
        <v>0</v>
      </c>
      <c r="AW216" s="35">
        <v>0</v>
      </c>
      <c r="AX216" s="35">
        <v>12000</v>
      </c>
      <c r="AY216" s="35">
        <v>185000</v>
      </c>
      <c r="AZ216" s="35">
        <v>14818</v>
      </c>
      <c r="BA216" s="39">
        <f>SUM(BB216+BF216+BI216+BK216+BN216)</f>
        <v>3834</v>
      </c>
      <c r="BB216" s="39">
        <f>SUM(BC216:BE216)</f>
        <v>0</v>
      </c>
      <c r="BC216" s="39">
        <v>0</v>
      </c>
      <c r="BD216" s="39">
        <v>0</v>
      </c>
      <c r="BE216" s="39">
        <v>0</v>
      </c>
      <c r="BF216" s="39">
        <f>SUM(BH216:BH216)</f>
        <v>0</v>
      </c>
      <c r="BG216" s="39">
        <v>0</v>
      </c>
      <c r="BH216" s="39">
        <v>0</v>
      </c>
      <c r="BI216" s="39">
        <v>0</v>
      </c>
      <c r="BJ216" s="39">
        <v>0</v>
      </c>
      <c r="BK216" s="39">
        <f t="shared" ref="BK216:BK272" si="589">SUM(BL216)</f>
        <v>0</v>
      </c>
      <c r="BL216" s="39">
        <v>0</v>
      </c>
      <c r="BM216" s="39">
        <v>0</v>
      </c>
      <c r="BN216" s="39">
        <f>SUM(BO216:BY216)</f>
        <v>3834</v>
      </c>
      <c r="BO216" s="39">
        <v>0</v>
      </c>
      <c r="BP216" s="39">
        <v>0</v>
      </c>
      <c r="BQ216" s="39">
        <v>0</v>
      </c>
      <c r="BR216" s="39">
        <v>0</v>
      </c>
      <c r="BS216" s="39">
        <v>0</v>
      </c>
      <c r="BT216" s="39">
        <v>0</v>
      </c>
      <c r="BU216" s="39">
        <v>0</v>
      </c>
      <c r="BV216" s="39">
        <v>0</v>
      </c>
      <c r="BW216" s="39">
        <v>0</v>
      </c>
      <c r="BX216" s="39">
        <v>3834</v>
      </c>
      <c r="BY216" s="39">
        <v>0</v>
      </c>
      <c r="BZ216" s="39">
        <f>SUM(CA216+CQ216)</f>
        <v>0</v>
      </c>
      <c r="CA216" s="39">
        <f>SUM(CB216+CE216+CK216)</f>
        <v>0</v>
      </c>
      <c r="CB216" s="39">
        <f t="shared" ref="CB216:CB272" si="590">SUM(CC216:CD216)</f>
        <v>0</v>
      </c>
      <c r="CC216" s="39">
        <v>0</v>
      </c>
      <c r="CD216" s="35"/>
      <c r="CE216" s="39">
        <f>SUM(CF216:CJ216)</f>
        <v>0</v>
      </c>
      <c r="CF216" s="39">
        <v>0</v>
      </c>
      <c r="CG216" s="39">
        <v>0</v>
      </c>
      <c r="CH216" s="39">
        <v>0</v>
      </c>
      <c r="CI216" s="39">
        <v>0</v>
      </c>
      <c r="CJ216" s="39">
        <v>0</v>
      </c>
      <c r="CK216" s="39">
        <f>SUM(CL216:CP216)</f>
        <v>0</v>
      </c>
      <c r="CL216" s="39">
        <v>0</v>
      </c>
      <c r="CM216" s="39">
        <v>0</v>
      </c>
      <c r="CN216" s="39"/>
      <c r="CO216" s="39"/>
      <c r="CP216" s="39"/>
      <c r="CQ216" s="39">
        <v>0</v>
      </c>
      <c r="CR216" s="39">
        <f t="shared" ref="CR216:CR272" si="591">SUM(CS216)</f>
        <v>0</v>
      </c>
      <c r="CS216" s="39">
        <f t="shared" ref="CS216:CS272" si="592">SUM(CT216:CU216)</f>
        <v>0</v>
      </c>
      <c r="CT216" s="39">
        <v>0</v>
      </c>
      <c r="CU216" s="41">
        <v>0</v>
      </c>
      <c r="CW216" s="117"/>
      <c r="CX216" s="117"/>
      <c r="CY216" s="95"/>
    </row>
    <row r="217" spans="1:121" s="59" customFormat="1" ht="15.6" x14ac:dyDescent="0.3">
      <c r="A217" s="16" t="s">
        <v>317</v>
      </c>
      <c r="B217" s="16" t="s">
        <v>1</v>
      </c>
      <c r="C217" s="17" t="s">
        <v>632</v>
      </c>
      <c r="D217" s="18">
        <f t="shared" ref="D217:AI217" si="593">SUM(D218:D229)</f>
        <v>273060091</v>
      </c>
      <c r="E217" s="18">
        <f t="shared" si="593"/>
        <v>246818637</v>
      </c>
      <c r="F217" s="18">
        <f t="shared" si="593"/>
        <v>245245762</v>
      </c>
      <c r="G217" s="18">
        <f t="shared" si="593"/>
        <v>108420012</v>
      </c>
      <c r="H217" s="18">
        <f t="shared" si="593"/>
        <v>21203346</v>
      </c>
      <c r="I217" s="18">
        <f t="shared" si="593"/>
        <v>43990293</v>
      </c>
      <c r="J217" s="18">
        <f t="shared" si="593"/>
        <v>14393397</v>
      </c>
      <c r="K217" s="18">
        <f t="shared" si="593"/>
        <v>1577261</v>
      </c>
      <c r="L217" s="18">
        <f t="shared" si="593"/>
        <v>2208635</v>
      </c>
      <c r="M217" s="18">
        <f t="shared" si="593"/>
        <v>20000</v>
      </c>
      <c r="N217" s="18">
        <f t="shared" si="593"/>
        <v>8821443</v>
      </c>
      <c r="O217" s="18">
        <f t="shared" si="593"/>
        <v>16969557</v>
      </c>
      <c r="P217" s="18">
        <f t="shared" si="593"/>
        <v>664914</v>
      </c>
      <c r="Q217" s="18">
        <f t="shared" si="593"/>
        <v>98031</v>
      </c>
      <c r="R217" s="18">
        <f t="shared" si="593"/>
        <v>566883</v>
      </c>
      <c r="S217" s="18">
        <f t="shared" si="593"/>
        <v>73517</v>
      </c>
      <c r="T217" s="18">
        <f t="shared" si="593"/>
        <v>1388191</v>
      </c>
      <c r="U217" s="18">
        <f t="shared" si="593"/>
        <v>9817506</v>
      </c>
      <c r="V217" s="18">
        <f t="shared" si="593"/>
        <v>2641688</v>
      </c>
      <c r="W217" s="18">
        <f t="shared" si="593"/>
        <v>3796629</v>
      </c>
      <c r="X217" s="18">
        <f t="shared" si="593"/>
        <v>1295274</v>
      </c>
      <c r="Y217" s="18">
        <f t="shared" si="593"/>
        <v>1144187</v>
      </c>
      <c r="Z217" s="18">
        <f t="shared" si="593"/>
        <v>626676</v>
      </c>
      <c r="AA217" s="18">
        <f t="shared" si="593"/>
        <v>126722</v>
      </c>
      <c r="AB217" s="18">
        <f t="shared" si="593"/>
        <v>0</v>
      </c>
      <c r="AC217" s="18">
        <f t="shared" si="593"/>
        <v>186330</v>
      </c>
      <c r="AD217" s="18">
        <f t="shared" si="593"/>
        <v>0</v>
      </c>
      <c r="AE217" s="18">
        <f t="shared" si="593"/>
        <v>59687983</v>
      </c>
      <c r="AF217" s="18">
        <f t="shared" si="593"/>
        <v>0</v>
      </c>
      <c r="AG217" s="18">
        <f t="shared" si="593"/>
        <v>0</v>
      </c>
      <c r="AH217" s="18">
        <f t="shared" si="593"/>
        <v>5825092</v>
      </c>
      <c r="AI217" s="18">
        <f t="shared" si="593"/>
        <v>6971046</v>
      </c>
      <c r="AJ217" s="18">
        <f t="shared" ref="AJ217:BO217" si="594">SUM(AJ218:AJ229)</f>
        <v>347041</v>
      </c>
      <c r="AK217" s="18">
        <f t="shared" si="594"/>
        <v>1149263</v>
      </c>
      <c r="AL217" s="18">
        <f t="shared" si="594"/>
        <v>5700</v>
      </c>
      <c r="AM217" s="18">
        <f t="shared" si="594"/>
        <v>324985</v>
      </c>
      <c r="AN217" s="18">
        <f t="shared" si="594"/>
        <v>2543989</v>
      </c>
      <c r="AO217" s="18">
        <f t="shared" si="594"/>
        <v>15000</v>
      </c>
      <c r="AP217" s="18">
        <f t="shared" si="594"/>
        <v>20600</v>
      </c>
      <c r="AQ217" s="18">
        <f t="shared" si="594"/>
        <v>7892843</v>
      </c>
      <c r="AR217" s="18">
        <f t="shared" si="594"/>
        <v>215000</v>
      </c>
      <c r="AS217" s="18">
        <f t="shared" si="594"/>
        <v>604469</v>
      </c>
      <c r="AT217" s="18">
        <f t="shared" si="594"/>
        <v>0</v>
      </c>
      <c r="AU217" s="18">
        <f t="shared" si="594"/>
        <v>3618</v>
      </c>
      <c r="AV217" s="18">
        <f t="shared" si="594"/>
        <v>0</v>
      </c>
      <c r="AW217" s="18">
        <f t="shared" si="594"/>
        <v>1230675</v>
      </c>
      <c r="AX217" s="18">
        <f t="shared" si="594"/>
        <v>431927</v>
      </c>
      <c r="AY217" s="18">
        <f t="shared" si="594"/>
        <v>100000</v>
      </c>
      <c r="AZ217" s="18">
        <f t="shared" si="594"/>
        <v>32006735</v>
      </c>
      <c r="BA217" s="18">
        <f t="shared" si="594"/>
        <v>1572875</v>
      </c>
      <c r="BB217" s="18">
        <f t="shared" si="594"/>
        <v>0</v>
      </c>
      <c r="BC217" s="18">
        <f t="shared" si="594"/>
        <v>0</v>
      </c>
      <c r="BD217" s="18">
        <f t="shared" si="594"/>
        <v>0</v>
      </c>
      <c r="BE217" s="18">
        <f t="shared" si="594"/>
        <v>0</v>
      </c>
      <c r="BF217" s="18">
        <f t="shared" si="594"/>
        <v>0</v>
      </c>
      <c r="BG217" s="18">
        <f t="shared" si="594"/>
        <v>0</v>
      </c>
      <c r="BH217" s="18">
        <f t="shared" si="594"/>
        <v>0</v>
      </c>
      <c r="BI217" s="18">
        <f t="shared" si="594"/>
        <v>1331276</v>
      </c>
      <c r="BJ217" s="18">
        <f t="shared" si="594"/>
        <v>509352</v>
      </c>
      <c r="BK217" s="18">
        <f t="shared" si="594"/>
        <v>0</v>
      </c>
      <c r="BL217" s="18">
        <f t="shared" si="594"/>
        <v>0</v>
      </c>
      <c r="BM217" s="18">
        <f t="shared" si="594"/>
        <v>0</v>
      </c>
      <c r="BN217" s="18">
        <f t="shared" si="594"/>
        <v>241599</v>
      </c>
      <c r="BO217" s="18">
        <f t="shared" si="594"/>
        <v>0</v>
      </c>
      <c r="BP217" s="18">
        <f t="shared" ref="BP217:CN217" si="595">SUM(BP218:BP229)</f>
        <v>0</v>
      </c>
      <c r="BQ217" s="18">
        <f t="shared" si="595"/>
        <v>0</v>
      </c>
      <c r="BR217" s="18">
        <f t="shared" si="595"/>
        <v>0</v>
      </c>
      <c r="BS217" s="18">
        <f t="shared" si="595"/>
        <v>0</v>
      </c>
      <c r="BT217" s="18">
        <f t="shared" si="595"/>
        <v>0</v>
      </c>
      <c r="BU217" s="18">
        <f t="shared" si="595"/>
        <v>0</v>
      </c>
      <c r="BV217" s="18">
        <f t="shared" si="595"/>
        <v>0</v>
      </c>
      <c r="BW217" s="18">
        <f t="shared" si="595"/>
        <v>0</v>
      </c>
      <c r="BX217" s="18">
        <f t="shared" si="595"/>
        <v>38855</v>
      </c>
      <c r="BY217" s="18">
        <f t="shared" si="595"/>
        <v>202744</v>
      </c>
      <c r="BZ217" s="18">
        <f t="shared" si="595"/>
        <v>26241454</v>
      </c>
      <c r="CA217" s="18">
        <f t="shared" si="595"/>
        <v>26241454</v>
      </c>
      <c r="CB217" s="18">
        <f t="shared" si="595"/>
        <v>24616407</v>
      </c>
      <c r="CC217" s="18">
        <f t="shared" si="595"/>
        <v>310560</v>
      </c>
      <c r="CD217" s="18">
        <f t="shared" si="595"/>
        <v>24305847</v>
      </c>
      <c r="CE217" s="18">
        <f t="shared" si="595"/>
        <v>352106</v>
      </c>
      <c r="CF217" s="18">
        <f t="shared" si="595"/>
        <v>0</v>
      </c>
      <c r="CG217" s="18">
        <f t="shared" si="595"/>
        <v>0</v>
      </c>
      <c r="CH217" s="18">
        <f t="shared" si="595"/>
        <v>0</v>
      </c>
      <c r="CI217" s="18">
        <f t="shared" si="595"/>
        <v>0</v>
      </c>
      <c r="CJ217" s="18">
        <f t="shared" si="595"/>
        <v>352106</v>
      </c>
      <c r="CK217" s="18">
        <f t="shared" si="595"/>
        <v>1272941</v>
      </c>
      <c r="CL217" s="18">
        <f t="shared" si="595"/>
        <v>0</v>
      </c>
      <c r="CM217" s="18">
        <f t="shared" si="595"/>
        <v>300000</v>
      </c>
      <c r="CN217" s="18">
        <f t="shared" si="595"/>
        <v>972941</v>
      </c>
      <c r="CO217" s="18"/>
      <c r="CP217" s="18"/>
      <c r="CQ217" s="18">
        <f>SUM(CQ218:CQ229)</f>
        <v>0</v>
      </c>
      <c r="CR217" s="18">
        <f>SUM(CR218:CR229)</f>
        <v>0</v>
      </c>
      <c r="CS217" s="18">
        <f>SUM(CS218:CS229)</f>
        <v>0</v>
      </c>
      <c r="CT217" s="18">
        <f>SUM(CT218:CT229)</f>
        <v>0</v>
      </c>
      <c r="CU217" s="46">
        <f>SUM(CU218:CU229)</f>
        <v>0</v>
      </c>
      <c r="CV217" s="58"/>
      <c r="CW217" s="94"/>
      <c r="CX217" s="94"/>
      <c r="CY217" s="93"/>
      <c r="CZ217" s="58"/>
      <c r="DA217" s="58"/>
      <c r="DB217" s="58"/>
      <c r="DC217" s="58"/>
      <c r="DD217" s="58"/>
      <c r="DE217" s="58"/>
      <c r="DF217" s="58"/>
      <c r="DG217" s="58"/>
      <c r="DH217" s="58"/>
      <c r="DI217" s="58"/>
      <c r="DJ217" s="58"/>
      <c r="DK217" s="58"/>
      <c r="DL217" s="58"/>
      <c r="DM217" s="58"/>
      <c r="DN217" s="58"/>
      <c r="DO217" s="58"/>
      <c r="DP217" s="58"/>
      <c r="DQ217" s="58"/>
    </row>
    <row r="218" spans="1:121" ht="15.6" x14ac:dyDescent="0.3">
      <c r="A218" s="21" t="s">
        <v>1</v>
      </c>
      <c r="B218" s="21" t="s">
        <v>68</v>
      </c>
      <c r="C218" s="22" t="s">
        <v>319</v>
      </c>
      <c r="D218" s="19">
        <f t="shared" ref="D218:D228" si="596">SUM(E218+BZ218+CR218)</f>
        <v>7500000</v>
      </c>
      <c r="E218" s="19">
        <f t="shared" ref="E218:E228" si="597">SUM(F218+BA218)</f>
        <v>7500000</v>
      </c>
      <c r="F218" s="19">
        <f t="shared" ref="F218:F228" si="598">SUM(G218+H218+I218+P218+S218+T218+U218+AE218+AD218)</f>
        <v>7500000</v>
      </c>
      <c r="G218" s="19">
        <v>0</v>
      </c>
      <c r="H218" s="19">
        <v>0</v>
      </c>
      <c r="I218" s="19">
        <f t="shared" si="586"/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9">
        <f t="shared" si="587"/>
        <v>0</v>
      </c>
      <c r="Q218" s="19">
        <v>0</v>
      </c>
      <c r="R218" s="19">
        <v>0</v>
      </c>
      <c r="S218" s="19">
        <v>0</v>
      </c>
      <c r="T218" s="19">
        <v>0</v>
      </c>
      <c r="U218" s="19">
        <f t="shared" ref="U218:U228" si="599">SUM(V218:AC218)</f>
        <v>0</v>
      </c>
      <c r="V218" s="19">
        <v>0</v>
      </c>
      <c r="W218" s="19">
        <v>0</v>
      </c>
      <c r="X218" s="19">
        <v>0</v>
      </c>
      <c r="Y218" s="19">
        <v>0</v>
      </c>
      <c r="Z218" s="19">
        <v>0</v>
      </c>
      <c r="AA218" s="19">
        <v>0</v>
      </c>
      <c r="AB218" s="19">
        <v>0</v>
      </c>
      <c r="AC218" s="19">
        <v>0</v>
      </c>
      <c r="AD218" s="19">
        <v>0</v>
      </c>
      <c r="AE218" s="19">
        <f t="shared" ref="AE218:AE228" si="600">SUM(AF218:AZ218)</f>
        <v>7500000</v>
      </c>
      <c r="AF218" s="19">
        <v>0</v>
      </c>
      <c r="AG218" s="19">
        <v>0</v>
      </c>
      <c r="AH218" s="19">
        <v>0</v>
      </c>
      <c r="AI218" s="19">
        <v>0</v>
      </c>
      <c r="AJ218" s="23">
        <v>0</v>
      </c>
      <c r="AK218" s="23">
        <v>0</v>
      </c>
      <c r="AL218" s="19">
        <v>0</v>
      </c>
      <c r="AM218" s="19">
        <v>0</v>
      </c>
      <c r="AN218" s="19">
        <v>0</v>
      </c>
      <c r="AO218" s="19">
        <v>0</v>
      </c>
      <c r="AP218" s="19">
        <v>0</v>
      </c>
      <c r="AQ218" s="23">
        <v>7500000</v>
      </c>
      <c r="AR218" s="19">
        <v>0</v>
      </c>
      <c r="AS218" s="19">
        <v>0</v>
      </c>
      <c r="AT218" s="19">
        <v>0</v>
      </c>
      <c r="AU218" s="19">
        <v>0</v>
      </c>
      <c r="AV218" s="19">
        <v>0</v>
      </c>
      <c r="AW218" s="19">
        <v>0</v>
      </c>
      <c r="AX218" s="19">
        <v>0</v>
      </c>
      <c r="AY218" s="19">
        <v>0</v>
      </c>
      <c r="AZ218" s="24">
        <v>0</v>
      </c>
      <c r="BA218" s="19">
        <f>SUM(BB218+BF218+BI218+BK218+BN218)</f>
        <v>0</v>
      </c>
      <c r="BB218" s="19">
        <f t="shared" ref="BB218:BB228" si="601">SUM(BC218:BE218)</f>
        <v>0</v>
      </c>
      <c r="BC218" s="19">
        <v>0</v>
      </c>
      <c r="BD218" s="19">
        <v>0</v>
      </c>
      <c r="BE218" s="19">
        <v>0</v>
      </c>
      <c r="BF218" s="19">
        <f t="shared" ref="BF218:BF228" si="602">SUM(BH218:BH218)</f>
        <v>0</v>
      </c>
      <c r="BG218" s="19">
        <v>0</v>
      </c>
      <c r="BH218" s="19">
        <v>0</v>
      </c>
      <c r="BI218" s="19">
        <v>0</v>
      </c>
      <c r="BJ218" s="19">
        <v>0</v>
      </c>
      <c r="BK218" s="19">
        <f t="shared" si="589"/>
        <v>0</v>
      </c>
      <c r="BL218" s="19">
        <v>0</v>
      </c>
      <c r="BM218" s="19">
        <v>0</v>
      </c>
      <c r="BN218" s="19">
        <f t="shared" ref="BN218:BN228" si="603">SUM(BO218:BY218)</f>
        <v>0</v>
      </c>
      <c r="BO218" s="19">
        <v>0</v>
      </c>
      <c r="BP218" s="19">
        <v>0</v>
      </c>
      <c r="BQ218" s="19">
        <v>0</v>
      </c>
      <c r="BR218" s="19">
        <v>0</v>
      </c>
      <c r="BS218" s="19">
        <v>0</v>
      </c>
      <c r="BT218" s="19">
        <v>0</v>
      </c>
      <c r="BU218" s="19">
        <v>0</v>
      </c>
      <c r="BV218" s="19">
        <v>0</v>
      </c>
      <c r="BW218" s="19">
        <v>0</v>
      </c>
      <c r="BX218" s="19">
        <v>0</v>
      </c>
      <c r="BY218" s="19">
        <v>0</v>
      </c>
      <c r="BZ218" s="19">
        <f t="shared" ref="BZ218:BZ228" si="604">SUM(CA218+CQ218)</f>
        <v>0</v>
      </c>
      <c r="CA218" s="19">
        <f t="shared" ref="CA218:CA228" si="605">SUM(CB218+CE218+CK218)</f>
        <v>0</v>
      </c>
      <c r="CB218" s="19">
        <f t="shared" si="590"/>
        <v>0</v>
      </c>
      <c r="CC218" s="19">
        <v>0</v>
      </c>
      <c r="CD218" s="19">
        <v>0</v>
      </c>
      <c r="CE218" s="19">
        <f t="shared" ref="CE218:CE228" si="606">SUM(CF218:CJ218)</f>
        <v>0</v>
      </c>
      <c r="CF218" s="19">
        <v>0</v>
      </c>
      <c r="CG218" s="19">
        <v>0</v>
      </c>
      <c r="CH218" s="19">
        <v>0</v>
      </c>
      <c r="CI218" s="19">
        <v>0</v>
      </c>
      <c r="CJ218" s="19">
        <v>0</v>
      </c>
      <c r="CK218" s="19">
        <f t="shared" ref="CK218:CK228" si="607">SUM(CL218:CP218)</f>
        <v>0</v>
      </c>
      <c r="CL218" s="19">
        <v>0</v>
      </c>
      <c r="CM218" s="19">
        <v>0</v>
      </c>
      <c r="CN218" s="19">
        <v>0</v>
      </c>
      <c r="CO218" s="19"/>
      <c r="CP218" s="19"/>
      <c r="CQ218" s="19">
        <v>0</v>
      </c>
      <c r="CR218" s="19">
        <f t="shared" si="591"/>
        <v>0</v>
      </c>
      <c r="CS218" s="19">
        <f t="shared" si="592"/>
        <v>0</v>
      </c>
      <c r="CT218" s="19">
        <v>0</v>
      </c>
      <c r="CU218" s="20">
        <v>0</v>
      </c>
      <c r="CW218" s="116"/>
      <c r="CX218" s="116"/>
      <c r="CY218" s="95"/>
    </row>
    <row r="219" spans="1:121" ht="30.6" customHeight="1" x14ac:dyDescent="0.3">
      <c r="A219" s="21" t="s">
        <v>1</v>
      </c>
      <c r="B219" s="36" t="s">
        <v>79</v>
      </c>
      <c r="C219" s="37" t="s">
        <v>507</v>
      </c>
      <c r="D219" s="19">
        <f t="shared" si="596"/>
        <v>1084210</v>
      </c>
      <c r="E219" s="19">
        <f t="shared" si="597"/>
        <v>1084210</v>
      </c>
      <c r="F219" s="19">
        <f>SUM(G219+H219+I219+P219+S219+T219+U219+AE219+AD219)</f>
        <v>1084210</v>
      </c>
      <c r="G219" s="19">
        <v>0</v>
      </c>
      <c r="H219" s="19">
        <v>0</v>
      </c>
      <c r="I219" s="19">
        <f>SUM(J219:O219)</f>
        <v>0</v>
      </c>
      <c r="J219" s="19">
        <v>0</v>
      </c>
      <c r="K219" s="19">
        <v>0</v>
      </c>
      <c r="L219" s="19">
        <v>0</v>
      </c>
      <c r="M219" s="19">
        <v>0</v>
      </c>
      <c r="N219" s="19">
        <v>0</v>
      </c>
      <c r="O219" s="19">
        <f>32507-32507</f>
        <v>0</v>
      </c>
      <c r="P219" s="19">
        <f>SUM(Q219:R219)</f>
        <v>0</v>
      </c>
      <c r="Q219" s="19">
        <v>0</v>
      </c>
      <c r="R219" s="19">
        <v>0</v>
      </c>
      <c r="S219" s="19">
        <v>0</v>
      </c>
      <c r="T219" s="19">
        <v>0</v>
      </c>
      <c r="U219" s="19">
        <f>SUM(V219:AC219)</f>
        <v>0</v>
      </c>
      <c r="V219" s="19">
        <v>0</v>
      </c>
      <c r="W219" s="19">
        <v>0</v>
      </c>
      <c r="X219" s="19">
        <v>0</v>
      </c>
      <c r="Y219" s="19">
        <v>0</v>
      </c>
      <c r="Z219" s="19">
        <v>0</v>
      </c>
      <c r="AA219" s="19">
        <v>0</v>
      </c>
      <c r="AB219" s="19">
        <v>0</v>
      </c>
      <c r="AC219" s="19">
        <v>0</v>
      </c>
      <c r="AD219" s="19">
        <v>0</v>
      </c>
      <c r="AE219" s="19">
        <f t="shared" si="600"/>
        <v>1084210</v>
      </c>
      <c r="AF219" s="19">
        <v>0</v>
      </c>
      <c r="AG219" s="19">
        <v>0</v>
      </c>
      <c r="AH219" s="19">
        <v>0</v>
      </c>
      <c r="AI219" s="19">
        <v>0</v>
      </c>
      <c r="AJ219" s="24"/>
      <c r="AK219" s="24"/>
      <c r="AL219" s="19"/>
      <c r="AM219" s="19">
        <v>0</v>
      </c>
      <c r="AN219" s="19">
        <v>0</v>
      </c>
      <c r="AO219" s="19">
        <v>0</v>
      </c>
      <c r="AP219" s="19">
        <v>0</v>
      </c>
      <c r="AQ219" s="19">
        <v>0</v>
      </c>
      <c r="AR219" s="19">
        <v>0</v>
      </c>
      <c r="AS219" s="19">
        <v>0</v>
      </c>
      <c r="AT219" s="19">
        <v>0</v>
      </c>
      <c r="AU219" s="19">
        <v>0</v>
      </c>
      <c r="AV219" s="19">
        <v>0</v>
      </c>
      <c r="AW219" s="19">
        <v>0</v>
      </c>
      <c r="AX219" s="19">
        <v>0</v>
      </c>
      <c r="AY219" s="19">
        <v>0</v>
      </c>
      <c r="AZ219" s="24">
        <v>1084210</v>
      </c>
      <c r="BA219" s="19"/>
      <c r="BB219" s="19">
        <f>SUM(BC219:BE219)</f>
        <v>0</v>
      </c>
      <c r="BC219" s="19">
        <v>0</v>
      </c>
      <c r="BD219" s="19">
        <v>0</v>
      </c>
      <c r="BE219" s="19">
        <v>0</v>
      </c>
      <c r="BF219" s="19">
        <f>SUM(BH219:BH219)</f>
        <v>0</v>
      </c>
      <c r="BG219" s="19">
        <v>0</v>
      </c>
      <c r="BH219" s="19">
        <v>0</v>
      </c>
      <c r="BI219" s="19"/>
      <c r="BJ219" s="19">
        <v>0</v>
      </c>
      <c r="BK219" s="19">
        <f>SUM(BL219)</f>
        <v>0</v>
      </c>
      <c r="BL219" s="19">
        <v>0</v>
      </c>
      <c r="BM219" s="19">
        <v>0</v>
      </c>
      <c r="BN219" s="19">
        <f t="shared" si="603"/>
        <v>0</v>
      </c>
      <c r="BO219" s="19">
        <v>0</v>
      </c>
      <c r="BP219" s="19">
        <v>0</v>
      </c>
      <c r="BQ219" s="19">
        <v>0</v>
      </c>
      <c r="BR219" s="19">
        <v>0</v>
      </c>
      <c r="BS219" s="19">
        <v>0</v>
      </c>
      <c r="BT219" s="19">
        <v>0</v>
      </c>
      <c r="BU219" s="19">
        <v>0</v>
      </c>
      <c r="BV219" s="19">
        <v>0</v>
      </c>
      <c r="BW219" s="19">
        <v>0</v>
      </c>
      <c r="BX219" s="19">
        <v>0</v>
      </c>
      <c r="BY219" s="19">
        <v>0</v>
      </c>
      <c r="BZ219" s="19">
        <f t="shared" si="604"/>
        <v>0</v>
      </c>
      <c r="CA219" s="19">
        <f t="shared" si="605"/>
        <v>0</v>
      </c>
      <c r="CB219" s="19">
        <f>SUM(CC219:CD219)</f>
        <v>0</v>
      </c>
      <c r="CC219" s="19">
        <v>0</v>
      </c>
      <c r="CD219" s="19">
        <v>0</v>
      </c>
      <c r="CE219" s="19">
        <f t="shared" si="606"/>
        <v>0</v>
      </c>
      <c r="CF219" s="19">
        <v>0</v>
      </c>
      <c r="CG219" s="19">
        <v>0</v>
      </c>
      <c r="CH219" s="19">
        <v>0</v>
      </c>
      <c r="CI219" s="19">
        <v>0</v>
      </c>
      <c r="CJ219" s="19">
        <v>0</v>
      </c>
      <c r="CK219" s="19">
        <f t="shared" si="607"/>
        <v>0</v>
      </c>
      <c r="CL219" s="19">
        <v>0</v>
      </c>
      <c r="CM219" s="19">
        <v>0</v>
      </c>
      <c r="CN219" s="19">
        <v>0</v>
      </c>
      <c r="CO219" s="19"/>
      <c r="CP219" s="19"/>
      <c r="CQ219" s="19">
        <v>0</v>
      </c>
      <c r="CR219" s="19">
        <f>SUM(CS219)</f>
        <v>0</v>
      </c>
      <c r="CS219" s="19">
        <f>SUM(CT219:CU219)</f>
        <v>0</v>
      </c>
      <c r="CT219" s="19">
        <v>0</v>
      </c>
      <c r="CU219" s="20">
        <v>0</v>
      </c>
      <c r="CW219" s="116"/>
      <c r="CX219" s="116"/>
      <c r="CY219" s="95"/>
    </row>
    <row r="220" spans="1:121" ht="22.95" hidden="1" customHeight="1" x14ac:dyDescent="0.3">
      <c r="A220" s="36" t="s">
        <v>1</v>
      </c>
      <c r="B220" s="36" t="s">
        <v>79</v>
      </c>
      <c r="C220" s="37" t="s">
        <v>526</v>
      </c>
      <c r="D220" s="39">
        <f t="shared" si="596"/>
        <v>0</v>
      </c>
      <c r="E220" s="39">
        <f t="shared" si="597"/>
        <v>0</v>
      </c>
      <c r="F220" s="19">
        <f>SUM(G220+H220+I220+P220+S220+T220+U220+AE220+AD220)</f>
        <v>0</v>
      </c>
      <c r="G220" s="39">
        <v>0</v>
      </c>
      <c r="H220" s="39">
        <v>0</v>
      </c>
      <c r="I220" s="39">
        <f>SUM(J220:O220)</f>
        <v>0</v>
      </c>
      <c r="J220" s="39">
        <v>0</v>
      </c>
      <c r="K220" s="39">
        <v>0</v>
      </c>
      <c r="L220" s="39">
        <v>0</v>
      </c>
      <c r="M220" s="39">
        <v>0</v>
      </c>
      <c r="N220" s="39">
        <v>0</v>
      </c>
      <c r="O220" s="39">
        <v>0</v>
      </c>
      <c r="P220" s="39">
        <f>SUM(Q220:R220)</f>
        <v>0</v>
      </c>
      <c r="Q220" s="39">
        <v>0</v>
      </c>
      <c r="R220" s="39">
        <v>0</v>
      </c>
      <c r="S220" s="39">
        <v>0</v>
      </c>
      <c r="T220" s="39">
        <v>0</v>
      </c>
      <c r="U220" s="19">
        <f>SUM(V220:AC220)</f>
        <v>0</v>
      </c>
      <c r="V220" s="39">
        <v>0</v>
      </c>
      <c r="W220" s="39">
        <v>0</v>
      </c>
      <c r="X220" s="39">
        <v>0</v>
      </c>
      <c r="Y220" s="39">
        <v>0</v>
      </c>
      <c r="Z220" s="39">
        <v>0</v>
      </c>
      <c r="AA220" s="39">
        <v>0</v>
      </c>
      <c r="AB220" s="39">
        <v>0</v>
      </c>
      <c r="AC220" s="39">
        <v>0</v>
      </c>
      <c r="AD220" s="39">
        <v>0</v>
      </c>
      <c r="AE220" s="39">
        <f t="shared" si="600"/>
        <v>0</v>
      </c>
      <c r="AF220" s="39">
        <v>0</v>
      </c>
      <c r="AG220" s="39">
        <v>0</v>
      </c>
      <c r="AH220" s="39">
        <v>0</v>
      </c>
      <c r="AI220" s="39">
        <v>0</v>
      </c>
      <c r="AJ220" s="35">
        <v>0</v>
      </c>
      <c r="AK220" s="35">
        <v>0</v>
      </c>
      <c r="AL220" s="39">
        <v>0</v>
      </c>
      <c r="AM220" s="39">
        <v>0</v>
      </c>
      <c r="AN220" s="39">
        <v>0</v>
      </c>
      <c r="AO220" s="39">
        <v>0</v>
      </c>
      <c r="AP220" s="39">
        <v>0</v>
      </c>
      <c r="AQ220" s="39">
        <v>0</v>
      </c>
      <c r="AR220" s="39">
        <v>0</v>
      </c>
      <c r="AS220" s="39">
        <v>0</v>
      </c>
      <c r="AT220" s="39">
        <v>0</v>
      </c>
      <c r="AU220" s="39">
        <v>0</v>
      </c>
      <c r="AV220" s="39">
        <v>0</v>
      </c>
      <c r="AW220" s="39">
        <v>0</v>
      </c>
      <c r="AX220" s="39">
        <v>0</v>
      </c>
      <c r="AY220" s="39">
        <v>0</v>
      </c>
      <c r="AZ220" s="40"/>
      <c r="BA220" s="39">
        <f t="shared" ref="BA220:BA225" si="608">SUM(BB220+BF220+BI220+BK220+BN220)</f>
        <v>0</v>
      </c>
      <c r="BB220" s="39">
        <f>SUM(BC220:BE220)</f>
        <v>0</v>
      </c>
      <c r="BC220" s="39">
        <v>0</v>
      </c>
      <c r="BD220" s="39">
        <v>0</v>
      </c>
      <c r="BE220" s="39">
        <v>0</v>
      </c>
      <c r="BF220" s="39">
        <f>SUM(BH220:BH220)</f>
        <v>0</v>
      </c>
      <c r="BG220" s="39">
        <v>0</v>
      </c>
      <c r="BH220" s="39">
        <v>0</v>
      </c>
      <c r="BI220" s="39">
        <v>0</v>
      </c>
      <c r="BJ220" s="39">
        <v>0</v>
      </c>
      <c r="BK220" s="39">
        <f>SUM(BL220)</f>
        <v>0</v>
      </c>
      <c r="BL220" s="39">
        <v>0</v>
      </c>
      <c r="BM220" s="39">
        <v>0</v>
      </c>
      <c r="BN220" s="39">
        <f>SUM(BO220:BY220)</f>
        <v>0</v>
      </c>
      <c r="BO220" s="39">
        <v>0</v>
      </c>
      <c r="BP220" s="39">
        <v>0</v>
      </c>
      <c r="BQ220" s="39">
        <v>0</v>
      </c>
      <c r="BR220" s="39">
        <v>0</v>
      </c>
      <c r="BS220" s="39">
        <v>0</v>
      </c>
      <c r="BT220" s="39">
        <v>0</v>
      </c>
      <c r="BU220" s="39">
        <v>0</v>
      </c>
      <c r="BV220" s="39">
        <v>0</v>
      </c>
      <c r="BW220" s="39">
        <v>0</v>
      </c>
      <c r="BX220" s="39">
        <v>0</v>
      </c>
      <c r="BY220" s="39">
        <v>0</v>
      </c>
      <c r="BZ220" s="39">
        <f t="shared" si="604"/>
        <v>0</v>
      </c>
      <c r="CA220" s="39">
        <f t="shared" si="605"/>
        <v>0</v>
      </c>
      <c r="CB220" s="39">
        <f>SUM(CC220:CD220)</f>
        <v>0</v>
      </c>
      <c r="CC220" s="39">
        <v>0</v>
      </c>
      <c r="CD220" s="39"/>
      <c r="CE220" s="19">
        <f t="shared" si="606"/>
        <v>0</v>
      </c>
      <c r="CF220" s="39">
        <v>0</v>
      </c>
      <c r="CG220" s="39">
        <v>0</v>
      </c>
      <c r="CH220" s="39">
        <v>0</v>
      </c>
      <c r="CI220" s="39">
        <v>0</v>
      </c>
      <c r="CJ220" s="39">
        <v>0</v>
      </c>
      <c r="CK220" s="39">
        <f t="shared" si="607"/>
        <v>0</v>
      </c>
      <c r="CL220" s="39">
        <v>0</v>
      </c>
      <c r="CM220" s="39">
        <v>0</v>
      </c>
      <c r="CN220" s="39">
        <v>0</v>
      </c>
      <c r="CO220" s="39"/>
      <c r="CP220" s="39"/>
      <c r="CQ220" s="39">
        <v>0</v>
      </c>
      <c r="CR220" s="39">
        <f>SUM(CS220)</f>
        <v>0</v>
      </c>
      <c r="CS220" s="39">
        <f>SUM(CT220:CU220)</f>
        <v>0</v>
      </c>
      <c r="CT220" s="39">
        <v>0</v>
      </c>
      <c r="CU220" s="41">
        <v>0</v>
      </c>
      <c r="CW220" s="117"/>
      <c r="CX220" s="117"/>
      <c r="CY220" s="95"/>
    </row>
    <row r="221" spans="1:121" ht="16.8" customHeight="1" x14ac:dyDescent="0.3">
      <c r="A221" s="36"/>
      <c r="B221" s="42" t="s">
        <v>81</v>
      </c>
      <c r="C221" s="43" t="s">
        <v>491</v>
      </c>
      <c r="D221" s="39">
        <f t="shared" si="596"/>
        <v>71412</v>
      </c>
      <c r="E221" s="39">
        <f t="shared" si="597"/>
        <v>71412</v>
      </c>
      <c r="F221" s="39">
        <f t="shared" si="598"/>
        <v>71412</v>
      </c>
      <c r="G221" s="39">
        <v>0</v>
      </c>
      <c r="H221" s="39">
        <v>0</v>
      </c>
      <c r="I221" s="39">
        <f t="shared" ref="I221" si="609">SUM(J221:O221)</f>
        <v>0</v>
      </c>
      <c r="J221" s="39">
        <v>0</v>
      </c>
      <c r="K221" s="39">
        <v>0</v>
      </c>
      <c r="L221" s="39">
        <v>0</v>
      </c>
      <c r="M221" s="39">
        <v>0</v>
      </c>
      <c r="N221" s="39">
        <v>0</v>
      </c>
      <c r="O221" s="39">
        <v>0</v>
      </c>
      <c r="P221" s="39">
        <f t="shared" ref="P221" si="610">SUM(Q221:R221)</f>
        <v>0</v>
      </c>
      <c r="Q221" s="39">
        <v>0</v>
      </c>
      <c r="R221" s="39">
        <v>0</v>
      </c>
      <c r="S221" s="39">
        <v>0</v>
      </c>
      <c r="T221" s="39">
        <v>0</v>
      </c>
      <c r="U221" s="39">
        <f t="shared" si="599"/>
        <v>0</v>
      </c>
      <c r="V221" s="39">
        <v>0</v>
      </c>
      <c r="W221" s="39">
        <v>0</v>
      </c>
      <c r="X221" s="39">
        <v>0</v>
      </c>
      <c r="Y221" s="39">
        <v>0</v>
      </c>
      <c r="Z221" s="39">
        <v>0</v>
      </c>
      <c r="AA221" s="39">
        <v>0</v>
      </c>
      <c r="AB221" s="39">
        <v>0</v>
      </c>
      <c r="AC221" s="39">
        <v>0</v>
      </c>
      <c r="AD221" s="39">
        <v>0</v>
      </c>
      <c r="AE221" s="39">
        <f t="shared" si="600"/>
        <v>71412</v>
      </c>
      <c r="AF221" s="40"/>
      <c r="AG221" s="40"/>
      <c r="AH221" s="39">
        <v>0</v>
      </c>
      <c r="AI221" s="39">
        <v>0</v>
      </c>
      <c r="AJ221" s="35">
        <v>71412</v>
      </c>
      <c r="AK221" s="35">
        <v>0</v>
      </c>
      <c r="AL221" s="39">
        <v>0</v>
      </c>
      <c r="AM221" s="39">
        <v>0</v>
      </c>
      <c r="AN221" s="39">
        <v>0</v>
      </c>
      <c r="AO221" s="39">
        <v>0</v>
      </c>
      <c r="AP221" s="39">
        <v>0</v>
      </c>
      <c r="AQ221" s="39">
        <v>0</v>
      </c>
      <c r="AR221" s="39">
        <v>0</v>
      </c>
      <c r="AS221" s="39">
        <v>0</v>
      </c>
      <c r="AT221" s="39">
        <v>0</v>
      </c>
      <c r="AU221" s="39">
        <v>0</v>
      </c>
      <c r="AV221" s="39">
        <v>0</v>
      </c>
      <c r="AW221" s="39">
        <v>0</v>
      </c>
      <c r="AX221" s="39">
        <v>0</v>
      </c>
      <c r="AY221" s="39">
        <v>0</v>
      </c>
      <c r="AZ221" s="39"/>
      <c r="BA221" s="39">
        <f t="shared" si="608"/>
        <v>0</v>
      </c>
      <c r="BB221" s="39">
        <f t="shared" si="601"/>
        <v>0</v>
      </c>
      <c r="BC221" s="39">
        <v>0</v>
      </c>
      <c r="BD221" s="39">
        <v>0</v>
      </c>
      <c r="BE221" s="39">
        <v>0</v>
      </c>
      <c r="BF221" s="39">
        <f t="shared" si="602"/>
        <v>0</v>
      </c>
      <c r="BG221" s="39">
        <v>0</v>
      </c>
      <c r="BH221" s="39">
        <v>0</v>
      </c>
      <c r="BI221" s="39">
        <v>0</v>
      </c>
      <c r="BJ221" s="39">
        <v>0</v>
      </c>
      <c r="BK221" s="39">
        <f t="shared" si="589"/>
        <v>0</v>
      </c>
      <c r="BL221" s="39">
        <v>0</v>
      </c>
      <c r="BM221" s="39">
        <v>0</v>
      </c>
      <c r="BN221" s="39">
        <f t="shared" si="603"/>
        <v>0</v>
      </c>
      <c r="BO221" s="39">
        <v>0</v>
      </c>
      <c r="BP221" s="39">
        <v>0</v>
      </c>
      <c r="BQ221" s="39">
        <v>0</v>
      </c>
      <c r="BR221" s="39">
        <v>0</v>
      </c>
      <c r="BS221" s="39">
        <v>0</v>
      </c>
      <c r="BT221" s="39">
        <v>0</v>
      </c>
      <c r="BU221" s="39">
        <v>0</v>
      </c>
      <c r="BV221" s="39">
        <v>0</v>
      </c>
      <c r="BW221" s="39">
        <v>0</v>
      </c>
      <c r="BX221" s="39">
        <v>0</v>
      </c>
      <c r="BY221" s="39">
        <v>0</v>
      </c>
      <c r="BZ221" s="39">
        <f t="shared" si="604"/>
        <v>0</v>
      </c>
      <c r="CA221" s="39">
        <f t="shared" si="605"/>
        <v>0</v>
      </c>
      <c r="CB221" s="39">
        <f t="shared" ref="CB221" si="611">SUM(CC221:CD221)</f>
        <v>0</v>
      </c>
      <c r="CC221" s="39">
        <v>0</v>
      </c>
      <c r="CD221" s="39">
        <v>0</v>
      </c>
      <c r="CE221" s="19">
        <f t="shared" si="606"/>
        <v>0</v>
      </c>
      <c r="CF221" s="39">
        <v>0</v>
      </c>
      <c r="CG221" s="39">
        <v>0</v>
      </c>
      <c r="CH221" s="39">
        <v>0</v>
      </c>
      <c r="CI221" s="39">
        <v>0</v>
      </c>
      <c r="CJ221" s="39">
        <v>0</v>
      </c>
      <c r="CK221" s="39">
        <f t="shared" si="607"/>
        <v>0</v>
      </c>
      <c r="CL221" s="39">
        <v>0</v>
      </c>
      <c r="CM221" s="39">
        <v>0</v>
      </c>
      <c r="CN221" s="39">
        <v>0</v>
      </c>
      <c r="CO221" s="39"/>
      <c r="CP221" s="39"/>
      <c r="CQ221" s="39">
        <v>0</v>
      </c>
      <c r="CR221" s="39">
        <f t="shared" si="591"/>
        <v>0</v>
      </c>
      <c r="CS221" s="39">
        <f t="shared" si="592"/>
        <v>0</v>
      </c>
      <c r="CT221" s="39">
        <v>0</v>
      </c>
      <c r="CU221" s="41">
        <v>0</v>
      </c>
      <c r="CW221" s="117"/>
      <c r="CX221" s="117"/>
      <c r="CY221" s="95"/>
    </row>
    <row r="222" spans="1:121" ht="31.2" x14ac:dyDescent="0.3">
      <c r="A222" s="36"/>
      <c r="B222" s="42">
        <v>113</v>
      </c>
      <c r="C222" s="43" t="s">
        <v>555</v>
      </c>
      <c r="D222" s="39">
        <f t="shared" si="596"/>
        <v>35647338</v>
      </c>
      <c r="E222" s="39">
        <f t="shared" si="597"/>
        <v>19784956</v>
      </c>
      <c r="F222" s="39">
        <f t="shared" ref="F222" si="612">SUM(G222+H222+I222+P222+S222+T222+U222+AE222+AD222)</f>
        <v>19784956</v>
      </c>
      <c r="G222" s="39">
        <v>0</v>
      </c>
      <c r="H222" s="39">
        <v>0</v>
      </c>
      <c r="I222" s="39">
        <f t="shared" ref="I222" si="613">SUM(J222:O222)</f>
        <v>0</v>
      </c>
      <c r="J222" s="35">
        <v>0</v>
      </c>
      <c r="K222" s="35">
        <v>0</v>
      </c>
      <c r="L222" s="35">
        <v>0</v>
      </c>
      <c r="M222" s="35">
        <v>0</v>
      </c>
      <c r="N222" s="35">
        <v>0</v>
      </c>
      <c r="O222" s="35"/>
      <c r="P222" s="39">
        <f t="shared" ref="P222" si="614">SUM(Q222:R222)</f>
        <v>0</v>
      </c>
      <c r="Q222" s="39">
        <v>0</v>
      </c>
      <c r="R222" s="39">
        <v>0</v>
      </c>
      <c r="S222" s="39">
        <v>0</v>
      </c>
      <c r="T222" s="39">
        <v>0</v>
      </c>
      <c r="U222" s="39">
        <f>SUM(V222:AC222)</f>
        <v>0</v>
      </c>
      <c r="V222" s="39">
        <v>0</v>
      </c>
      <c r="W222" s="39">
        <v>0</v>
      </c>
      <c r="X222" s="39">
        <v>0</v>
      </c>
      <c r="Y222" s="39">
        <v>0</v>
      </c>
      <c r="Z222" s="39">
        <v>0</v>
      </c>
      <c r="AA222" s="39">
        <v>0</v>
      </c>
      <c r="AB222" s="39">
        <v>0</v>
      </c>
      <c r="AC222" s="39">
        <v>0</v>
      </c>
      <c r="AD222" s="39">
        <v>0</v>
      </c>
      <c r="AE222" s="39">
        <f t="shared" si="600"/>
        <v>19784956</v>
      </c>
      <c r="AF222" s="39">
        <v>0</v>
      </c>
      <c r="AG222" s="39">
        <v>0</v>
      </c>
      <c r="AH222" s="35">
        <v>3000000</v>
      </c>
      <c r="AI222" s="35">
        <v>0</v>
      </c>
      <c r="AJ222" s="35"/>
      <c r="AK222" s="35">
        <v>0</v>
      </c>
      <c r="AL222" s="35">
        <v>0</v>
      </c>
      <c r="AM222" s="35">
        <v>0</v>
      </c>
      <c r="AN222" s="35">
        <v>0</v>
      </c>
      <c r="AO222" s="35">
        <v>0</v>
      </c>
      <c r="AP222" s="35">
        <v>0</v>
      </c>
      <c r="AQ222" s="35">
        <v>0</v>
      </c>
      <c r="AR222" s="35">
        <v>0</v>
      </c>
      <c r="AS222" s="35">
        <v>0</v>
      </c>
      <c r="AT222" s="35">
        <v>0</v>
      </c>
      <c r="AU222" s="35">
        <v>0</v>
      </c>
      <c r="AV222" s="35">
        <v>0</v>
      </c>
      <c r="AW222" s="35">
        <v>0</v>
      </c>
      <c r="AX222" s="35">
        <v>0</v>
      </c>
      <c r="AY222" s="35">
        <v>0</v>
      </c>
      <c r="AZ222" s="35">
        <f>16784956</f>
        <v>16784956</v>
      </c>
      <c r="BA222" s="39">
        <f t="shared" si="608"/>
        <v>0</v>
      </c>
      <c r="BB222" s="39">
        <f t="shared" ref="BB222" si="615">SUM(BC222:BE222)</f>
        <v>0</v>
      </c>
      <c r="BC222" s="39">
        <v>0</v>
      </c>
      <c r="BD222" s="39">
        <v>0</v>
      </c>
      <c r="BE222" s="39">
        <v>0</v>
      </c>
      <c r="BF222" s="39">
        <f t="shared" ref="BF222" si="616">SUM(BH222:BH222)</f>
        <v>0</v>
      </c>
      <c r="BG222" s="39">
        <v>0</v>
      </c>
      <c r="BH222" s="39">
        <v>0</v>
      </c>
      <c r="BI222" s="39">
        <v>0</v>
      </c>
      <c r="BJ222" s="39">
        <v>0</v>
      </c>
      <c r="BK222" s="39">
        <f t="shared" ref="BK222" si="617">SUM(BL222)</f>
        <v>0</v>
      </c>
      <c r="BL222" s="39">
        <v>0</v>
      </c>
      <c r="BM222" s="39">
        <v>0</v>
      </c>
      <c r="BN222" s="39">
        <f t="shared" si="603"/>
        <v>0</v>
      </c>
      <c r="BO222" s="39">
        <v>0</v>
      </c>
      <c r="BP222" s="39">
        <v>0</v>
      </c>
      <c r="BQ222" s="39">
        <v>0</v>
      </c>
      <c r="BR222" s="39">
        <v>0</v>
      </c>
      <c r="BS222" s="39">
        <v>0</v>
      </c>
      <c r="BT222" s="39">
        <v>0</v>
      </c>
      <c r="BU222" s="39">
        <v>0</v>
      </c>
      <c r="BV222" s="39">
        <v>0</v>
      </c>
      <c r="BW222" s="39">
        <v>0</v>
      </c>
      <c r="BX222" s="39">
        <v>0</v>
      </c>
      <c r="BY222" s="39">
        <v>0</v>
      </c>
      <c r="BZ222" s="39">
        <f t="shared" si="604"/>
        <v>15862382</v>
      </c>
      <c r="CA222" s="39">
        <f t="shared" si="605"/>
        <v>15862382</v>
      </c>
      <c r="CB222" s="39">
        <f t="shared" ref="CB222" si="618">SUM(CC222:CD222)</f>
        <v>15862382</v>
      </c>
      <c r="CC222" s="39">
        <v>0</v>
      </c>
      <c r="CD222" s="39">
        <v>15862382</v>
      </c>
      <c r="CE222" s="19">
        <f t="shared" si="606"/>
        <v>0</v>
      </c>
      <c r="CF222" s="39">
        <v>0</v>
      </c>
      <c r="CG222" s="39">
        <v>0</v>
      </c>
      <c r="CH222" s="39">
        <v>0</v>
      </c>
      <c r="CI222" s="39">
        <v>0</v>
      </c>
      <c r="CJ222" s="39">
        <v>0</v>
      </c>
      <c r="CK222" s="39">
        <f t="shared" si="607"/>
        <v>0</v>
      </c>
      <c r="CL222" s="39">
        <v>0</v>
      </c>
      <c r="CM222" s="39">
        <v>0</v>
      </c>
      <c r="CN222" s="39">
        <v>0</v>
      </c>
      <c r="CO222" s="39"/>
      <c r="CP222" s="39"/>
      <c r="CQ222" s="39">
        <v>0</v>
      </c>
      <c r="CR222" s="39">
        <f t="shared" ref="CR222" si="619">SUM(CS222)</f>
        <v>0</v>
      </c>
      <c r="CS222" s="39">
        <f t="shared" ref="CS222" si="620">SUM(CT222:CU222)</f>
        <v>0</v>
      </c>
      <c r="CT222" s="39">
        <v>0</v>
      </c>
      <c r="CU222" s="41">
        <v>0</v>
      </c>
      <c r="CW222" s="117"/>
      <c r="CX222" s="117"/>
      <c r="CY222" s="95"/>
    </row>
    <row r="223" spans="1:121" ht="21" customHeight="1" x14ac:dyDescent="0.3">
      <c r="A223" s="36"/>
      <c r="B223" s="42" t="s">
        <v>85</v>
      </c>
      <c r="C223" s="43" t="s">
        <v>491</v>
      </c>
      <c r="D223" s="39">
        <f t="shared" si="596"/>
        <v>5469</v>
      </c>
      <c r="E223" s="39">
        <f t="shared" si="597"/>
        <v>5469</v>
      </c>
      <c r="F223" s="39">
        <f t="shared" si="598"/>
        <v>5469</v>
      </c>
      <c r="G223" s="39">
        <v>0</v>
      </c>
      <c r="H223" s="39">
        <v>0</v>
      </c>
      <c r="I223" s="39">
        <f t="shared" ref="I223" si="621">SUM(J223:O223)</f>
        <v>0</v>
      </c>
      <c r="J223" s="35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9">
        <f t="shared" ref="P223" si="622">SUM(Q223:R223)</f>
        <v>0</v>
      </c>
      <c r="Q223" s="39">
        <v>0</v>
      </c>
      <c r="R223" s="39">
        <v>0</v>
      </c>
      <c r="S223" s="39">
        <v>0</v>
      </c>
      <c r="T223" s="39">
        <v>0</v>
      </c>
      <c r="U223" s="39">
        <f t="shared" si="599"/>
        <v>0</v>
      </c>
      <c r="V223" s="39">
        <v>0</v>
      </c>
      <c r="W223" s="39">
        <v>0</v>
      </c>
      <c r="X223" s="39">
        <v>0</v>
      </c>
      <c r="Y223" s="39">
        <v>0</v>
      </c>
      <c r="Z223" s="39">
        <v>0</v>
      </c>
      <c r="AA223" s="39">
        <v>0</v>
      </c>
      <c r="AB223" s="39">
        <v>0</v>
      </c>
      <c r="AC223" s="39">
        <v>0</v>
      </c>
      <c r="AD223" s="39">
        <v>0</v>
      </c>
      <c r="AE223" s="39">
        <f t="shared" si="600"/>
        <v>5469</v>
      </c>
      <c r="AF223" s="40"/>
      <c r="AG223" s="40"/>
      <c r="AH223" s="35">
        <v>0</v>
      </c>
      <c r="AI223" s="35">
        <v>0</v>
      </c>
      <c r="AJ223" s="35">
        <v>5469</v>
      </c>
      <c r="AK223" s="35"/>
      <c r="AL223" s="35">
        <v>0</v>
      </c>
      <c r="AM223" s="35">
        <v>0</v>
      </c>
      <c r="AN223" s="35">
        <v>0</v>
      </c>
      <c r="AO223" s="35">
        <v>0</v>
      </c>
      <c r="AP223" s="35">
        <v>0</v>
      </c>
      <c r="AQ223" s="35">
        <v>0</v>
      </c>
      <c r="AR223" s="35">
        <v>0</v>
      </c>
      <c r="AS223" s="35">
        <v>0</v>
      </c>
      <c r="AT223" s="35">
        <v>0</v>
      </c>
      <c r="AU223" s="35">
        <v>0</v>
      </c>
      <c r="AV223" s="35">
        <v>0</v>
      </c>
      <c r="AW223" s="35">
        <v>0</v>
      </c>
      <c r="AX223" s="35">
        <v>0</v>
      </c>
      <c r="AY223" s="35">
        <v>0</v>
      </c>
      <c r="AZ223" s="35">
        <v>0</v>
      </c>
      <c r="BA223" s="39">
        <f t="shared" si="608"/>
        <v>0</v>
      </c>
      <c r="BB223" s="39">
        <f t="shared" si="601"/>
        <v>0</v>
      </c>
      <c r="BC223" s="39">
        <v>0</v>
      </c>
      <c r="BD223" s="39">
        <v>0</v>
      </c>
      <c r="BE223" s="39">
        <v>0</v>
      </c>
      <c r="BF223" s="39">
        <f t="shared" si="602"/>
        <v>0</v>
      </c>
      <c r="BG223" s="39">
        <v>0</v>
      </c>
      <c r="BH223" s="39">
        <v>0</v>
      </c>
      <c r="BI223" s="39">
        <v>0</v>
      </c>
      <c r="BJ223" s="39">
        <v>0</v>
      </c>
      <c r="BK223" s="39">
        <f t="shared" si="589"/>
        <v>0</v>
      </c>
      <c r="BL223" s="39">
        <v>0</v>
      </c>
      <c r="BM223" s="39">
        <v>0</v>
      </c>
      <c r="BN223" s="39">
        <f t="shared" si="603"/>
        <v>0</v>
      </c>
      <c r="BO223" s="39">
        <v>0</v>
      </c>
      <c r="BP223" s="39">
        <v>0</v>
      </c>
      <c r="BQ223" s="39">
        <v>0</v>
      </c>
      <c r="BR223" s="39">
        <v>0</v>
      </c>
      <c r="BS223" s="39">
        <v>0</v>
      </c>
      <c r="BT223" s="39">
        <v>0</v>
      </c>
      <c r="BU223" s="39">
        <v>0</v>
      </c>
      <c r="BV223" s="39">
        <v>0</v>
      </c>
      <c r="BW223" s="39">
        <v>0</v>
      </c>
      <c r="BX223" s="39">
        <v>0</v>
      </c>
      <c r="BY223" s="39">
        <v>0</v>
      </c>
      <c r="BZ223" s="39">
        <f t="shared" si="604"/>
        <v>0</v>
      </c>
      <c r="CA223" s="39">
        <f t="shared" si="605"/>
        <v>0</v>
      </c>
      <c r="CB223" s="39">
        <f t="shared" ref="CB223" si="623">SUM(CC223:CD223)</f>
        <v>0</v>
      </c>
      <c r="CC223" s="39">
        <v>0</v>
      </c>
      <c r="CD223" s="39">
        <v>0</v>
      </c>
      <c r="CE223" s="19">
        <f t="shared" si="606"/>
        <v>0</v>
      </c>
      <c r="CF223" s="39">
        <v>0</v>
      </c>
      <c r="CG223" s="39">
        <v>0</v>
      </c>
      <c r="CH223" s="39">
        <v>0</v>
      </c>
      <c r="CI223" s="39">
        <v>0</v>
      </c>
      <c r="CJ223" s="39">
        <v>0</v>
      </c>
      <c r="CK223" s="39">
        <f t="shared" si="607"/>
        <v>0</v>
      </c>
      <c r="CL223" s="39">
        <v>0</v>
      </c>
      <c r="CM223" s="39">
        <v>0</v>
      </c>
      <c r="CN223" s="39">
        <v>0</v>
      </c>
      <c r="CO223" s="39"/>
      <c r="CP223" s="39"/>
      <c r="CQ223" s="39">
        <v>0</v>
      </c>
      <c r="CR223" s="39">
        <f t="shared" ref="CR223" si="624">SUM(CS223)</f>
        <v>0</v>
      </c>
      <c r="CS223" s="39">
        <f t="shared" si="592"/>
        <v>0</v>
      </c>
      <c r="CT223" s="39">
        <v>0</v>
      </c>
      <c r="CU223" s="41">
        <v>0</v>
      </c>
      <c r="CW223" s="117"/>
      <c r="CX223" s="117"/>
      <c r="CY223" s="95"/>
    </row>
    <row r="224" spans="1:121" ht="31.2" x14ac:dyDescent="0.3">
      <c r="A224" s="36"/>
      <c r="B224" s="36" t="s">
        <v>85</v>
      </c>
      <c r="C224" s="37" t="s">
        <v>492</v>
      </c>
      <c r="D224" s="39">
        <f t="shared" si="596"/>
        <v>750000</v>
      </c>
      <c r="E224" s="39">
        <f t="shared" si="597"/>
        <v>750000</v>
      </c>
      <c r="F224" s="39">
        <f t="shared" si="598"/>
        <v>750000</v>
      </c>
      <c r="G224" s="39"/>
      <c r="H224" s="39"/>
      <c r="I224" s="39">
        <f t="shared" si="586"/>
        <v>0</v>
      </c>
      <c r="J224" s="35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9">
        <f t="shared" si="587"/>
        <v>0</v>
      </c>
      <c r="Q224" s="39"/>
      <c r="R224" s="39"/>
      <c r="S224" s="39">
        <v>0</v>
      </c>
      <c r="T224" s="39"/>
      <c r="U224" s="39">
        <f t="shared" si="599"/>
        <v>0</v>
      </c>
      <c r="V224" s="39"/>
      <c r="W224" s="39"/>
      <c r="X224" s="39"/>
      <c r="Y224" s="39"/>
      <c r="Z224" s="39"/>
      <c r="AA224" s="39">
        <v>0</v>
      </c>
      <c r="AB224" s="39">
        <v>0</v>
      </c>
      <c r="AC224" s="39"/>
      <c r="AD224" s="39"/>
      <c r="AE224" s="39">
        <f t="shared" si="600"/>
        <v>750000</v>
      </c>
      <c r="AF224" s="39"/>
      <c r="AG224" s="39"/>
      <c r="AH224" s="35"/>
      <c r="AI224" s="35"/>
      <c r="AJ224" s="35"/>
      <c r="AK224" s="35">
        <v>750000</v>
      </c>
      <c r="AL224" s="35">
        <v>0</v>
      </c>
      <c r="AM224" s="35">
        <v>0</v>
      </c>
      <c r="AN224" s="35">
        <v>0</v>
      </c>
      <c r="AO224" s="35">
        <v>0</v>
      </c>
      <c r="AP224" s="35">
        <v>0</v>
      </c>
      <c r="AQ224" s="35">
        <v>0</v>
      </c>
      <c r="AR224" s="35">
        <v>0</v>
      </c>
      <c r="AS224" s="35">
        <v>0</v>
      </c>
      <c r="AT224" s="35">
        <v>0</v>
      </c>
      <c r="AU224" s="35">
        <v>0</v>
      </c>
      <c r="AV224" s="35">
        <v>0</v>
      </c>
      <c r="AW224" s="35">
        <v>0</v>
      </c>
      <c r="AX224" s="35">
        <v>0</v>
      </c>
      <c r="AY224" s="35">
        <v>0</v>
      </c>
      <c r="AZ224" s="35">
        <v>0</v>
      </c>
      <c r="BA224" s="39">
        <f t="shared" si="608"/>
        <v>0</v>
      </c>
      <c r="BB224" s="39">
        <f t="shared" si="601"/>
        <v>0</v>
      </c>
      <c r="BC224" s="39">
        <v>0</v>
      </c>
      <c r="BD224" s="39">
        <v>0</v>
      </c>
      <c r="BE224" s="39">
        <v>0</v>
      </c>
      <c r="BF224" s="39">
        <f t="shared" si="602"/>
        <v>0</v>
      </c>
      <c r="BG224" s="39">
        <v>0</v>
      </c>
      <c r="BH224" s="39">
        <v>0</v>
      </c>
      <c r="BI224" s="39">
        <v>0</v>
      </c>
      <c r="BJ224" s="39">
        <v>0</v>
      </c>
      <c r="BK224" s="39">
        <f t="shared" si="589"/>
        <v>0</v>
      </c>
      <c r="BL224" s="39">
        <v>0</v>
      </c>
      <c r="BM224" s="39">
        <v>0</v>
      </c>
      <c r="BN224" s="39">
        <f t="shared" si="603"/>
        <v>0</v>
      </c>
      <c r="BO224" s="39">
        <v>0</v>
      </c>
      <c r="BP224" s="39">
        <v>0</v>
      </c>
      <c r="BQ224" s="39">
        <v>0</v>
      </c>
      <c r="BR224" s="39">
        <v>0</v>
      </c>
      <c r="BS224" s="39">
        <v>0</v>
      </c>
      <c r="BT224" s="39">
        <v>0</v>
      </c>
      <c r="BU224" s="39">
        <v>0</v>
      </c>
      <c r="BV224" s="39">
        <v>0</v>
      </c>
      <c r="BW224" s="39">
        <v>0</v>
      </c>
      <c r="BX224" s="39"/>
      <c r="BY224" s="39">
        <v>0</v>
      </c>
      <c r="BZ224" s="39">
        <f t="shared" si="604"/>
        <v>0</v>
      </c>
      <c r="CA224" s="39">
        <f t="shared" si="605"/>
        <v>0</v>
      </c>
      <c r="CB224" s="39">
        <f t="shared" si="590"/>
        <v>0</v>
      </c>
      <c r="CC224" s="39">
        <v>0</v>
      </c>
      <c r="CD224" s="39"/>
      <c r="CE224" s="19">
        <f t="shared" si="606"/>
        <v>0</v>
      </c>
      <c r="CF224" s="39">
        <v>0</v>
      </c>
      <c r="CG224" s="39">
        <v>0</v>
      </c>
      <c r="CH224" s="39">
        <v>0</v>
      </c>
      <c r="CI224" s="39">
        <v>0</v>
      </c>
      <c r="CJ224" s="39">
        <v>0</v>
      </c>
      <c r="CK224" s="39">
        <f t="shared" si="607"/>
        <v>0</v>
      </c>
      <c r="CL224" s="39">
        <v>0</v>
      </c>
      <c r="CM224" s="39">
        <v>0</v>
      </c>
      <c r="CN224" s="39"/>
      <c r="CO224" s="39"/>
      <c r="CP224" s="39"/>
      <c r="CQ224" s="39">
        <v>0</v>
      </c>
      <c r="CR224" s="39">
        <f t="shared" ref="CR224" si="625">SUM(CS224)</f>
        <v>0</v>
      </c>
      <c r="CS224" s="39">
        <f t="shared" si="592"/>
        <v>0</v>
      </c>
      <c r="CT224" s="39">
        <v>0</v>
      </c>
      <c r="CU224" s="41">
        <v>0</v>
      </c>
      <c r="CW224" s="117"/>
      <c r="CX224" s="117"/>
      <c r="CY224" s="95"/>
    </row>
    <row r="225" spans="1:103" ht="46.8" x14ac:dyDescent="0.3">
      <c r="A225" s="36"/>
      <c r="B225" s="42">
        <v>147</v>
      </c>
      <c r="C225" s="43" t="s">
        <v>627</v>
      </c>
      <c r="D225" s="39">
        <f t="shared" si="596"/>
        <v>821924</v>
      </c>
      <c r="E225" s="39">
        <f t="shared" si="597"/>
        <v>821924</v>
      </c>
      <c r="F225" s="39">
        <f t="shared" ref="F225" si="626">SUM(G225+H225+I225+P225+S225+T225+U225+AE225+AD225)</f>
        <v>0</v>
      </c>
      <c r="G225" s="39">
        <v>0</v>
      </c>
      <c r="H225" s="39">
        <v>0</v>
      </c>
      <c r="I225" s="39">
        <f t="shared" ref="I225" si="627">SUM(J225:O225)</f>
        <v>0</v>
      </c>
      <c r="J225" s="35">
        <v>0</v>
      </c>
      <c r="K225" s="35">
        <v>0</v>
      </c>
      <c r="L225" s="35">
        <v>0</v>
      </c>
      <c r="M225" s="35">
        <v>0</v>
      </c>
      <c r="N225" s="35">
        <v>0</v>
      </c>
      <c r="O225" s="35"/>
      <c r="P225" s="39">
        <f t="shared" ref="P225" si="628">SUM(Q225:R225)</f>
        <v>0</v>
      </c>
      <c r="Q225" s="39">
        <v>0</v>
      </c>
      <c r="R225" s="39">
        <v>0</v>
      </c>
      <c r="S225" s="39">
        <v>0</v>
      </c>
      <c r="T225" s="39">
        <v>0</v>
      </c>
      <c r="U225" s="39">
        <f t="shared" ref="U225" si="629">SUM(V225:AC225)</f>
        <v>0</v>
      </c>
      <c r="V225" s="39">
        <v>0</v>
      </c>
      <c r="W225" s="39">
        <v>0</v>
      </c>
      <c r="X225" s="39">
        <v>0</v>
      </c>
      <c r="Y225" s="39">
        <v>0</v>
      </c>
      <c r="Z225" s="39">
        <v>0</v>
      </c>
      <c r="AA225" s="39">
        <v>0</v>
      </c>
      <c r="AB225" s="39">
        <v>0</v>
      </c>
      <c r="AC225" s="39">
        <v>0</v>
      </c>
      <c r="AD225" s="39">
        <v>0</v>
      </c>
      <c r="AE225" s="39">
        <f t="shared" si="600"/>
        <v>0</v>
      </c>
      <c r="AF225" s="40"/>
      <c r="AG225" s="40"/>
      <c r="AH225" s="35">
        <v>0</v>
      </c>
      <c r="AI225" s="35">
        <v>0</v>
      </c>
      <c r="AJ225" s="35">
        <v>0</v>
      </c>
      <c r="AK225" s="35">
        <v>0</v>
      </c>
      <c r="AL225" s="35">
        <v>0</v>
      </c>
      <c r="AM225" s="35">
        <v>0</v>
      </c>
      <c r="AN225" s="35">
        <v>0</v>
      </c>
      <c r="AO225" s="35">
        <v>0</v>
      </c>
      <c r="AP225" s="35">
        <v>0</v>
      </c>
      <c r="AQ225" s="35">
        <v>0</v>
      </c>
      <c r="AR225" s="35">
        <v>0</v>
      </c>
      <c r="AS225" s="35">
        <v>0</v>
      </c>
      <c r="AT225" s="35">
        <v>0</v>
      </c>
      <c r="AU225" s="35">
        <v>0</v>
      </c>
      <c r="AV225" s="35">
        <v>0</v>
      </c>
      <c r="AW225" s="35">
        <v>0</v>
      </c>
      <c r="AX225" s="35">
        <v>0</v>
      </c>
      <c r="AY225" s="35">
        <v>0</v>
      </c>
      <c r="AZ225" s="35"/>
      <c r="BA225" s="39">
        <f t="shared" si="608"/>
        <v>821924</v>
      </c>
      <c r="BB225" s="39">
        <f t="shared" ref="BB225" si="630">SUM(BC225:BE225)</f>
        <v>0</v>
      </c>
      <c r="BC225" s="39">
        <v>0</v>
      </c>
      <c r="BD225" s="39">
        <v>0</v>
      </c>
      <c r="BE225" s="39">
        <v>0</v>
      </c>
      <c r="BF225" s="39">
        <f t="shared" ref="BF225" si="631">SUM(BH225:BH225)</f>
        <v>0</v>
      </c>
      <c r="BG225" s="39">
        <v>0</v>
      </c>
      <c r="BH225" s="39">
        <v>0</v>
      </c>
      <c r="BI225" s="39">
        <v>821924</v>
      </c>
      <c r="BJ225" s="39">
        <v>0</v>
      </c>
      <c r="BK225" s="39">
        <f t="shared" ref="BK225" si="632">SUM(BL225)</f>
        <v>0</v>
      </c>
      <c r="BL225" s="39">
        <v>0</v>
      </c>
      <c r="BM225" s="39">
        <v>0</v>
      </c>
      <c r="BN225" s="39">
        <f>SUM(BO225:BY225)</f>
        <v>0</v>
      </c>
      <c r="BO225" s="39">
        <v>0</v>
      </c>
      <c r="BP225" s="39">
        <v>0</v>
      </c>
      <c r="BQ225" s="39">
        <v>0</v>
      </c>
      <c r="BR225" s="39">
        <v>0</v>
      </c>
      <c r="BS225" s="39">
        <v>0</v>
      </c>
      <c r="BT225" s="39">
        <v>0</v>
      </c>
      <c r="BU225" s="39">
        <v>0</v>
      </c>
      <c r="BV225" s="39">
        <v>0</v>
      </c>
      <c r="BW225" s="39">
        <v>0</v>
      </c>
      <c r="BX225" s="39">
        <v>0</v>
      </c>
      <c r="BY225" s="39">
        <v>0</v>
      </c>
      <c r="BZ225" s="39">
        <f t="shared" si="604"/>
        <v>0</v>
      </c>
      <c r="CA225" s="39">
        <f t="shared" si="605"/>
        <v>0</v>
      </c>
      <c r="CB225" s="39">
        <f t="shared" ref="CB225" si="633">SUM(CC225:CD225)</f>
        <v>0</v>
      </c>
      <c r="CC225" s="39">
        <v>0</v>
      </c>
      <c r="CD225" s="39">
        <v>0</v>
      </c>
      <c r="CE225" s="19">
        <f t="shared" si="606"/>
        <v>0</v>
      </c>
      <c r="CF225" s="39">
        <v>0</v>
      </c>
      <c r="CG225" s="39">
        <v>0</v>
      </c>
      <c r="CH225" s="39">
        <v>0</v>
      </c>
      <c r="CI225" s="39">
        <v>0</v>
      </c>
      <c r="CJ225" s="39">
        <v>0</v>
      </c>
      <c r="CK225" s="39">
        <f t="shared" si="607"/>
        <v>0</v>
      </c>
      <c r="CL225" s="39">
        <v>0</v>
      </c>
      <c r="CM225" s="39">
        <v>0</v>
      </c>
      <c r="CN225" s="39">
        <v>0</v>
      </c>
      <c r="CO225" s="39"/>
      <c r="CP225" s="39"/>
      <c r="CQ225" s="39">
        <v>0</v>
      </c>
      <c r="CR225" s="39">
        <f t="shared" ref="CR225" si="634">SUM(CS225)</f>
        <v>0</v>
      </c>
      <c r="CS225" s="39">
        <f t="shared" ref="CS225" si="635">SUM(CT225:CU225)</f>
        <v>0</v>
      </c>
      <c r="CT225" s="39">
        <v>0</v>
      </c>
      <c r="CU225" s="41">
        <v>0</v>
      </c>
      <c r="CW225" s="117"/>
      <c r="CX225" s="117"/>
      <c r="CY225" s="95"/>
    </row>
    <row r="226" spans="1:103" s="52" customFormat="1" ht="31.2" x14ac:dyDescent="0.3">
      <c r="A226" s="21" t="s">
        <v>1</v>
      </c>
      <c r="B226" s="36" t="s">
        <v>102</v>
      </c>
      <c r="C226" s="37" t="s">
        <v>374</v>
      </c>
      <c r="D226" s="19">
        <f t="shared" si="596"/>
        <v>509352</v>
      </c>
      <c r="E226" s="19">
        <f t="shared" si="597"/>
        <v>509352</v>
      </c>
      <c r="F226" s="19">
        <f t="shared" si="598"/>
        <v>0</v>
      </c>
      <c r="G226" s="19">
        <v>0</v>
      </c>
      <c r="H226" s="19">
        <v>0</v>
      </c>
      <c r="I226" s="19">
        <f t="shared" ref="I226:I227" si="636">SUM(J226:O226)</f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f>32507-32507</f>
        <v>0</v>
      </c>
      <c r="P226" s="19">
        <f t="shared" si="587"/>
        <v>0</v>
      </c>
      <c r="Q226" s="19">
        <v>0</v>
      </c>
      <c r="R226" s="19">
        <v>0</v>
      </c>
      <c r="S226" s="19">
        <v>0</v>
      </c>
      <c r="T226" s="19">
        <v>0</v>
      </c>
      <c r="U226" s="19">
        <f t="shared" si="599"/>
        <v>0</v>
      </c>
      <c r="V226" s="19">
        <v>0</v>
      </c>
      <c r="W226" s="19">
        <v>0</v>
      </c>
      <c r="X226" s="19">
        <v>0</v>
      </c>
      <c r="Y226" s="19">
        <v>0</v>
      </c>
      <c r="Z226" s="19">
        <v>0</v>
      </c>
      <c r="AA226" s="19">
        <v>0</v>
      </c>
      <c r="AB226" s="19">
        <v>0</v>
      </c>
      <c r="AC226" s="19">
        <v>0</v>
      </c>
      <c r="AD226" s="19">
        <v>0</v>
      </c>
      <c r="AE226" s="19">
        <f t="shared" si="600"/>
        <v>0</v>
      </c>
      <c r="AF226" s="19">
        <v>0</v>
      </c>
      <c r="AG226" s="19">
        <v>0</v>
      </c>
      <c r="AH226" s="19">
        <v>0</v>
      </c>
      <c r="AI226" s="19">
        <v>0</v>
      </c>
      <c r="AJ226" s="24"/>
      <c r="AK226" s="24"/>
      <c r="AL226" s="19">
        <v>0</v>
      </c>
      <c r="AM226" s="19">
        <v>0</v>
      </c>
      <c r="AN226" s="19">
        <v>0</v>
      </c>
      <c r="AO226" s="19">
        <v>0</v>
      </c>
      <c r="AP226" s="19">
        <v>0</v>
      </c>
      <c r="AQ226" s="19">
        <v>0</v>
      </c>
      <c r="AR226" s="19">
        <v>0</v>
      </c>
      <c r="AS226" s="19">
        <v>0</v>
      </c>
      <c r="AT226" s="19">
        <v>0</v>
      </c>
      <c r="AU226" s="19">
        <v>0</v>
      </c>
      <c r="AV226" s="19">
        <v>0</v>
      </c>
      <c r="AW226" s="19">
        <v>0</v>
      </c>
      <c r="AX226" s="19">
        <v>0</v>
      </c>
      <c r="AY226" s="19">
        <v>0</v>
      </c>
      <c r="AZ226" s="24">
        <v>0</v>
      </c>
      <c r="BA226" s="39">
        <f>SUM(BB226+BF226+BI226+BK226+BN226)</f>
        <v>509352</v>
      </c>
      <c r="BB226" s="19">
        <f t="shared" si="601"/>
        <v>0</v>
      </c>
      <c r="BC226" s="19">
        <v>0</v>
      </c>
      <c r="BD226" s="19">
        <v>0</v>
      </c>
      <c r="BE226" s="19">
        <v>0</v>
      </c>
      <c r="BF226" s="19">
        <f t="shared" si="602"/>
        <v>0</v>
      </c>
      <c r="BG226" s="19">
        <v>0</v>
      </c>
      <c r="BH226" s="19">
        <v>0</v>
      </c>
      <c r="BI226" s="19">
        <f>BJ226</f>
        <v>509352</v>
      </c>
      <c r="BJ226" s="19">
        <v>509352</v>
      </c>
      <c r="BK226" s="19">
        <f t="shared" si="589"/>
        <v>0</v>
      </c>
      <c r="BL226" s="19">
        <v>0</v>
      </c>
      <c r="BM226" s="19">
        <v>0</v>
      </c>
      <c r="BN226" s="19">
        <f t="shared" si="603"/>
        <v>0</v>
      </c>
      <c r="BO226" s="19">
        <v>0</v>
      </c>
      <c r="BP226" s="19">
        <v>0</v>
      </c>
      <c r="BQ226" s="19">
        <v>0</v>
      </c>
      <c r="BR226" s="19">
        <v>0</v>
      </c>
      <c r="BS226" s="19">
        <v>0</v>
      </c>
      <c r="BT226" s="19">
        <v>0</v>
      </c>
      <c r="BU226" s="19">
        <v>0</v>
      </c>
      <c r="BV226" s="19">
        <v>0</v>
      </c>
      <c r="BW226" s="19">
        <v>0</v>
      </c>
      <c r="BX226" s="19">
        <v>0</v>
      </c>
      <c r="BY226" s="19">
        <v>0</v>
      </c>
      <c r="BZ226" s="19">
        <f t="shared" si="604"/>
        <v>0</v>
      </c>
      <c r="CA226" s="19">
        <f t="shared" si="605"/>
        <v>0</v>
      </c>
      <c r="CB226" s="19">
        <f t="shared" ref="CB226:CB227" si="637">SUM(CC226:CD226)</f>
        <v>0</v>
      </c>
      <c r="CC226" s="19">
        <v>0</v>
      </c>
      <c r="CD226" s="19">
        <v>0</v>
      </c>
      <c r="CE226" s="19">
        <f t="shared" si="606"/>
        <v>0</v>
      </c>
      <c r="CF226" s="19">
        <v>0</v>
      </c>
      <c r="CG226" s="19">
        <v>0</v>
      </c>
      <c r="CH226" s="19">
        <v>0</v>
      </c>
      <c r="CI226" s="19">
        <v>0</v>
      </c>
      <c r="CJ226" s="19">
        <v>0</v>
      </c>
      <c r="CK226" s="19">
        <f t="shared" si="607"/>
        <v>0</v>
      </c>
      <c r="CL226" s="19">
        <v>0</v>
      </c>
      <c r="CM226" s="19">
        <v>0</v>
      </c>
      <c r="CN226" s="19">
        <v>0</v>
      </c>
      <c r="CO226" s="19"/>
      <c r="CP226" s="19"/>
      <c r="CQ226" s="19">
        <v>0</v>
      </c>
      <c r="CR226" s="19">
        <f t="shared" si="591"/>
        <v>0</v>
      </c>
      <c r="CS226" s="19">
        <f t="shared" si="592"/>
        <v>0</v>
      </c>
      <c r="CT226" s="19">
        <v>0</v>
      </c>
      <c r="CU226" s="20">
        <v>0</v>
      </c>
      <c r="CW226" s="116"/>
      <c r="CX226" s="116"/>
      <c r="CY226" s="95"/>
    </row>
    <row r="227" spans="1:103" ht="31.2" x14ac:dyDescent="0.3">
      <c r="A227" s="21" t="s">
        <v>1</v>
      </c>
      <c r="B227" s="44" t="s">
        <v>102</v>
      </c>
      <c r="C227" s="45" t="s">
        <v>320</v>
      </c>
      <c r="D227" s="19">
        <f t="shared" si="596"/>
        <v>300000</v>
      </c>
      <c r="E227" s="19">
        <f t="shared" si="597"/>
        <v>0</v>
      </c>
      <c r="F227" s="19">
        <f t="shared" si="598"/>
        <v>0</v>
      </c>
      <c r="G227" s="19">
        <v>0</v>
      </c>
      <c r="H227" s="19">
        <v>0</v>
      </c>
      <c r="I227" s="19">
        <f t="shared" si="636"/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9">
        <f t="shared" si="587"/>
        <v>0</v>
      </c>
      <c r="Q227" s="19">
        <v>0</v>
      </c>
      <c r="R227" s="19">
        <v>0</v>
      </c>
      <c r="S227" s="19">
        <v>0</v>
      </c>
      <c r="T227" s="19">
        <v>0</v>
      </c>
      <c r="U227" s="19">
        <f t="shared" si="599"/>
        <v>0</v>
      </c>
      <c r="V227" s="19">
        <v>0</v>
      </c>
      <c r="W227" s="19">
        <v>0</v>
      </c>
      <c r="X227" s="19">
        <v>0</v>
      </c>
      <c r="Y227" s="19">
        <v>0</v>
      </c>
      <c r="Z227" s="19">
        <v>0</v>
      </c>
      <c r="AA227" s="19">
        <v>0</v>
      </c>
      <c r="AB227" s="19">
        <v>0</v>
      </c>
      <c r="AC227" s="19">
        <v>0</v>
      </c>
      <c r="AD227" s="19">
        <v>0</v>
      </c>
      <c r="AE227" s="19">
        <f t="shared" si="600"/>
        <v>0</v>
      </c>
      <c r="AF227" s="19">
        <v>0</v>
      </c>
      <c r="AG227" s="19">
        <v>0</v>
      </c>
      <c r="AH227" s="19">
        <v>0</v>
      </c>
      <c r="AI227" s="19">
        <v>0</v>
      </c>
      <c r="AJ227" s="24"/>
      <c r="AK227" s="24"/>
      <c r="AL227" s="19">
        <v>0</v>
      </c>
      <c r="AM227" s="19">
        <v>0</v>
      </c>
      <c r="AN227" s="19">
        <v>0</v>
      </c>
      <c r="AO227" s="19">
        <v>0</v>
      </c>
      <c r="AP227" s="19">
        <v>0</v>
      </c>
      <c r="AQ227" s="19">
        <v>0</v>
      </c>
      <c r="AR227" s="19">
        <v>0</v>
      </c>
      <c r="AS227" s="19">
        <v>0</v>
      </c>
      <c r="AT227" s="19">
        <v>0</v>
      </c>
      <c r="AU227" s="19">
        <v>0</v>
      </c>
      <c r="AV227" s="19">
        <v>0</v>
      </c>
      <c r="AW227" s="19">
        <v>0</v>
      </c>
      <c r="AX227" s="19">
        <v>0</v>
      </c>
      <c r="AY227" s="19">
        <v>0</v>
      </c>
      <c r="AZ227" s="19">
        <v>0</v>
      </c>
      <c r="BA227" s="19">
        <f>SUM(BB227+BF227+BI227+BK227+BN227)</f>
        <v>0</v>
      </c>
      <c r="BB227" s="19">
        <f t="shared" si="601"/>
        <v>0</v>
      </c>
      <c r="BC227" s="19">
        <v>0</v>
      </c>
      <c r="BD227" s="19">
        <v>0</v>
      </c>
      <c r="BE227" s="19">
        <v>0</v>
      </c>
      <c r="BF227" s="19">
        <f t="shared" si="602"/>
        <v>0</v>
      </c>
      <c r="BG227" s="19">
        <v>0</v>
      </c>
      <c r="BH227" s="19">
        <v>0</v>
      </c>
      <c r="BI227" s="19">
        <v>0</v>
      </c>
      <c r="BJ227" s="19">
        <v>0</v>
      </c>
      <c r="BK227" s="19">
        <f t="shared" si="589"/>
        <v>0</v>
      </c>
      <c r="BL227" s="19">
        <v>0</v>
      </c>
      <c r="BM227" s="19">
        <v>0</v>
      </c>
      <c r="BN227" s="19">
        <f t="shared" si="603"/>
        <v>0</v>
      </c>
      <c r="BO227" s="19">
        <v>0</v>
      </c>
      <c r="BP227" s="19">
        <v>0</v>
      </c>
      <c r="BQ227" s="19">
        <v>0</v>
      </c>
      <c r="BR227" s="19">
        <v>0</v>
      </c>
      <c r="BS227" s="19">
        <v>0</v>
      </c>
      <c r="BT227" s="19">
        <v>0</v>
      </c>
      <c r="BU227" s="19">
        <v>0</v>
      </c>
      <c r="BV227" s="19">
        <v>0</v>
      </c>
      <c r="BW227" s="19">
        <v>0</v>
      </c>
      <c r="BX227" s="19">
        <v>0</v>
      </c>
      <c r="BY227" s="19">
        <v>0</v>
      </c>
      <c r="BZ227" s="19">
        <f t="shared" si="604"/>
        <v>300000</v>
      </c>
      <c r="CA227" s="19">
        <f t="shared" si="605"/>
        <v>300000</v>
      </c>
      <c r="CB227" s="19">
        <f t="shared" si="637"/>
        <v>300000</v>
      </c>
      <c r="CC227" s="19">
        <v>0</v>
      </c>
      <c r="CD227" s="19">
        <v>300000</v>
      </c>
      <c r="CE227" s="19">
        <f t="shared" si="606"/>
        <v>0</v>
      </c>
      <c r="CF227" s="19">
        <v>0</v>
      </c>
      <c r="CG227" s="19">
        <v>0</v>
      </c>
      <c r="CH227" s="19">
        <v>0</v>
      </c>
      <c r="CI227" s="19">
        <v>0</v>
      </c>
      <c r="CJ227" s="19">
        <v>0</v>
      </c>
      <c r="CK227" s="19">
        <f t="shared" si="607"/>
        <v>0</v>
      </c>
      <c r="CL227" s="19">
        <v>0</v>
      </c>
      <c r="CM227" s="19">
        <v>0</v>
      </c>
      <c r="CN227" s="19">
        <v>0</v>
      </c>
      <c r="CO227" s="19"/>
      <c r="CP227" s="19"/>
      <c r="CQ227" s="19">
        <v>0</v>
      </c>
      <c r="CR227" s="19">
        <f t="shared" si="591"/>
        <v>0</v>
      </c>
      <c r="CS227" s="19">
        <f t="shared" si="592"/>
        <v>0</v>
      </c>
      <c r="CT227" s="19">
        <v>0</v>
      </c>
      <c r="CU227" s="20">
        <v>0</v>
      </c>
      <c r="CW227" s="116"/>
      <c r="CX227" s="116"/>
      <c r="CY227" s="95"/>
    </row>
    <row r="228" spans="1:103" s="52" customFormat="1" ht="36" customHeight="1" x14ac:dyDescent="0.3">
      <c r="A228" s="36"/>
      <c r="B228" s="42" t="s">
        <v>103</v>
      </c>
      <c r="C228" s="43" t="s">
        <v>493</v>
      </c>
      <c r="D228" s="39">
        <f t="shared" si="596"/>
        <v>1875000</v>
      </c>
      <c r="E228" s="39">
        <f t="shared" si="597"/>
        <v>1875000</v>
      </c>
      <c r="F228" s="39">
        <f t="shared" si="598"/>
        <v>1875000</v>
      </c>
      <c r="G228" s="39">
        <v>0</v>
      </c>
      <c r="H228" s="39">
        <v>0</v>
      </c>
      <c r="I228" s="39">
        <f t="shared" ref="I228" si="638">SUM(J228:O228)</f>
        <v>0</v>
      </c>
      <c r="J228" s="39">
        <v>0</v>
      </c>
      <c r="K228" s="39">
        <v>0</v>
      </c>
      <c r="L228" s="39">
        <v>0</v>
      </c>
      <c r="M228" s="39">
        <v>0</v>
      </c>
      <c r="N228" s="39">
        <v>0</v>
      </c>
      <c r="O228" s="39">
        <v>0</v>
      </c>
      <c r="P228" s="39">
        <f t="shared" ref="P228" si="639">SUM(Q228:R228)</f>
        <v>0</v>
      </c>
      <c r="Q228" s="39">
        <v>0</v>
      </c>
      <c r="R228" s="39">
        <v>0</v>
      </c>
      <c r="S228" s="39">
        <v>0</v>
      </c>
      <c r="T228" s="39">
        <v>0</v>
      </c>
      <c r="U228" s="39">
        <f t="shared" si="599"/>
        <v>0</v>
      </c>
      <c r="V228" s="39">
        <v>0</v>
      </c>
      <c r="W228" s="39">
        <v>0</v>
      </c>
      <c r="X228" s="39">
        <v>0</v>
      </c>
      <c r="Y228" s="39">
        <v>0</v>
      </c>
      <c r="Z228" s="39">
        <v>0</v>
      </c>
      <c r="AA228" s="39">
        <v>0</v>
      </c>
      <c r="AB228" s="39">
        <v>0</v>
      </c>
      <c r="AC228" s="39">
        <v>0</v>
      </c>
      <c r="AD228" s="39">
        <v>0</v>
      </c>
      <c r="AE228" s="39">
        <f t="shared" si="600"/>
        <v>1875000</v>
      </c>
      <c r="AF228" s="40"/>
      <c r="AG228" s="40"/>
      <c r="AH228" s="39">
        <v>0</v>
      </c>
      <c r="AI228" s="39">
        <v>0</v>
      </c>
      <c r="AJ228" s="39">
        <v>0</v>
      </c>
      <c r="AK228" s="39">
        <v>0</v>
      </c>
      <c r="AL228" s="39">
        <v>0</v>
      </c>
      <c r="AM228" s="39">
        <v>0</v>
      </c>
      <c r="AN228" s="39">
        <v>0</v>
      </c>
      <c r="AO228" s="39">
        <v>0</v>
      </c>
      <c r="AP228" s="39">
        <v>0</v>
      </c>
      <c r="AQ228" s="39">
        <v>0</v>
      </c>
      <c r="AR228" s="39">
        <v>0</v>
      </c>
      <c r="AS228" s="39">
        <v>0</v>
      </c>
      <c r="AT228" s="39">
        <v>0</v>
      </c>
      <c r="AU228" s="39">
        <v>0</v>
      </c>
      <c r="AV228" s="39">
        <v>0</v>
      </c>
      <c r="AW228" s="39">
        <v>0</v>
      </c>
      <c r="AX228" s="39">
        <v>0</v>
      </c>
      <c r="AY228" s="39">
        <v>0</v>
      </c>
      <c r="AZ228" s="35">
        <v>1875000</v>
      </c>
      <c r="BA228" s="39">
        <f>SUM(BB228+BF228+BI228+BK228+BN228)</f>
        <v>0</v>
      </c>
      <c r="BB228" s="39">
        <f t="shared" si="601"/>
        <v>0</v>
      </c>
      <c r="BC228" s="39">
        <v>0</v>
      </c>
      <c r="BD228" s="39">
        <v>0</v>
      </c>
      <c r="BE228" s="39">
        <v>0</v>
      </c>
      <c r="BF228" s="39">
        <f t="shared" si="602"/>
        <v>0</v>
      </c>
      <c r="BG228" s="39">
        <v>0</v>
      </c>
      <c r="BH228" s="39">
        <v>0</v>
      </c>
      <c r="BI228" s="39">
        <v>0</v>
      </c>
      <c r="BJ228" s="39">
        <v>0</v>
      </c>
      <c r="BK228" s="39">
        <f t="shared" si="589"/>
        <v>0</v>
      </c>
      <c r="BL228" s="39">
        <v>0</v>
      </c>
      <c r="BM228" s="39">
        <v>0</v>
      </c>
      <c r="BN228" s="39">
        <f t="shared" si="603"/>
        <v>0</v>
      </c>
      <c r="BO228" s="39">
        <v>0</v>
      </c>
      <c r="BP228" s="39">
        <v>0</v>
      </c>
      <c r="BQ228" s="39">
        <v>0</v>
      </c>
      <c r="BR228" s="39">
        <v>0</v>
      </c>
      <c r="BS228" s="39">
        <v>0</v>
      </c>
      <c r="BT228" s="39">
        <v>0</v>
      </c>
      <c r="BU228" s="39">
        <v>0</v>
      </c>
      <c r="BV228" s="39">
        <v>0</v>
      </c>
      <c r="BW228" s="39">
        <v>0</v>
      </c>
      <c r="BX228" s="39">
        <v>0</v>
      </c>
      <c r="BY228" s="39">
        <v>0</v>
      </c>
      <c r="BZ228" s="39">
        <f t="shared" si="604"/>
        <v>0</v>
      </c>
      <c r="CA228" s="39">
        <f t="shared" si="605"/>
        <v>0</v>
      </c>
      <c r="CB228" s="39">
        <f t="shared" ref="CB228" si="640">SUM(CC228:CD228)</f>
        <v>0</v>
      </c>
      <c r="CC228" s="39">
        <v>0</v>
      </c>
      <c r="CD228" s="39">
        <v>0</v>
      </c>
      <c r="CE228" s="19">
        <f t="shared" si="606"/>
        <v>0</v>
      </c>
      <c r="CF228" s="39">
        <v>0</v>
      </c>
      <c r="CG228" s="39">
        <v>0</v>
      </c>
      <c r="CH228" s="39">
        <v>0</v>
      </c>
      <c r="CI228" s="39">
        <v>0</v>
      </c>
      <c r="CJ228" s="39">
        <v>0</v>
      </c>
      <c r="CK228" s="39">
        <f t="shared" si="607"/>
        <v>0</v>
      </c>
      <c r="CL228" s="39">
        <v>0</v>
      </c>
      <c r="CM228" s="39">
        <v>0</v>
      </c>
      <c r="CN228" s="39">
        <v>0</v>
      </c>
      <c r="CO228" s="39"/>
      <c r="CP228" s="39"/>
      <c r="CQ228" s="39">
        <v>0</v>
      </c>
      <c r="CR228" s="39">
        <f t="shared" si="591"/>
        <v>0</v>
      </c>
      <c r="CS228" s="39">
        <f t="shared" si="592"/>
        <v>0</v>
      </c>
      <c r="CT228" s="39">
        <v>0</v>
      </c>
      <c r="CU228" s="41">
        <v>0</v>
      </c>
      <c r="CW228" s="117"/>
      <c r="CX228" s="117"/>
      <c r="CY228" s="95"/>
    </row>
    <row r="229" spans="1:103" s="52" customFormat="1" ht="15.6" x14ac:dyDescent="0.3">
      <c r="A229" s="16"/>
      <c r="B229" s="16"/>
      <c r="C229" s="17" t="s">
        <v>556</v>
      </c>
      <c r="D229" s="18">
        <f t="shared" ref="D229:AI229" si="641">SUM(D230:D253)</f>
        <v>224495386</v>
      </c>
      <c r="E229" s="18">
        <f t="shared" si="641"/>
        <v>214416314</v>
      </c>
      <c r="F229" s="18">
        <f t="shared" si="641"/>
        <v>214174715</v>
      </c>
      <c r="G229" s="18">
        <f t="shared" si="641"/>
        <v>108420012</v>
      </c>
      <c r="H229" s="18">
        <f t="shared" si="641"/>
        <v>21203346</v>
      </c>
      <c r="I229" s="18">
        <f t="shared" si="641"/>
        <v>43990293</v>
      </c>
      <c r="J229" s="18">
        <f t="shared" si="641"/>
        <v>14393397</v>
      </c>
      <c r="K229" s="18">
        <f t="shared" si="641"/>
        <v>1577261</v>
      </c>
      <c r="L229" s="18">
        <f t="shared" si="641"/>
        <v>2208635</v>
      </c>
      <c r="M229" s="18">
        <f t="shared" si="641"/>
        <v>20000</v>
      </c>
      <c r="N229" s="18">
        <f t="shared" si="641"/>
        <v>8821443</v>
      </c>
      <c r="O229" s="18">
        <f t="shared" si="641"/>
        <v>16969557</v>
      </c>
      <c r="P229" s="18">
        <f t="shared" si="641"/>
        <v>664914</v>
      </c>
      <c r="Q229" s="18">
        <f t="shared" si="641"/>
        <v>98031</v>
      </c>
      <c r="R229" s="18">
        <f t="shared" si="641"/>
        <v>566883</v>
      </c>
      <c r="S229" s="18">
        <f t="shared" si="641"/>
        <v>73517</v>
      </c>
      <c r="T229" s="18">
        <f t="shared" si="641"/>
        <v>1388191</v>
      </c>
      <c r="U229" s="18">
        <f t="shared" si="641"/>
        <v>9817506</v>
      </c>
      <c r="V229" s="18">
        <f t="shared" si="641"/>
        <v>2641688</v>
      </c>
      <c r="W229" s="18">
        <f t="shared" si="641"/>
        <v>3796629</v>
      </c>
      <c r="X229" s="18">
        <f t="shared" si="641"/>
        <v>1295274</v>
      </c>
      <c r="Y229" s="18">
        <f t="shared" si="641"/>
        <v>1144187</v>
      </c>
      <c r="Z229" s="18">
        <f t="shared" si="641"/>
        <v>626676</v>
      </c>
      <c r="AA229" s="18">
        <f t="shared" si="641"/>
        <v>126722</v>
      </c>
      <c r="AB229" s="18">
        <f t="shared" si="641"/>
        <v>0</v>
      </c>
      <c r="AC229" s="18">
        <f t="shared" si="641"/>
        <v>186330</v>
      </c>
      <c r="AD229" s="18">
        <f t="shared" si="641"/>
        <v>0</v>
      </c>
      <c r="AE229" s="18">
        <f t="shared" si="641"/>
        <v>28616936</v>
      </c>
      <c r="AF229" s="18">
        <f t="shared" si="641"/>
        <v>0</v>
      </c>
      <c r="AG229" s="18">
        <f t="shared" si="641"/>
        <v>0</v>
      </c>
      <c r="AH229" s="18">
        <f t="shared" si="641"/>
        <v>2825092</v>
      </c>
      <c r="AI229" s="18">
        <f t="shared" si="641"/>
        <v>6971046</v>
      </c>
      <c r="AJ229" s="18">
        <f t="shared" ref="AJ229:BO229" si="642">SUM(AJ230:AJ253)</f>
        <v>270160</v>
      </c>
      <c r="AK229" s="18">
        <f t="shared" si="642"/>
        <v>399263</v>
      </c>
      <c r="AL229" s="18">
        <f t="shared" si="642"/>
        <v>5700</v>
      </c>
      <c r="AM229" s="18">
        <f t="shared" si="642"/>
        <v>324985</v>
      </c>
      <c r="AN229" s="18">
        <f t="shared" si="642"/>
        <v>2543989</v>
      </c>
      <c r="AO229" s="18">
        <f t="shared" si="642"/>
        <v>15000</v>
      </c>
      <c r="AP229" s="18">
        <f t="shared" si="642"/>
        <v>20600</v>
      </c>
      <c r="AQ229" s="18">
        <f t="shared" si="642"/>
        <v>392843</v>
      </c>
      <c r="AR229" s="18">
        <f t="shared" si="642"/>
        <v>215000</v>
      </c>
      <c r="AS229" s="18">
        <f t="shared" si="642"/>
        <v>604469</v>
      </c>
      <c r="AT229" s="18">
        <f t="shared" si="642"/>
        <v>0</v>
      </c>
      <c r="AU229" s="18">
        <f t="shared" si="642"/>
        <v>3618</v>
      </c>
      <c r="AV229" s="18">
        <f t="shared" si="642"/>
        <v>0</v>
      </c>
      <c r="AW229" s="18">
        <f t="shared" si="642"/>
        <v>1230675</v>
      </c>
      <c r="AX229" s="18">
        <f t="shared" si="642"/>
        <v>431927</v>
      </c>
      <c r="AY229" s="18">
        <f t="shared" si="642"/>
        <v>100000</v>
      </c>
      <c r="AZ229" s="18">
        <f t="shared" si="642"/>
        <v>12262569</v>
      </c>
      <c r="BA229" s="18">
        <f t="shared" si="642"/>
        <v>241599</v>
      </c>
      <c r="BB229" s="18">
        <f t="shared" si="642"/>
        <v>0</v>
      </c>
      <c r="BC229" s="18">
        <f t="shared" si="642"/>
        <v>0</v>
      </c>
      <c r="BD229" s="18">
        <f t="shared" si="642"/>
        <v>0</v>
      </c>
      <c r="BE229" s="18">
        <f t="shared" si="642"/>
        <v>0</v>
      </c>
      <c r="BF229" s="18">
        <f t="shared" si="642"/>
        <v>0</v>
      </c>
      <c r="BG229" s="18">
        <f t="shared" si="642"/>
        <v>0</v>
      </c>
      <c r="BH229" s="18">
        <f t="shared" si="642"/>
        <v>0</v>
      </c>
      <c r="BI229" s="18">
        <f t="shared" si="642"/>
        <v>0</v>
      </c>
      <c r="BJ229" s="18">
        <f t="shared" si="642"/>
        <v>0</v>
      </c>
      <c r="BK229" s="18">
        <f t="shared" si="642"/>
        <v>0</v>
      </c>
      <c r="BL229" s="18">
        <f t="shared" si="642"/>
        <v>0</v>
      </c>
      <c r="BM229" s="18">
        <f t="shared" si="642"/>
        <v>0</v>
      </c>
      <c r="BN229" s="18">
        <f t="shared" si="642"/>
        <v>241599</v>
      </c>
      <c r="BO229" s="18">
        <f t="shared" si="642"/>
        <v>0</v>
      </c>
      <c r="BP229" s="18">
        <f t="shared" ref="BP229:CN229" si="643">SUM(BP230:BP253)</f>
        <v>0</v>
      </c>
      <c r="BQ229" s="18">
        <f t="shared" si="643"/>
        <v>0</v>
      </c>
      <c r="BR229" s="18">
        <f t="shared" si="643"/>
        <v>0</v>
      </c>
      <c r="BS229" s="18">
        <f t="shared" si="643"/>
        <v>0</v>
      </c>
      <c r="BT229" s="18">
        <f t="shared" si="643"/>
        <v>0</v>
      </c>
      <c r="BU229" s="18">
        <f t="shared" si="643"/>
        <v>0</v>
      </c>
      <c r="BV229" s="18">
        <f t="shared" si="643"/>
        <v>0</v>
      </c>
      <c r="BW229" s="18">
        <f t="shared" si="643"/>
        <v>0</v>
      </c>
      <c r="BX229" s="18">
        <f t="shared" si="643"/>
        <v>38855</v>
      </c>
      <c r="BY229" s="18">
        <f t="shared" si="643"/>
        <v>202744</v>
      </c>
      <c r="BZ229" s="18">
        <f t="shared" si="643"/>
        <v>10079072</v>
      </c>
      <c r="CA229" s="18">
        <f t="shared" si="643"/>
        <v>10079072</v>
      </c>
      <c r="CB229" s="18">
        <f t="shared" si="643"/>
        <v>8454025</v>
      </c>
      <c r="CC229" s="18">
        <f t="shared" si="643"/>
        <v>310560</v>
      </c>
      <c r="CD229" s="18">
        <f t="shared" si="643"/>
        <v>8143465</v>
      </c>
      <c r="CE229" s="18">
        <f t="shared" si="643"/>
        <v>352106</v>
      </c>
      <c r="CF229" s="18">
        <f t="shared" si="643"/>
        <v>0</v>
      </c>
      <c r="CG229" s="18">
        <f t="shared" si="643"/>
        <v>0</v>
      </c>
      <c r="CH229" s="18">
        <f t="shared" si="643"/>
        <v>0</v>
      </c>
      <c r="CI229" s="18">
        <f t="shared" si="643"/>
        <v>0</v>
      </c>
      <c r="CJ229" s="18">
        <f t="shared" si="643"/>
        <v>352106</v>
      </c>
      <c r="CK229" s="18">
        <f t="shared" si="643"/>
        <v>1272941</v>
      </c>
      <c r="CL229" s="18">
        <f t="shared" si="643"/>
        <v>0</v>
      </c>
      <c r="CM229" s="18">
        <f t="shared" si="643"/>
        <v>300000</v>
      </c>
      <c r="CN229" s="18">
        <f t="shared" si="643"/>
        <v>972941</v>
      </c>
      <c r="CO229" s="18"/>
      <c r="CP229" s="18"/>
      <c r="CQ229" s="18">
        <f>SUM(CQ230:CQ253)</f>
        <v>0</v>
      </c>
      <c r="CR229" s="18">
        <f>SUM(CR230:CR253)</f>
        <v>0</v>
      </c>
      <c r="CS229" s="18">
        <f>SUM(CS230:CS253)</f>
        <v>0</v>
      </c>
      <c r="CT229" s="18">
        <f>SUM(CT230:CT253)</f>
        <v>0</v>
      </c>
      <c r="CU229" s="46">
        <f>SUM(CU230:CU253)</f>
        <v>0</v>
      </c>
      <c r="CW229" s="94"/>
      <c r="CX229" s="94"/>
      <c r="CY229" s="95"/>
    </row>
    <row r="230" spans="1:103" s="52" customFormat="1" ht="31.2" x14ac:dyDescent="0.3">
      <c r="A230" s="21" t="s">
        <v>1</v>
      </c>
      <c r="B230" s="21" t="s">
        <v>79</v>
      </c>
      <c r="C230" s="22" t="s">
        <v>557</v>
      </c>
      <c r="D230" s="19">
        <f t="shared" ref="D230:D253" si="644">SUM(E230+BZ230+CR230)</f>
        <v>107000</v>
      </c>
      <c r="E230" s="19">
        <f t="shared" ref="E230:E253" si="645">SUM(F230+BA230)</f>
        <v>107000</v>
      </c>
      <c r="F230" s="19">
        <f t="shared" ref="F230:F253" si="646">SUM(G230+H230+I230+P230+S230+T230+U230+AE230+AD230)</f>
        <v>107000</v>
      </c>
      <c r="G230" s="23">
        <v>12000</v>
      </c>
      <c r="H230" s="23">
        <v>3000</v>
      </c>
      <c r="I230" s="19">
        <f t="shared" si="586"/>
        <v>2000</v>
      </c>
      <c r="J230" s="23">
        <v>0</v>
      </c>
      <c r="K230" s="23">
        <v>0</v>
      </c>
      <c r="L230" s="23">
        <v>0</v>
      </c>
      <c r="M230" s="23">
        <v>0</v>
      </c>
      <c r="N230" s="23">
        <v>0</v>
      </c>
      <c r="O230" s="23">
        <v>2000</v>
      </c>
      <c r="P230" s="19">
        <f t="shared" si="587"/>
        <v>0</v>
      </c>
      <c r="Q230" s="23">
        <v>0</v>
      </c>
      <c r="R230" s="23">
        <v>0</v>
      </c>
      <c r="S230" s="23">
        <v>0</v>
      </c>
      <c r="T230" s="23">
        <v>0</v>
      </c>
      <c r="U230" s="19">
        <f t="shared" ref="U230:U253" si="647">SUM(V230:AC230)</f>
        <v>0</v>
      </c>
      <c r="V230" s="23">
        <v>0</v>
      </c>
      <c r="W230" s="23">
        <v>0</v>
      </c>
      <c r="X230" s="23">
        <v>0</v>
      </c>
      <c r="Y230" s="23">
        <v>0</v>
      </c>
      <c r="Z230" s="23">
        <v>0</v>
      </c>
      <c r="AA230" s="23">
        <v>0</v>
      </c>
      <c r="AB230" s="23">
        <v>0</v>
      </c>
      <c r="AC230" s="23">
        <v>0</v>
      </c>
      <c r="AD230" s="23"/>
      <c r="AE230" s="19">
        <f t="shared" ref="AE230:AE253" si="648">SUM(AF230:AZ230)</f>
        <v>90000</v>
      </c>
      <c r="AF230" s="24">
        <v>0</v>
      </c>
      <c r="AG230" s="24">
        <v>0</v>
      </c>
      <c r="AH230" s="23">
        <v>0</v>
      </c>
      <c r="AI230" s="23">
        <v>0</v>
      </c>
      <c r="AJ230" s="23">
        <v>0</v>
      </c>
      <c r="AK230" s="23">
        <v>0</v>
      </c>
      <c r="AL230" s="23">
        <v>0</v>
      </c>
      <c r="AM230" s="23">
        <v>0</v>
      </c>
      <c r="AN230" s="23">
        <v>75000</v>
      </c>
      <c r="AO230" s="23">
        <v>0</v>
      </c>
      <c r="AP230" s="23">
        <v>0</v>
      </c>
      <c r="AQ230" s="23">
        <v>0</v>
      </c>
      <c r="AR230" s="23">
        <v>0</v>
      </c>
      <c r="AS230" s="23">
        <v>0</v>
      </c>
      <c r="AT230" s="23">
        <v>0</v>
      </c>
      <c r="AU230" s="23">
        <v>0</v>
      </c>
      <c r="AV230" s="23">
        <v>0</v>
      </c>
      <c r="AW230" s="23">
        <v>0</v>
      </c>
      <c r="AX230" s="23">
        <v>0</v>
      </c>
      <c r="AY230" s="23">
        <v>0</v>
      </c>
      <c r="AZ230" s="23">
        <v>15000</v>
      </c>
      <c r="BA230" s="19">
        <f t="shared" ref="BA230:BA253" si="649">SUM(BB230+BF230+BI230+BK230+BN230)</f>
        <v>0</v>
      </c>
      <c r="BB230" s="19">
        <f t="shared" ref="BB230:BB253" si="650">SUM(BC230:BE230)</f>
        <v>0</v>
      </c>
      <c r="BC230" s="19">
        <v>0</v>
      </c>
      <c r="BD230" s="19">
        <v>0</v>
      </c>
      <c r="BE230" s="19">
        <v>0</v>
      </c>
      <c r="BF230" s="19">
        <f t="shared" ref="BF230:BF253" si="651">SUM(BH230:BH230)</f>
        <v>0</v>
      </c>
      <c r="BG230" s="19">
        <v>0</v>
      </c>
      <c r="BH230" s="19">
        <v>0</v>
      </c>
      <c r="BI230" s="19">
        <v>0</v>
      </c>
      <c r="BJ230" s="19">
        <v>0</v>
      </c>
      <c r="BK230" s="19">
        <f t="shared" si="589"/>
        <v>0</v>
      </c>
      <c r="BL230" s="19">
        <v>0</v>
      </c>
      <c r="BM230" s="19">
        <v>0</v>
      </c>
      <c r="BN230" s="19">
        <f t="shared" ref="BN230:BN253" si="652">SUM(BO230:BY230)</f>
        <v>0</v>
      </c>
      <c r="BO230" s="19">
        <v>0</v>
      </c>
      <c r="BP230" s="19">
        <v>0</v>
      </c>
      <c r="BQ230" s="19">
        <v>0</v>
      </c>
      <c r="BR230" s="19">
        <v>0</v>
      </c>
      <c r="BS230" s="19">
        <v>0</v>
      </c>
      <c r="BT230" s="19">
        <v>0</v>
      </c>
      <c r="BU230" s="19">
        <v>0</v>
      </c>
      <c r="BV230" s="19">
        <v>0</v>
      </c>
      <c r="BW230" s="19">
        <v>0</v>
      </c>
      <c r="BX230" s="19">
        <v>0</v>
      </c>
      <c r="BY230" s="19">
        <v>0</v>
      </c>
      <c r="BZ230" s="19">
        <f t="shared" ref="BZ230:BZ253" si="653">SUM(CA230+CQ230)</f>
        <v>0</v>
      </c>
      <c r="CA230" s="19">
        <f t="shared" ref="CA230:CA253" si="654">SUM(CB230+CE230+CK230)</f>
        <v>0</v>
      </c>
      <c r="CB230" s="19">
        <f t="shared" si="590"/>
        <v>0</v>
      </c>
      <c r="CC230" s="24"/>
      <c r="CD230" s="23">
        <v>0</v>
      </c>
      <c r="CE230" s="19">
        <f t="shared" ref="CE230:CE253" si="655">SUM(CF230:CJ230)</f>
        <v>0</v>
      </c>
      <c r="CF230" s="19">
        <v>0</v>
      </c>
      <c r="CG230" s="19">
        <v>0</v>
      </c>
      <c r="CH230" s="19">
        <v>0</v>
      </c>
      <c r="CI230" s="19">
        <v>0</v>
      </c>
      <c r="CJ230" s="19">
        <v>0</v>
      </c>
      <c r="CK230" s="19">
        <f t="shared" ref="CK230:CK253" si="656">SUM(CL230:CP230)</f>
        <v>0</v>
      </c>
      <c r="CL230" s="51">
        <v>0</v>
      </c>
      <c r="CM230" s="51">
        <v>0</v>
      </c>
      <c r="CN230" s="19">
        <v>0</v>
      </c>
      <c r="CO230" s="19">
        <v>0</v>
      </c>
      <c r="CP230" s="19">
        <v>0</v>
      </c>
      <c r="CQ230" s="19">
        <v>0</v>
      </c>
      <c r="CR230" s="19">
        <f t="shared" si="591"/>
        <v>0</v>
      </c>
      <c r="CS230" s="19">
        <f t="shared" si="592"/>
        <v>0</v>
      </c>
      <c r="CT230" s="19">
        <v>0</v>
      </c>
      <c r="CU230" s="20">
        <v>0</v>
      </c>
      <c r="CW230" s="116"/>
      <c r="CX230" s="116"/>
      <c r="CY230" s="95"/>
    </row>
    <row r="231" spans="1:103" s="52" customFormat="1" ht="31.2" x14ac:dyDescent="0.3">
      <c r="A231" s="21" t="s">
        <v>1</v>
      </c>
      <c r="B231" s="21" t="s">
        <v>81</v>
      </c>
      <c r="C231" s="22" t="s">
        <v>558</v>
      </c>
      <c r="D231" s="19">
        <f t="shared" si="644"/>
        <v>2196976</v>
      </c>
      <c r="E231" s="19">
        <f t="shared" si="645"/>
        <v>2196976</v>
      </c>
      <c r="F231" s="19">
        <f t="shared" si="646"/>
        <v>2196976</v>
      </c>
      <c r="G231" s="23">
        <v>752812</v>
      </c>
      <c r="H231" s="23">
        <v>213204</v>
      </c>
      <c r="I231" s="19">
        <f t="shared" si="586"/>
        <v>851095</v>
      </c>
      <c r="J231" s="23">
        <v>20000</v>
      </c>
      <c r="K231" s="23">
        <v>0</v>
      </c>
      <c r="L231" s="23">
        <v>787047</v>
      </c>
      <c r="M231" s="23">
        <v>0</v>
      </c>
      <c r="N231" s="23">
        <v>28048</v>
      </c>
      <c r="O231" s="23">
        <v>16000</v>
      </c>
      <c r="P231" s="19">
        <f t="shared" si="587"/>
        <v>0</v>
      </c>
      <c r="Q231" s="23">
        <v>0</v>
      </c>
      <c r="R231" s="23">
        <v>0</v>
      </c>
      <c r="S231" s="23">
        <v>0</v>
      </c>
      <c r="T231" s="23">
        <v>6556</v>
      </c>
      <c r="U231" s="19">
        <f t="shared" si="647"/>
        <v>105105</v>
      </c>
      <c r="V231" s="23">
        <v>11000</v>
      </c>
      <c r="W231" s="23">
        <v>42599</v>
      </c>
      <c r="X231" s="23">
        <v>21024</v>
      </c>
      <c r="Y231" s="23">
        <v>23058</v>
      </c>
      <c r="Z231" s="23">
        <v>7424</v>
      </c>
      <c r="AA231" s="23">
        <v>0</v>
      </c>
      <c r="AB231" s="23">
        <v>0</v>
      </c>
      <c r="AC231" s="23">
        <v>0</v>
      </c>
      <c r="AD231" s="23"/>
      <c r="AE231" s="19">
        <f t="shared" si="648"/>
        <v>268204</v>
      </c>
      <c r="AF231" s="24">
        <v>0</v>
      </c>
      <c r="AG231" s="24">
        <v>0</v>
      </c>
      <c r="AH231" s="23">
        <v>0</v>
      </c>
      <c r="AI231" s="23">
        <v>0</v>
      </c>
      <c r="AJ231" s="23">
        <v>0</v>
      </c>
      <c r="AK231" s="23">
        <v>0</v>
      </c>
      <c r="AL231" s="23">
        <v>0</v>
      </c>
      <c r="AM231" s="23">
        <v>0</v>
      </c>
      <c r="AN231" s="23">
        <v>0</v>
      </c>
      <c r="AO231" s="23">
        <v>0</v>
      </c>
      <c r="AP231" s="23">
        <v>0</v>
      </c>
      <c r="AQ231" s="23">
        <v>0</v>
      </c>
      <c r="AR231" s="23">
        <v>0</v>
      </c>
      <c r="AS231" s="23">
        <v>14024</v>
      </c>
      <c r="AT231" s="23">
        <v>0</v>
      </c>
      <c r="AU231" s="23">
        <v>0</v>
      </c>
      <c r="AV231" s="23">
        <v>0</v>
      </c>
      <c r="AW231" s="23">
        <v>0</v>
      </c>
      <c r="AX231" s="23">
        <v>0</v>
      </c>
      <c r="AY231" s="23">
        <v>0</v>
      </c>
      <c r="AZ231" s="23">
        <v>254180</v>
      </c>
      <c r="BA231" s="19">
        <f t="shared" si="649"/>
        <v>0</v>
      </c>
      <c r="BB231" s="19">
        <f t="shared" si="650"/>
        <v>0</v>
      </c>
      <c r="BC231" s="19">
        <v>0</v>
      </c>
      <c r="BD231" s="19">
        <v>0</v>
      </c>
      <c r="BE231" s="19">
        <v>0</v>
      </c>
      <c r="BF231" s="19">
        <f t="shared" si="651"/>
        <v>0</v>
      </c>
      <c r="BG231" s="19">
        <v>0</v>
      </c>
      <c r="BH231" s="19">
        <v>0</v>
      </c>
      <c r="BI231" s="19">
        <v>0</v>
      </c>
      <c r="BJ231" s="19">
        <v>0</v>
      </c>
      <c r="BK231" s="19">
        <f t="shared" si="589"/>
        <v>0</v>
      </c>
      <c r="BL231" s="19">
        <v>0</v>
      </c>
      <c r="BM231" s="19">
        <v>0</v>
      </c>
      <c r="BN231" s="19">
        <f t="shared" si="652"/>
        <v>0</v>
      </c>
      <c r="BO231" s="19">
        <v>0</v>
      </c>
      <c r="BP231" s="19">
        <v>0</v>
      </c>
      <c r="BQ231" s="19">
        <v>0</v>
      </c>
      <c r="BR231" s="19">
        <v>0</v>
      </c>
      <c r="BS231" s="19">
        <v>0</v>
      </c>
      <c r="BT231" s="19">
        <v>0</v>
      </c>
      <c r="BU231" s="19">
        <v>0</v>
      </c>
      <c r="BV231" s="19">
        <v>0</v>
      </c>
      <c r="BW231" s="19">
        <v>0</v>
      </c>
      <c r="BX231" s="19">
        <v>0</v>
      </c>
      <c r="BY231" s="19">
        <v>0</v>
      </c>
      <c r="BZ231" s="19">
        <f t="shared" si="653"/>
        <v>0</v>
      </c>
      <c r="CA231" s="19">
        <f t="shared" si="654"/>
        <v>0</v>
      </c>
      <c r="CB231" s="19">
        <f t="shared" si="590"/>
        <v>0</v>
      </c>
      <c r="CC231" s="24"/>
      <c r="CD231" s="23">
        <v>0</v>
      </c>
      <c r="CE231" s="19">
        <f t="shared" si="655"/>
        <v>0</v>
      </c>
      <c r="CF231" s="19">
        <v>0</v>
      </c>
      <c r="CG231" s="19">
        <v>0</v>
      </c>
      <c r="CH231" s="19">
        <v>0</v>
      </c>
      <c r="CI231" s="19">
        <v>0</v>
      </c>
      <c r="CJ231" s="19">
        <v>0</v>
      </c>
      <c r="CK231" s="19">
        <f t="shared" si="656"/>
        <v>0</v>
      </c>
      <c r="CL231" s="51">
        <v>0</v>
      </c>
      <c r="CM231" s="51">
        <v>0</v>
      </c>
      <c r="CN231" s="19">
        <v>0</v>
      </c>
      <c r="CO231" s="19">
        <v>0</v>
      </c>
      <c r="CP231" s="19">
        <v>0</v>
      </c>
      <c r="CQ231" s="19">
        <v>0</v>
      </c>
      <c r="CR231" s="19">
        <f t="shared" si="591"/>
        <v>0</v>
      </c>
      <c r="CS231" s="19">
        <f t="shared" si="592"/>
        <v>0</v>
      </c>
      <c r="CT231" s="19">
        <v>0</v>
      </c>
      <c r="CU231" s="20">
        <v>0</v>
      </c>
      <c r="CW231" s="116"/>
      <c r="CX231" s="116"/>
      <c r="CY231" s="95"/>
    </row>
    <row r="232" spans="1:103" s="52" customFormat="1" ht="31.2" x14ac:dyDescent="0.3">
      <c r="A232" s="21" t="s">
        <v>1</v>
      </c>
      <c r="B232" s="21" t="s">
        <v>83</v>
      </c>
      <c r="C232" s="22" t="s">
        <v>559</v>
      </c>
      <c r="D232" s="19">
        <f t="shared" si="644"/>
        <v>3836346</v>
      </c>
      <c r="E232" s="19">
        <f t="shared" si="645"/>
        <v>3836346</v>
      </c>
      <c r="F232" s="19">
        <f t="shared" si="646"/>
        <v>3836346</v>
      </c>
      <c r="G232" s="23">
        <v>2765630</v>
      </c>
      <c r="H232" s="23">
        <v>643988</v>
      </c>
      <c r="I232" s="19">
        <f>SUM(J232:O232)</f>
        <v>142853</v>
      </c>
      <c r="J232" s="23">
        <v>1740</v>
      </c>
      <c r="K232" s="23">
        <v>116288</v>
      </c>
      <c r="L232" s="23">
        <v>0</v>
      </c>
      <c r="M232" s="23">
        <v>0</v>
      </c>
      <c r="N232" s="23">
        <v>7825</v>
      </c>
      <c r="O232" s="23">
        <v>17000</v>
      </c>
      <c r="P232" s="19">
        <f>SUM(Q232:R232)</f>
        <v>2046</v>
      </c>
      <c r="Q232" s="23">
        <v>1476</v>
      </c>
      <c r="R232" s="23">
        <v>570</v>
      </c>
      <c r="S232" s="23">
        <v>0</v>
      </c>
      <c r="T232" s="23">
        <v>0</v>
      </c>
      <c r="U232" s="19">
        <f t="shared" si="647"/>
        <v>183388</v>
      </c>
      <c r="V232" s="23">
        <v>10400</v>
      </c>
      <c r="W232" s="23">
        <v>142474</v>
      </c>
      <c r="X232" s="23">
        <v>0</v>
      </c>
      <c r="Y232" s="23">
        <v>16364</v>
      </c>
      <c r="Z232" s="23">
        <v>14150</v>
      </c>
      <c r="AA232" s="23">
        <v>0</v>
      </c>
      <c r="AB232" s="23">
        <v>0</v>
      </c>
      <c r="AC232" s="23">
        <v>0</v>
      </c>
      <c r="AD232" s="23"/>
      <c r="AE232" s="19">
        <f t="shared" si="648"/>
        <v>98441</v>
      </c>
      <c r="AF232" s="24">
        <v>0</v>
      </c>
      <c r="AG232" s="24">
        <v>0</v>
      </c>
      <c r="AH232" s="23">
        <v>3200</v>
      </c>
      <c r="AI232" s="23">
        <v>4850</v>
      </c>
      <c r="AJ232" s="23">
        <v>3720</v>
      </c>
      <c r="AK232" s="23">
        <v>5940</v>
      </c>
      <c r="AL232" s="23">
        <v>0</v>
      </c>
      <c r="AM232" s="23">
        <v>2866</v>
      </c>
      <c r="AN232" s="23">
        <v>23965</v>
      </c>
      <c r="AO232" s="23">
        <v>0</v>
      </c>
      <c r="AP232" s="23">
        <v>0</v>
      </c>
      <c r="AQ232" s="23">
        <v>0</v>
      </c>
      <c r="AR232" s="23">
        <v>0</v>
      </c>
      <c r="AS232" s="23">
        <v>51600</v>
      </c>
      <c r="AT232" s="23">
        <v>0</v>
      </c>
      <c r="AU232" s="23">
        <v>0</v>
      </c>
      <c r="AV232" s="23">
        <v>0</v>
      </c>
      <c r="AW232" s="23">
        <v>0</v>
      </c>
      <c r="AX232" s="23">
        <v>0</v>
      </c>
      <c r="AY232" s="23">
        <v>0</v>
      </c>
      <c r="AZ232" s="23">
        <v>2300</v>
      </c>
      <c r="BA232" s="19">
        <f t="shared" si="649"/>
        <v>0</v>
      </c>
      <c r="BB232" s="19">
        <f t="shared" si="650"/>
        <v>0</v>
      </c>
      <c r="BC232" s="19">
        <v>0</v>
      </c>
      <c r="BD232" s="19">
        <v>0</v>
      </c>
      <c r="BE232" s="19">
        <v>0</v>
      </c>
      <c r="BF232" s="19">
        <f t="shared" si="651"/>
        <v>0</v>
      </c>
      <c r="BG232" s="19">
        <v>0</v>
      </c>
      <c r="BH232" s="19">
        <v>0</v>
      </c>
      <c r="BI232" s="19">
        <v>0</v>
      </c>
      <c r="BJ232" s="19">
        <v>0</v>
      </c>
      <c r="BK232" s="19">
        <f>SUM(BL232)</f>
        <v>0</v>
      </c>
      <c r="BL232" s="19">
        <v>0</v>
      </c>
      <c r="BM232" s="19">
        <v>0</v>
      </c>
      <c r="BN232" s="19">
        <f t="shared" si="652"/>
        <v>0</v>
      </c>
      <c r="BO232" s="19">
        <v>0</v>
      </c>
      <c r="BP232" s="19">
        <v>0</v>
      </c>
      <c r="BQ232" s="19">
        <v>0</v>
      </c>
      <c r="BR232" s="19">
        <v>0</v>
      </c>
      <c r="BS232" s="19">
        <v>0</v>
      </c>
      <c r="BT232" s="19">
        <v>0</v>
      </c>
      <c r="BU232" s="19">
        <v>0</v>
      </c>
      <c r="BV232" s="19">
        <v>0</v>
      </c>
      <c r="BW232" s="19">
        <v>0</v>
      </c>
      <c r="BX232" s="19">
        <v>0</v>
      </c>
      <c r="BY232" s="19">
        <v>0</v>
      </c>
      <c r="BZ232" s="19">
        <f t="shared" si="653"/>
        <v>0</v>
      </c>
      <c r="CA232" s="19">
        <f t="shared" si="654"/>
        <v>0</v>
      </c>
      <c r="CB232" s="19">
        <f>SUM(CC232:CD232)</f>
        <v>0</v>
      </c>
      <c r="CC232" s="24"/>
      <c r="CD232" s="23"/>
      <c r="CE232" s="19">
        <f t="shared" si="655"/>
        <v>0</v>
      </c>
      <c r="CF232" s="19">
        <v>0</v>
      </c>
      <c r="CG232" s="19">
        <v>0</v>
      </c>
      <c r="CH232" s="19">
        <v>0</v>
      </c>
      <c r="CI232" s="19">
        <v>0</v>
      </c>
      <c r="CJ232" s="19">
        <v>0</v>
      </c>
      <c r="CK232" s="19">
        <f t="shared" si="656"/>
        <v>0</v>
      </c>
      <c r="CL232" s="51">
        <v>0</v>
      </c>
      <c r="CM232" s="51">
        <v>0</v>
      </c>
      <c r="CN232" s="19">
        <v>0</v>
      </c>
      <c r="CO232" s="19">
        <v>0</v>
      </c>
      <c r="CP232" s="19">
        <v>0</v>
      </c>
      <c r="CQ232" s="19">
        <v>0</v>
      </c>
      <c r="CR232" s="19">
        <f>SUM(CS232)</f>
        <v>0</v>
      </c>
      <c r="CS232" s="19">
        <f>SUM(CT232:CU232)</f>
        <v>0</v>
      </c>
      <c r="CT232" s="19">
        <v>0</v>
      </c>
      <c r="CU232" s="20">
        <v>0</v>
      </c>
      <c r="CW232" s="116"/>
      <c r="CX232" s="116"/>
      <c r="CY232" s="95"/>
    </row>
    <row r="233" spans="1:103" s="52" customFormat="1" ht="23.4" customHeight="1" x14ac:dyDescent="0.3">
      <c r="A233" s="21" t="s">
        <v>1</v>
      </c>
      <c r="B233" s="21" t="s">
        <v>83</v>
      </c>
      <c r="C233" s="22" t="s">
        <v>560</v>
      </c>
      <c r="D233" s="19">
        <f t="shared" si="644"/>
        <v>37567413</v>
      </c>
      <c r="E233" s="19">
        <f t="shared" si="645"/>
        <v>36102998</v>
      </c>
      <c r="F233" s="19">
        <f t="shared" si="646"/>
        <v>36102998</v>
      </c>
      <c r="G233" s="23">
        <v>14307855</v>
      </c>
      <c r="H233" s="23">
        <v>3576966</v>
      </c>
      <c r="I233" s="19">
        <f t="shared" si="586"/>
        <v>11803432</v>
      </c>
      <c r="J233" s="23">
        <v>6841666</v>
      </c>
      <c r="K233" s="23">
        <v>44863</v>
      </c>
      <c r="L233" s="23">
        <v>43670</v>
      </c>
      <c r="M233" s="23">
        <v>20000</v>
      </c>
      <c r="N233" s="23">
        <v>640285</v>
      </c>
      <c r="O233" s="23">
        <v>4212948</v>
      </c>
      <c r="P233" s="19">
        <f t="shared" si="587"/>
        <v>8000</v>
      </c>
      <c r="Q233" s="23">
        <v>4000</v>
      </c>
      <c r="R233" s="23">
        <v>4000</v>
      </c>
      <c r="S233" s="23">
        <v>5362</v>
      </c>
      <c r="T233" s="23">
        <v>181282</v>
      </c>
      <c r="U233" s="19">
        <f t="shared" si="647"/>
        <v>2034530</v>
      </c>
      <c r="V233" s="23">
        <v>984281</v>
      </c>
      <c r="W233" s="23">
        <v>422597</v>
      </c>
      <c r="X233" s="23">
        <v>35086</v>
      </c>
      <c r="Y233" s="23">
        <v>349111</v>
      </c>
      <c r="Z233" s="23">
        <v>195829</v>
      </c>
      <c r="AA233" s="23">
        <v>0</v>
      </c>
      <c r="AB233" s="23">
        <v>0</v>
      </c>
      <c r="AC233" s="23">
        <v>47626</v>
      </c>
      <c r="AD233" s="23"/>
      <c r="AE233" s="19">
        <f t="shared" si="648"/>
        <v>4185571</v>
      </c>
      <c r="AF233" s="24">
        <v>0</v>
      </c>
      <c r="AG233" s="24">
        <v>0</v>
      </c>
      <c r="AH233" s="23">
        <v>1039683</v>
      </c>
      <c r="AI233" s="23">
        <v>861071</v>
      </c>
      <c r="AJ233" s="23">
        <v>0</v>
      </c>
      <c r="AK233" s="23">
        <v>70341</v>
      </c>
      <c r="AL233" s="23">
        <v>0</v>
      </c>
      <c r="AM233" s="23">
        <v>47332</v>
      </c>
      <c r="AN233" s="23">
        <v>694463</v>
      </c>
      <c r="AO233" s="23">
        <v>0</v>
      </c>
      <c r="AP233" s="23">
        <v>0</v>
      </c>
      <c r="AQ233" s="23">
        <v>0</v>
      </c>
      <c r="AR233" s="23">
        <v>16000</v>
      </c>
      <c r="AS233" s="23">
        <v>110000</v>
      </c>
      <c r="AT233" s="23">
        <v>0</v>
      </c>
      <c r="AU233" s="23">
        <v>3618</v>
      </c>
      <c r="AV233" s="23">
        <v>0</v>
      </c>
      <c r="AW233" s="23">
        <v>0</v>
      </c>
      <c r="AX233" s="23">
        <v>0</v>
      </c>
      <c r="AY233" s="23">
        <v>0</v>
      </c>
      <c r="AZ233" s="23">
        <v>1343063</v>
      </c>
      <c r="BA233" s="19">
        <f t="shared" si="649"/>
        <v>0</v>
      </c>
      <c r="BB233" s="19">
        <f t="shared" si="650"/>
        <v>0</v>
      </c>
      <c r="BC233" s="19">
        <v>0</v>
      </c>
      <c r="BD233" s="19">
        <v>0</v>
      </c>
      <c r="BE233" s="19">
        <v>0</v>
      </c>
      <c r="BF233" s="19">
        <f t="shared" si="651"/>
        <v>0</v>
      </c>
      <c r="BG233" s="19">
        <v>0</v>
      </c>
      <c r="BH233" s="19">
        <v>0</v>
      </c>
      <c r="BI233" s="19">
        <v>0</v>
      </c>
      <c r="BJ233" s="19">
        <v>0</v>
      </c>
      <c r="BK233" s="19">
        <f t="shared" si="589"/>
        <v>0</v>
      </c>
      <c r="BL233" s="19">
        <v>0</v>
      </c>
      <c r="BM233" s="19">
        <v>0</v>
      </c>
      <c r="BN233" s="19">
        <f t="shared" si="652"/>
        <v>0</v>
      </c>
      <c r="BO233" s="19">
        <v>0</v>
      </c>
      <c r="BP233" s="19">
        <v>0</v>
      </c>
      <c r="BQ233" s="19">
        <v>0</v>
      </c>
      <c r="BR233" s="19">
        <v>0</v>
      </c>
      <c r="BS233" s="19">
        <v>0</v>
      </c>
      <c r="BT233" s="19">
        <v>0</v>
      </c>
      <c r="BU233" s="19">
        <v>0</v>
      </c>
      <c r="BV233" s="19">
        <v>0</v>
      </c>
      <c r="BW233" s="19">
        <v>0</v>
      </c>
      <c r="BX233" s="19">
        <v>0</v>
      </c>
      <c r="BY233" s="19">
        <v>0</v>
      </c>
      <c r="BZ233" s="19">
        <f t="shared" si="653"/>
        <v>1464415</v>
      </c>
      <c r="CA233" s="19">
        <f t="shared" si="654"/>
        <v>1464415</v>
      </c>
      <c r="CB233" s="19">
        <f t="shared" si="590"/>
        <v>1464415</v>
      </c>
      <c r="CC233" s="24"/>
      <c r="CD233" s="23">
        <v>1464415</v>
      </c>
      <c r="CE233" s="19">
        <f t="shared" si="655"/>
        <v>0</v>
      </c>
      <c r="CF233" s="19">
        <v>0</v>
      </c>
      <c r="CG233" s="19">
        <v>0</v>
      </c>
      <c r="CH233" s="19">
        <v>0</v>
      </c>
      <c r="CI233" s="19">
        <v>0</v>
      </c>
      <c r="CJ233" s="19">
        <v>0</v>
      </c>
      <c r="CK233" s="19">
        <f t="shared" si="656"/>
        <v>0</v>
      </c>
      <c r="CL233" s="51">
        <v>0</v>
      </c>
      <c r="CM233" s="51"/>
      <c r="CN233" s="19">
        <v>0</v>
      </c>
      <c r="CO233" s="19">
        <v>0</v>
      </c>
      <c r="CP233" s="19">
        <v>0</v>
      </c>
      <c r="CQ233" s="19">
        <v>0</v>
      </c>
      <c r="CR233" s="19">
        <f t="shared" si="591"/>
        <v>0</v>
      </c>
      <c r="CS233" s="19">
        <f t="shared" si="592"/>
        <v>0</v>
      </c>
      <c r="CT233" s="19">
        <v>0</v>
      </c>
      <c r="CU233" s="20">
        <v>0</v>
      </c>
      <c r="CW233" s="116"/>
      <c r="CX233" s="116"/>
      <c r="CY233" s="95"/>
    </row>
    <row r="234" spans="1:103" s="52" customFormat="1" ht="31.2" x14ac:dyDescent="0.3">
      <c r="A234" s="21" t="s">
        <v>1</v>
      </c>
      <c r="B234" s="21" t="s">
        <v>83</v>
      </c>
      <c r="C234" s="22" t="s">
        <v>561</v>
      </c>
      <c r="D234" s="19">
        <f t="shared" si="644"/>
        <v>28567130</v>
      </c>
      <c r="E234" s="19">
        <f t="shared" si="645"/>
        <v>27170130</v>
      </c>
      <c r="F234" s="19">
        <f t="shared" si="646"/>
        <v>27170130</v>
      </c>
      <c r="G234" s="23">
        <v>11327912</v>
      </c>
      <c r="H234" s="23">
        <v>2831978</v>
      </c>
      <c r="I234" s="19">
        <f t="shared" si="586"/>
        <v>8110805</v>
      </c>
      <c r="J234" s="23">
        <v>5305888</v>
      </c>
      <c r="K234" s="23">
        <v>58000</v>
      </c>
      <c r="L234" s="23">
        <v>17600</v>
      </c>
      <c r="M234" s="23">
        <v>0</v>
      </c>
      <c r="N234" s="23">
        <v>500500</v>
      </c>
      <c r="O234" s="23">
        <v>2228817</v>
      </c>
      <c r="P234" s="19">
        <f t="shared" si="587"/>
        <v>0</v>
      </c>
      <c r="Q234" s="23">
        <v>0</v>
      </c>
      <c r="R234" s="23">
        <v>0</v>
      </c>
      <c r="S234" s="23">
        <v>0</v>
      </c>
      <c r="T234" s="23">
        <v>97160</v>
      </c>
      <c r="U234" s="19">
        <f t="shared" si="647"/>
        <v>1407882</v>
      </c>
      <c r="V234" s="23">
        <v>674182</v>
      </c>
      <c r="W234" s="23">
        <v>387660</v>
      </c>
      <c r="X234" s="23">
        <v>40883</v>
      </c>
      <c r="Y234" s="23">
        <v>150696</v>
      </c>
      <c r="Z234" s="23">
        <v>91919</v>
      </c>
      <c r="AA234" s="23">
        <v>54040</v>
      </c>
      <c r="AB234" s="23">
        <v>0</v>
      </c>
      <c r="AC234" s="23">
        <v>8502</v>
      </c>
      <c r="AD234" s="23"/>
      <c r="AE234" s="19">
        <f t="shared" si="648"/>
        <v>3394393</v>
      </c>
      <c r="AF234" s="24">
        <v>0</v>
      </c>
      <c r="AG234" s="24">
        <v>0</v>
      </c>
      <c r="AH234" s="23">
        <v>465572</v>
      </c>
      <c r="AI234" s="23">
        <v>1963613</v>
      </c>
      <c r="AJ234" s="23">
        <v>0</v>
      </c>
      <c r="AK234" s="23">
        <v>28000</v>
      </c>
      <c r="AL234" s="23">
        <v>0</v>
      </c>
      <c r="AM234" s="23">
        <v>13000</v>
      </c>
      <c r="AN234" s="23">
        <v>330000</v>
      </c>
      <c r="AO234" s="23">
        <v>0</v>
      </c>
      <c r="AP234" s="23">
        <v>600</v>
      </c>
      <c r="AQ234" s="23">
        <v>0</v>
      </c>
      <c r="AR234" s="23">
        <v>49000</v>
      </c>
      <c r="AS234" s="23">
        <v>40000</v>
      </c>
      <c r="AT234" s="23">
        <v>0</v>
      </c>
      <c r="AU234" s="23">
        <v>0</v>
      </c>
      <c r="AV234" s="23">
        <v>0</v>
      </c>
      <c r="AW234" s="23">
        <v>0</v>
      </c>
      <c r="AX234" s="23">
        <v>0</v>
      </c>
      <c r="AY234" s="23">
        <v>0</v>
      </c>
      <c r="AZ234" s="23">
        <v>504608</v>
      </c>
      <c r="BA234" s="19">
        <f t="shared" si="649"/>
        <v>0</v>
      </c>
      <c r="BB234" s="19">
        <f t="shared" si="650"/>
        <v>0</v>
      </c>
      <c r="BC234" s="19">
        <v>0</v>
      </c>
      <c r="BD234" s="19">
        <v>0</v>
      </c>
      <c r="BE234" s="19">
        <v>0</v>
      </c>
      <c r="BF234" s="19">
        <f t="shared" si="651"/>
        <v>0</v>
      </c>
      <c r="BG234" s="19">
        <v>0</v>
      </c>
      <c r="BH234" s="19">
        <v>0</v>
      </c>
      <c r="BI234" s="19">
        <v>0</v>
      </c>
      <c r="BJ234" s="19">
        <v>0</v>
      </c>
      <c r="BK234" s="19">
        <f t="shared" si="589"/>
        <v>0</v>
      </c>
      <c r="BL234" s="19">
        <v>0</v>
      </c>
      <c r="BM234" s="19">
        <v>0</v>
      </c>
      <c r="BN234" s="19">
        <f t="shared" si="652"/>
        <v>0</v>
      </c>
      <c r="BO234" s="19">
        <v>0</v>
      </c>
      <c r="BP234" s="19">
        <v>0</v>
      </c>
      <c r="BQ234" s="19">
        <v>0</v>
      </c>
      <c r="BR234" s="19">
        <v>0</v>
      </c>
      <c r="BS234" s="19">
        <v>0</v>
      </c>
      <c r="BT234" s="19">
        <v>0</v>
      </c>
      <c r="BU234" s="19">
        <v>0</v>
      </c>
      <c r="BV234" s="19">
        <v>0</v>
      </c>
      <c r="BW234" s="19">
        <v>0</v>
      </c>
      <c r="BX234" s="19">
        <v>0</v>
      </c>
      <c r="BY234" s="19">
        <v>0</v>
      </c>
      <c r="BZ234" s="19">
        <f t="shared" si="653"/>
        <v>1397000</v>
      </c>
      <c r="CA234" s="19">
        <f t="shared" si="654"/>
        <v>1397000</v>
      </c>
      <c r="CB234" s="19">
        <f t="shared" si="590"/>
        <v>1397000</v>
      </c>
      <c r="CC234" s="24"/>
      <c r="CD234" s="23">
        <v>1397000</v>
      </c>
      <c r="CE234" s="19">
        <f t="shared" si="655"/>
        <v>0</v>
      </c>
      <c r="CF234" s="19">
        <v>0</v>
      </c>
      <c r="CG234" s="19">
        <v>0</v>
      </c>
      <c r="CH234" s="19">
        <v>0</v>
      </c>
      <c r="CI234" s="19">
        <v>0</v>
      </c>
      <c r="CJ234" s="19">
        <v>0</v>
      </c>
      <c r="CK234" s="19">
        <f t="shared" si="656"/>
        <v>0</v>
      </c>
      <c r="CL234" s="51">
        <v>0</v>
      </c>
      <c r="CM234" s="51"/>
      <c r="CN234" s="19">
        <v>0</v>
      </c>
      <c r="CO234" s="19">
        <v>0</v>
      </c>
      <c r="CP234" s="19">
        <v>0</v>
      </c>
      <c r="CQ234" s="19">
        <v>0</v>
      </c>
      <c r="CR234" s="19">
        <f t="shared" si="591"/>
        <v>0</v>
      </c>
      <c r="CS234" s="19">
        <f t="shared" si="592"/>
        <v>0</v>
      </c>
      <c r="CT234" s="19">
        <v>0</v>
      </c>
      <c r="CU234" s="20">
        <v>0</v>
      </c>
      <c r="CW234" s="116"/>
      <c r="CX234" s="116"/>
      <c r="CY234" s="95"/>
    </row>
    <row r="235" spans="1:103" s="52" customFormat="1" ht="15.6" x14ac:dyDescent="0.3">
      <c r="A235" s="21" t="s">
        <v>1</v>
      </c>
      <c r="B235" s="21" t="s">
        <v>83</v>
      </c>
      <c r="C235" s="22" t="s">
        <v>562</v>
      </c>
      <c r="D235" s="19">
        <f t="shared" si="644"/>
        <v>8761786</v>
      </c>
      <c r="E235" s="19">
        <f t="shared" si="645"/>
        <v>8371364</v>
      </c>
      <c r="F235" s="19">
        <f t="shared" si="646"/>
        <v>8371364</v>
      </c>
      <c r="G235" s="23">
        <v>3818076</v>
      </c>
      <c r="H235" s="23">
        <v>954521</v>
      </c>
      <c r="I235" s="19">
        <f t="shared" si="586"/>
        <v>2179583</v>
      </c>
      <c r="J235" s="23">
        <v>947073</v>
      </c>
      <c r="K235" s="23">
        <v>26400</v>
      </c>
      <c r="L235" s="23">
        <v>46000</v>
      </c>
      <c r="M235" s="23">
        <v>0</v>
      </c>
      <c r="N235" s="23">
        <v>336808</v>
      </c>
      <c r="O235" s="23">
        <v>823302</v>
      </c>
      <c r="P235" s="19">
        <f t="shared" si="587"/>
        <v>35800</v>
      </c>
      <c r="Q235" s="23">
        <v>33800</v>
      </c>
      <c r="R235" s="23">
        <v>2000</v>
      </c>
      <c r="S235" s="23">
        <v>0</v>
      </c>
      <c r="T235" s="23">
        <v>44200</v>
      </c>
      <c r="U235" s="19">
        <f t="shared" si="647"/>
        <v>238683</v>
      </c>
      <c r="V235" s="23">
        <v>51900</v>
      </c>
      <c r="W235" s="23">
        <v>108107</v>
      </c>
      <c r="X235" s="23">
        <v>0</v>
      </c>
      <c r="Y235" s="23">
        <v>54211</v>
      </c>
      <c r="Z235" s="23">
        <v>20364</v>
      </c>
      <c r="AA235" s="23">
        <v>0</v>
      </c>
      <c r="AB235" s="23">
        <v>0</v>
      </c>
      <c r="AC235" s="23">
        <v>4101</v>
      </c>
      <c r="AD235" s="23"/>
      <c r="AE235" s="19">
        <f t="shared" si="648"/>
        <v>1100501</v>
      </c>
      <c r="AF235" s="24">
        <v>0</v>
      </c>
      <c r="AG235" s="24">
        <v>0</v>
      </c>
      <c r="AH235" s="23">
        <v>175649</v>
      </c>
      <c r="AI235" s="23">
        <v>465074</v>
      </c>
      <c r="AJ235" s="23">
        <v>0</v>
      </c>
      <c r="AK235" s="23">
        <v>27473</v>
      </c>
      <c r="AL235" s="23">
        <v>0</v>
      </c>
      <c r="AM235" s="23">
        <v>2400</v>
      </c>
      <c r="AN235" s="23">
        <v>18400</v>
      </c>
      <c r="AO235" s="23">
        <v>0</v>
      </c>
      <c r="AP235" s="23">
        <v>0</v>
      </c>
      <c r="AQ235" s="23">
        <v>0</v>
      </c>
      <c r="AR235" s="23">
        <v>0</v>
      </c>
      <c r="AS235" s="23">
        <v>227623</v>
      </c>
      <c r="AT235" s="23">
        <v>0</v>
      </c>
      <c r="AU235" s="23">
        <v>0</v>
      </c>
      <c r="AV235" s="23">
        <v>0</v>
      </c>
      <c r="AW235" s="23">
        <v>0</v>
      </c>
      <c r="AX235" s="23">
        <v>0</v>
      </c>
      <c r="AY235" s="23">
        <v>0</v>
      </c>
      <c r="AZ235" s="23">
        <v>183882</v>
      </c>
      <c r="BA235" s="19">
        <f t="shared" si="649"/>
        <v>0</v>
      </c>
      <c r="BB235" s="19">
        <f t="shared" si="650"/>
        <v>0</v>
      </c>
      <c r="BC235" s="19">
        <v>0</v>
      </c>
      <c r="BD235" s="19">
        <v>0</v>
      </c>
      <c r="BE235" s="19">
        <v>0</v>
      </c>
      <c r="BF235" s="19">
        <f t="shared" si="651"/>
        <v>0</v>
      </c>
      <c r="BG235" s="19">
        <v>0</v>
      </c>
      <c r="BH235" s="19">
        <v>0</v>
      </c>
      <c r="BI235" s="19">
        <v>0</v>
      </c>
      <c r="BJ235" s="19">
        <v>0</v>
      </c>
      <c r="BK235" s="19">
        <f t="shared" si="589"/>
        <v>0</v>
      </c>
      <c r="BL235" s="19">
        <v>0</v>
      </c>
      <c r="BM235" s="19">
        <v>0</v>
      </c>
      <c r="BN235" s="19">
        <f t="shared" si="652"/>
        <v>0</v>
      </c>
      <c r="BO235" s="19">
        <v>0</v>
      </c>
      <c r="BP235" s="19">
        <v>0</v>
      </c>
      <c r="BQ235" s="19">
        <v>0</v>
      </c>
      <c r="BR235" s="19">
        <v>0</v>
      </c>
      <c r="BS235" s="19">
        <v>0</v>
      </c>
      <c r="BT235" s="19">
        <v>0</v>
      </c>
      <c r="BU235" s="19">
        <v>0</v>
      </c>
      <c r="BV235" s="19">
        <v>0</v>
      </c>
      <c r="BW235" s="19">
        <v>0</v>
      </c>
      <c r="BX235" s="19">
        <v>0</v>
      </c>
      <c r="BY235" s="19">
        <v>0</v>
      </c>
      <c r="BZ235" s="19">
        <f t="shared" si="653"/>
        <v>390422</v>
      </c>
      <c r="CA235" s="19">
        <f t="shared" si="654"/>
        <v>390422</v>
      </c>
      <c r="CB235" s="19">
        <f t="shared" si="590"/>
        <v>390422</v>
      </c>
      <c r="CC235" s="24"/>
      <c r="CD235" s="23">
        <v>390422</v>
      </c>
      <c r="CE235" s="19">
        <f t="shared" si="655"/>
        <v>0</v>
      </c>
      <c r="CF235" s="19">
        <v>0</v>
      </c>
      <c r="CG235" s="19">
        <v>0</v>
      </c>
      <c r="CH235" s="19">
        <v>0</v>
      </c>
      <c r="CI235" s="19">
        <v>0</v>
      </c>
      <c r="CJ235" s="19">
        <v>0</v>
      </c>
      <c r="CK235" s="19">
        <f t="shared" si="656"/>
        <v>0</v>
      </c>
      <c r="CL235" s="51">
        <v>0</v>
      </c>
      <c r="CM235" s="51">
        <v>0</v>
      </c>
      <c r="CN235" s="19">
        <v>0</v>
      </c>
      <c r="CO235" s="19">
        <v>0</v>
      </c>
      <c r="CP235" s="19">
        <v>0</v>
      </c>
      <c r="CQ235" s="19">
        <v>0</v>
      </c>
      <c r="CR235" s="19">
        <f t="shared" si="591"/>
        <v>0</v>
      </c>
      <c r="CS235" s="19">
        <f t="shared" si="592"/>
        <v>0</v>
      </c>
      <c r="CT235" s="19">
        <v>0</v>
      </c>
      <c r="CU235" s="20">
        <v>0</v>
      </c>
      <c r="CW235" s="116"/>
      <c r="CX235" s="116"/>
      <c r="CY235" s="95"/>
    </row>
    <row r="236" spans="1:103" s="52" customFormat="1" ht="31.2" x14ac:dyDescent="0.3">
      <c r="A236" s="21" t="s">
        <v>1</v>
      </c>
      <c r="B236" s="21" t="s">
        <v>85</v>
      </c>
      <c r="C236" s="22" t="s">
        <v>563</v>
      </c>
      <c r="D236" s="19">
        <f t="shared" si="644"/>
        <v>7173008</v>
      </c>
      <c r="E236" s="19">
        <f t="shared" si="645"/>
        <v>7173008</v>
      </c>
      <c r="F236" s="19">
        <f t="shared" si="646"/>
        <v>6970264</v>
      </c>
      <c r="G236" s="23">
        <v>2799022</v>
      </c>
      <c r="H236" s="23">
        <v>698604</v>
      </c>
      <c r="I236" s="19">
        <f t="shared" si="586"/>
        <v>1559976</v>
      </c>
      <c r="J236" s="23">
        <v>0</v>
      </c>
      <c r="K236" s="23">
        <v>0</v>
      </c>
      <c r="L236" s="23">
        <v>794318</v>
      </c>
      <c r="M236" s="23">
        <v>0</v>
      </c>
      <c r="N236" s="23">
        <v>482947</v>
      </c>
      <c r="O236" s="23">
        <v>282711</v>
      </c>
      <c r="P236" s="19">
        <f t="shared" si="587"/>
        <v>19187</v>
      </c>
      <c r="Q236" s="23">
        <v>19187</v>
      </c>
      <c r="R236" s="23">
        <v>0</v>
      </c>
      <c r="S236" s="23">
        <v>0</v>
      </c>
      <c r="T236" s="23">
        <v>44108</v>
      </c>
      <c r="U236" s="19">
        <f t="shared" si="647"/>
        <v>1375002</v>
      </c>
      <c r="V236" s="23">
        <v>115241</v>
      </c>
      <c r="W236" s="23">
        <v>785690</v>
      </c>
      <c r="X236" s="23">
        <v>291189</v>
      </c>
      <c r="Y236" s="23">
        <v>142178</v>
      </c>
      <c r="Z236" s="23">
        <v>40704</v>
      </c>
      <c r="AA236" s="23">
        <v>0</v>
      </c>
      <c r="AB236" s="23">
        <v>0</v>
      </c>
      <c r="AC236" s="23">
        <v>0</v>
      </c>
      <c r="AD236" s="23"/>
      <c r="AE236" s="19">
        <f t="shared" si="648"/>
        <v>474365</v>
      </c>
      <c r="AF236" s="24">
        <v>0</v>
      </c>
      <c r="AG236" s="24">
        <v>0</v>
      </c>
      <c r="AH236" s="51">
        <v>57629</v>
      </c>
      <c r="AI236" s="51">
        <v>101738</v>
      </c>
      <c r="AJ236" s="51">
        <v>0</v>
      </c>
      <c r="AK236" s="51">
        <v>25890</v>
      </c>
      <c r="AL236" s="51">
        <v>0</v>
      </c>
      <c r="AM236" s="51">
        <v>0</v>
      </c>
      <c r="AN236" s="51">
        <v>40742</v>
      </c>
      <c r="AO236" s="51">
        <v>0</v>
      </c>
      <c r="AP236" s="51">
        <v>0</v>
      </c>
      <c r="AQ236" s="51">
        <v>0</v>
      </c>
      <c r="AR236" s="51">
        <v>0</v>
      </c>
      <c r="AS236" s="51">
        <v>0</v>
      </c>
      <c r="AT236" s="51">
        <v>0</v>
      </c>
      <c r="AU236" s="51">
        <v>0</v>
      </c>
      <c r="AV236" s="51">
        <v>0</v>
      </c>
      <c r="AW236" s="51">
        <v>0</v>
      </c>
      <c r="AX236" s="51">
        <v>0</v>
      </c>
      <c r="AY236" s="51">
        <v>0</v>
      </c>
      <c r="AZ236" s="51">
        <v>248366</v>
      </c>
      <c r="BA236" s="19">
        <f t="shared" si="649"/>
        <v>202744</v>
      </c>
      <c r="BB236" s="19">
        <f t="shared" si="650"/>
        <v>0</v>
      </c>
      <c r="BC236" s="19">
        <v>0</v>
      </c>
      <c r="BD236" s="19">
        <v>0</v>
      </c>
      <c r="BE236" s="19">
        <v>0</v>
      </c>
      <c r="BF236" s="19">
        <f t="shared" si="651"/>
        <v>0</v>
      </c>
      <c r="BG236" s="19">
        <v>0</v>
      </c>
      <c r="BH236" s="19">
        <v>0</v>
      </c>
      <c r="BI236" s="19">
        <v>0</v>
      </c>
      <c r="BJ236" s="19">
        <v>0</v>
      </c>
      <c r="BK236" s="19">
        <f t="shared" si="589"/>
        <v>0</v>
      </c>
      <c r="BL236" s="19">
        <v>0</v>
      </c>
      <c r="BM236" s="19">
        <v>0</v>
      </c>
      <c r="BN236" s="19">
        <f t="shared" si="652"/>
        <v>202744</v>
      </c>
      <c r="BO236" s="19">
        <v>0</v>
      </c>
      <c r="BP236" s="19">
        <v>0</v>
      </c>
      <c r="BQ236" s="19">
        <v>0</v>
      </c>
      <c r="BR236" s="19">
        <v>0</v>
      </c>
      <c r="BS236" s="19">
        <v>0</v>
      </c>
      <c r="BT236" s="19">
        <v>0</v>
      </c>
      <c r="BU236" s="19">
        <v>0</v>
      </c>
      <c r="BV236" s="19">
        <v>0</v>
      </c>
      <c r="BW236" s="19">
        <v>0</v>
      </c>
      <c r="BX236" s="19">
        <v>0</v>
      </c>
      <c r="BY236" s="19">
        <v>202744</v>
      </c>
      <c r="BZ236" s="19">
        <f t="shared" si="653"/>
        <v>0</v>
      </c>
      <c r="CA236" s="19">
        <f t="shared" si="654"/>
        <v>0</v>
      </c>
      <c r="CB236" s="19">
        <f t="shared" si="590"/>
        <v>0</v>
      </c>
      <c r="CC236" s="23">
        <v>0</v>
      </c>
      <c r="CD236" s="23">
        <v>0</v>
      </c>
      <c r="CE236" s="19">
        <f t="shared" si="655"/>
        <v>0</v>
      </c>
      <c r="CF236" s="23">
        <v>0</v>
      </c>
      <c r="CG236" s="23">
        <v>0</v>
      </c>
      <c r="CH236" s="23">
        <v>0</v>
      </c>
      <c r="CI236" s="23">
        <v>0</v>
      </c>
      <c r="CJ236" s="23">
        <v>0</v>
      </c>
      <c r="CK236" s="19">
        <f t="shared" si="656"/>
        <v>0</v>
      </c>
      <c r="CL236" s="23">
        <v>0</v>
      </c>
      <c r="CM236" s="23"/>
      <c r="CN236" s="23"/>
      <c r="CO236" s="23">
        <v>0</v>
      </c>
      <c r="CP236" s="23">
        <v>0</v>
      </c>
      <c r="CQ236" s="19">
        <v>0</v>
      </c>
      <c r="CR236" s="19">
        <f t="shared" si="591"/>
        <v>0</v>
      </c>
      <c r="CS236" s="19">
        <f t="shared" si="592"/>
        <v>0</v>
      </c>
      <c r="CT236" s="19">
        <v>0</v>
      </c>
      <c r="CU236" s="20">
        <v>0</v>
      </c>
      <c r="CW236" s="116"/>
      <c r="CX236" s="116"/>
      <c r="CY236" s="95"/>
    </row>
    <row r="237" spans="1:103" s="52" customFormat="1" ht="31.2" x14ac:dyDescent="0.3">
      <c r="A237" s="21" t="s">
        <v>1</v>
      </c>
      <c r="B237" s="21" t="s">
        <v>87</v>
      </c>
      <c r="C237" s="22" t="s">
        <v>565</v>
      </c>
      <c r="D237" s="19">
        <f t="shared" si="644"/>
        <v>547674</v>
      </c>
      <c r="E237" s="19">
        <f t="shared" si="645"/>
        <v>547674</v>
      </c>
      <c r="F237" s="19">
        <f t="shared" si="646"/>
        <v>547674</v>
      </c>
      <c r="G237" s="23">
        <v>0</v>
      </c>
      <c r="H237" s="23">
        <v>0</v>
      </c>
      <c r="I237" s="19">
        <f t="shared" si="586"/>
        <v>3478</v>
      </c>
      <c r="J237" s="23">
        <v>0</v>
      </c>
      <c r="K237" s="23">
        <v>0</v>
      </c>
      <c r="L237" s="23">
        <v>0</v>
      </c>
      <c r="M237" s="23">
        <v>0</v>
      </c>
      <c r="N237" s="23">
        <v>0</v>
      </c>
      <c r="O237" s="23">
        <v>3478</v>
      </c>
      <c r="P237" s="19">
        <f t="shared" si="587"/>
        <v>0</v>
      </c>
      <c r="Q237" s="23">
        <v>0</v>
      </c>
      <c r="R237" s="23">
        <v>0</v>
      </c>
      <c r="S237" s="23">
        <v>0</v>
      </c>
      <c r="T237" s="23">
        <v>0</v>
      </c>
      <c r="U237" s="19">
        <f t="shared" si="647"/>
        <v>0</v>
      </c>
      <c r="V237" s="23">
        <v>0</v>
      </c>
      <c r="W237" s="23">
        <v>0</v>
      </c>
      <c r="X237" s="23">
        <v>0</v>
      </c>
      <c r="Y237" s="23">
        <v>0</v>
      </c>
      <c r="Z237" s="23">
        <v>0</v>
      </c>
      <c r="AA237" s="23">
        <v>0</v>
      </c>
      <c r="AB237" s="23">
        <v>0</v>
      </c>
      <c r="AC237" s="23">
        <v>0</v>
      </c>
      <c r="AD237" s="23"/>
      <c r="AE237" s="19">
        <f t="shared" si="648"/>
        <v>544196</v>
      </c>
      <c r="AF237" s="24">
        <v>0</v>
      </c>
      <c r="AG237" s="24">
        <v>0</v>
      </c>
      <c r="AH237" s="51">
        <v>0</v>
      </c>
      <c r="AI237" s="51">
        <v>0</v>
      </c>
      <c r="AJ237" s="51">
        <v>0</v>
      </c>
      <c r="AK237" s="51">
        <v>0</v>
      </c>
      <c r="AL237" s="51">
        <v>0</v>
      </c>
      <c r="AM237" s="51">
        <v>1500</v>
      </c>
      <c r="AN237" s="51">
        <v>542566</v>
      </c>
      <c r="AO237" s="51">
        <v>0</v>
      </c>
      <c r="AP237" s="51">
        <v>0</v>
      </c>
      <c r="AQ237" s="51">
        <v>0</v>
      </c>
      <c r="AR237" s="51">
        <v>0</v>
      </c>
      <c r="AS237" s="51">
        <v>130</v>
      </c>
      <c r="AT237" s="51">
        <v>0</v>
      </c>
      <c r="AU237" s="51">
        <v>0</v>
      </c>
      <c r="AV237" s="51">
        <v>0</v>
      </c>
      <c r="AW237" s="51">
        <v>0</v>
      </c>
      <c r="AX237" s="51">
        <v>0</v>
      </c>
      <c r="AY237" s="51">
        <v>0</v>
      </c>
      <c r="AZ237" s="51">
        <v>0</v>
      </c>
      <c r="BA237" s="19">
        <f t="shared" si="649"/>
        <v>0</v>
      </c>
      <c r="BB237" s="19">
        <f t="shared" si="650"/>
        <v>0</v>
      </c>
      <c r="BC237" s="19">
        <v>0</v>
      </c>
      <c r="BD237" s="19">
        <v>0</v>
      </c>
      <c r="BE237" s="19">
        <v>0</v>
      </c>
      <c r="BF237" s="19">
        <f t="shared" si="651"/>
        <v>0</v>
      </c>
      <c r="BG237" s="19">
        <v>0</v>
      </c>
      <c r="BH237" s="19">
        <v>0</v>
      </c>
      <c r="BI237" s="19">
        <v>0</v>
      </c>
      <c r="BJ237" s="19">
        <v>0</v>
      </c>
      <c r="BK237" s="19">
        <f t="shared" si="589"/>
        <v>0</v>
      </c>
      <c r="BL237" s="19">
        <v>0</v>
      </c>
      <c r="BM237" s="19">
        <v>0</v>
      </c>
      <c r="BN237" s="19">
        <f t="shared" si="652"/>
        <v>0</v>
      </c>
      <c r="BO237" s="19">
        <v>0</v>
      </c>
      <c r="BP237" s="19">
        <v>0</v>
      </c>
      <c r="BQ237" s="19">
        <v>0</v>
      </c>
      <c r="BR237" s="19">
        <v>0</v>
      </c>
      <c r="BS237" s="19">
        <v>0</v>
      </c>
      <c r="BT237" s="19">
        <v>0</v>
      </c>
      <c r="BU237" s="19">
        <v>0</v>
      </c>
      <c r="BV237" s="19">
        <v>0</v>
      </c>
      <c r="BW237" s="19">
        <v>0</v>
      </c>
      <c r="BX237" s="19">
        <v>0</v>
      </c>
      <c r="BY237" s="19">
        <v>0</v>
      </c>
      <c r="BZ237" s="19">
        <f t="shared" si="653"/>
        <v>0</v>
      </c>
      <c r="CA237" s="19">
        <f t="shared" si="654"/>
        <v>0</v>
      </c>
      <c r="CB237" s="19">
        <f t="shared" si="590"/>
        <v>0</v>
      </c>
      <c r="CC237" s="23">
        <v>0</v>
      </c>
      <c r="CD237" s="23">
        <v>0</v>
      </c>
      <c r="CE237" s="19">
        <f t="shared" si="655"/>
        <v>0</v>
      </c>
      <c r="CF237" s="23">
        <v>0</v>
      </c>
      <c r="CG237" s="23">
        <v>0</v>
      </c>
      <c r="CH237" s="23">
        <v>0</v>
      </c>
      <c r="CI237" s="23">
        <v>0</v>
      </c>
      <c r="CJ237" s="23">
        <v>0</v>
      </c>
      <c r="CK237" s="19">
        <f t="shared" si="656"/>
        <v>0</v>
      </c>
      <c r="CL237" s="23">
        <v>0</v>
      </c>
      <c r="CM237" s="23"/>
      <c r="CN237" s="23"/>
      <c r="CO237" s="23">
        <v>0</v>
      </c>
      <c r="CP237" s="23">
        <v>0</v>
      </c>
      <c r="CQ237" s="19">
        <v>0</v>
      </c>
      <c r="CR237" s="19">
        <f t="shared" si="591"/>
        <v>0</v>
      </c>
      <c r="CS237" s="19">
        <f t="shared" si="592"/>
        <v>0</v>
      </c>
      <c r="CT237" s="19">
        <v>0</v>
      </c>
      <c r="CU237" s="20">
        <v>0</v>
      </c>
      <c r="CW237" s="116"/>
      <c r="CX237" s="116"/>
      <c r="CY237" s="95"/>
    </row>
    <row r="238" spans="1:103" s="52" customFormat="1" ht="15.6" x14ac:dyDescent="0.3">
      <c r="A238" s="21" t="s">
        <v>1</v>
      </c>
      <c r="B238" s="21" t="s">
        <v>152</v>
      </c>
      <c r="C238" s="22" t="s">
        <v>564</v>
      </c>
      <c r="D238" s="19">
        <f t="shared" si="644"/>
        <v>53226026</v>
      </c>
      <c r="E238" s="19">
        <f t="shared" si="645"/>
        <v>50382732</v>
      </c>
      <c r="F238" s="19">
        <f t="shared" si="646"/>
        <v>50357124</v>
      </c>
      <c r="G238" s="23">
        <v>34515800</v>
      </c>
      <c r="H238" s="23">
        <v>2871528</v>
      </c>
      <c r="I238" s="19">
        <f t="shared" si="586"/>
        <v>8329943</v>
      </c>
      <c r="J238" s="23">
        <v>29809</v>
      </c>
      <c r="K238" s="23">
        <v>1020096</v>
      </c>
      <c r="L238" s="23">
        <v>0</v>
      </c>
      <c r="M238" s="23">
        <v>0</v>
      </c>
      <c r="N238" s="23">
        <v>3260344</v>
      </c>
      <c r="O238" s="23">
        <v>4019694</v>
      </c>
      <c r="P238" s="19">
        <f t="shared" si="587"/>
        <v>83148</v>
      </c>
      <c r="Q238" s="23">
        <v>16148</v>
      </c>
      <c r="R238" s="23">
        <v>67000</v>
      </c>
      <c r="S238" s="23">
        <v>0</v>
      </c>
      <c r="T238" s="23">
        <v>366066</v>
      </c>
      <c r="U238" s="19">
        <f t="shared" si="647"/>
        <v>613488</v>
      </c>
      <c r="V238" s="23">
        <v>124338</v>
      </c>
      <c r="W238" s="23">
        <v>179103</v>
      </c>
      <c r="X238" s="23">
        <v>136247</v>
      </c>
      <c r="Y238" s="23">
        <v>113154</v>
      </c>
      <c r="Z238" s="23">
        <v>34129</v>
      </c>
      <c r="AA238" s="23">
        <v>17642</v>
      </c>
      <c r="AB238" s="23">
        <v>0</v>
      </c>
      <c r="AC238" s="23">
        <v>8875</v>
      </c>
      <c r="AD238" s="23"/>
      <c r="AE238" s="19">
        <f t="shared" si="648"/>
        <v>3577151</v>
      </c>
      <c r="AF238" s="24">
        <v>0</v>
      </c>
      <c r="AG238" s="24">
        <v>0</v>
      </c>
      <c r="AH238" s="51">
        <v>188450</v>
      </c>
      <c r="AI238" s="51">
        <v>815411</v>
      </c>
      <c r="AJ238" s="51">
        <v>14000</v>
      </c>
      <c r="AK238" s="51">
        <v>33586</v>
      </c>
      <c r="AL238" s="51">
        <v>0</v>
      </c>
      <c r="AM238" s="51">
        <v>24597</v>
      </c>
      <c r="AN238" s="51">
        <v>6949</v>
      </c>
      <c r="AO238" s="51">
        <v>0</v>
      </c>
      <c r="AP238" s="51">
        <v>0</v>
      </c>
      <c r="AQ238" s="51">
        <v>392843</v>
      </c>
      <c r="AR238" s="51">
        <v>0</v>
      </c>
      <c r="AS238" s="51">
        <v>120942</v>
      </c>
      <c r="AT238" s="51">
        <v>0</v>
      </c>
      <c r="AU238" s="51">
        <v>0</v>
      </c>
      <c r="AV238" s="51">
        <v>0</v>
      </c>
      <c r="AW238" s="51">
        <v>1226780</v>
      </c>
      <c r="AX238" s="51">
        <v>240000</v>
      </c>
      <c r="AY238" s="51">
        <v>0</v>
      </c>
      <c r="AZ238" s="51">
        <v>513593</v>
      </c>
      <c r="BA238" s="19">
        <f t="shared" si="649"/>
        <v>25608</v>
      </c>
      <c r="BB238" s="19">
        <f t="shared" si="650"/>
        <v>0</v>
      </c>
      <c r="BC238" s="19">
        <v>0</v>
      </c>
      <c r="BD238" s="19">
        <v>0</v>
      </c>
      <c r="BE238" s="19">
        <v>0</v>
      </c>
      <c r="BF238" s="19">
        <f t="shared" si="651"/>
        <v>0</v>
      </c>
      <c r="BG238" s="19">
        <v>0</v>
      </c>
      <c r="BH238" s="19">
        <v>0</v>
      </c>
      <c r="BI238" s="19">
        <v>0</v>
      </c>
      <c r="BJ238" s="19">
        <v>0</v>
      </c>
      <c r="BK238" s="19">
        <f t="shared" si="589"/>
        <v>0</v>
      </c>
      <c r="BL238" s="19">
        <v>0</v>
      </c>
      <c r="BM238" s="19">
        <v>0</v>
      </c>
      <c r="BN238" s="19">
        <f t="shared" si="652"/>
        <v>25608</v>
      </c>
      <c r="BO238" s="19">
        <v>0</v>
      </c>
      <c r="BP238" s="19">
        <v>0</v>
      </c>
      <c r="BQ238" s="19">
        <v>0</v>
      </c>
      <c r="BR238" s="19">
        <v>0</v>
      </c>
      <c r="BS238" s="19">
        <v>0</v>
      </c>
      <c r="BT238" s="19">
        <v>0</v>
      </c>
      <c r="BU238" s="19">
        <v>0</v>
      </c>
      <c r="BV238" s="19">
        <v>0</v>
      </c>
      <c r="BW238" s="19">
        <v>0</v>
      </c>
      <c r="BX238" s="19">
        <v>25608</v>
      </c>
      <c r="BY238" s="19">
        <v>0</v>
      </c>
      <c r="BZ238" s="19">
        <f t="shared" si="653"/>
        <v>2843294</v>
      </c>
      <c r="CA238" s="19">
        <f t="shared" si="654"/>
        <v>2843294</v>
      </c>
      <c r="CB238" s="19">
        <f t="shared" si="590"/>
        <v>2017273</v>
      </c>
      <c r="CC238" s="23">
        <v>0</v>
      </c>
      <c r="CD238" s="23">
        <v>2017273</v>
      </c>
      <c r="CE238" s="19">
        <f t="shared" si="655"/>
        <v>0</v>
      </c>
      <c r="CF238" s="23">
        <v>0</v>
      </c>
      <c r="CG238" s="23">
        <v>0</v>
      </c>
      <c r="CH238" s="23"/>
      <c r="CI238" s="23"/>
      <c r="CJ238" s="23"/>
      <c r="CK238" s="19">
        <f t="shared" si="656"/>
        <v>826021</v>
      </c>
      <c r="CL238" s="23">
        <v>0</v>
      </c>
      <c r="CM238" s="23"/>
      <c r="CN238" s="23">
        <v>826021</v>
      </c>
      <c r="CO238" s="23">
        <v>0</v>
      </c>
      <c r="CP238" s="23">
        <v>0</v>
      </c>
      <c r="CQ238" s="19">
        <v>0</v>
      </c>
      <c r="CR238" s="19">
        <f t="shared" si="591"/>
        <v>0</v>
      </c>
      <c r="CS238" s="19">
        <f t="shared" si="592"/>
        <v>0</v>
      </c>
      <c r="CT238" s="19">
        <v>0</v>
      </c>
      <c r="CU238" s="20">
        <v>0</v>
      </c>
      <c r="CW238" s="116"/>
      <c r="CX238" s="116"/>
      <c r="CY238" s="95"/>
    </row>
    <row r="239" spans="1:103" s="52" customFormat="1" ht="31.2" x14ac:dyDescent="0.3">
      <c r="A239" s="21" t="s">
        <v>1</v>
      </c>
      <c r="B239" s="21" t="s">
        <v>91</v>
      </c>
      <c r="C239" s="22" t="s">
        <v>566</v>
      </c>
      <c r="D239" s="19">
        <f t="shared" si="644"/>
        <v>250000</v>
      </c>
      <c r="E239" s="19">
        <f t="shared" si="645"/>
        <v>220000</v>
      </c>
      <c r="F239" s="19">
        <f t="shared" si="646"/>
        <v>220000</v>
      </c>
      <c r="G239" s="23">
        <v>80000</v>
      </c>
      <c r="H239" s="23">
        <v>20000</v>
      </c>
      <c r="I239" s="19">
        <f>SUM(J239:O239)</f>
        <v>62702</v>
      </c>
      <c r="J239" s="23">
        <v>0</v>
      </c>
      <c r="K239" s="23">
        <v>0</v>
      </c>
      <c r="L239" s="23">
        <v>0</v>
      </c>
      <c r="M239" s="23">
        <v>0</v>
      </c>
      <c r="N239" s="23">
        <v>5000</v>
      </c>
      <c r="O239" s="23">
        <v>57702</v>
      </c>
      <c r="P239" s="19">
        <f>SUM(Q239:R239)</f>
        <v>0</v>
      </c>
      <c r="Q239" s="23">
        <v>0</v>
      </c>
      <c r="R239" s="23">
        <v>0</v>
      </c>
      <c r="S239" s="23">
        <v>0</v>
      </c>
      <c r="T239" s="23">
        <v>0</v>
      </c>
      <c r="U239" s="19">
        <f t="shared" si="647"/>
        <v>7000</v>
      </c>
      <c r="V239" s="23">
        <v>0</v>
      </c>
      <c r="W239" s="23">
        <v>0</v>
      </c>
      <c r="X239" s="23">
        <v>0</v>
      </c>
      <c r="Y239" s="23">
        <v>0</v>
      </c>
      <c r="Z239" s="23">
        <v>0</v>
      </c>
      <c r="AA239" s="23">
        <v>7000</v>
      </c>
      <c r="AB239" s="23">
        <v>0</v>
      </c>
      <c r="AC239" s="23">
        <v>0</v>
      </c>
      <c r="AD239" s="23"/>
      <c r="AE239" s="19">
        <f t="shared" si="648"/>
        <v>50298</v>
      </c>
      <c r="AF239" s="23"/>
      <c r="AG239" s="24">
        <v>0</v>
      </c>
      <c r="AH239" s="51">
        <v>5000</v>
      </c>
      <c r="AI239" s="51">
        <v>0</v>
      </c>
      <c r="AJ239" s="51">
        <v>0</v>
      </c>
      <c r="AK239" s="51">
        <v>900</v>
      </c>
      <c r="AL239" s="51">
        <v>0</v>
      </c>
      <c r="AM239" s="51">
        <v>0</v>
      </c>
      <c r="AN239" s="51">
        <v>0</v>
      </c>
      <c r="AO239" s="51">
        <v>0</v>
      </c>
      <c r="AP239" s="51">
        <v>0</v>
      </c>
      <c r="AQ239" s="51">
        <v>0</v>
      </c>
      <c r="AR239" s="51">
        <v>0</v>
      </c>
      <c r="AS239" s="51">
        <v>6000</v>
      </c>
      <c r="AT239" s="51">
        <v>0</v>
      </c>
      <c r="AU239" s="51">
        <v>0</v>
      </c>
      <c r="AV239" s="51">
        <v>0</v>
      </c>
      <c r="AW239" s="51">
        <v>0</v>
      </c>
      <c r="AX239" s="51">
        <v>0</v>
      </c>
      <c r="AY239" s="51">
        <v>0</v>
      </c>
      <c r="AZ239" s="51">
        <v>38398</v>
      </c>
      <c r="BA239" s="19">
        <f t="shared" si="649"/>
        <v>0</v>
      </c>
      <c r="BB239" s="19">
        <f t="shared" si="650"/>
        <v>0</v>
      </c>
      <c r="BC239" s="19">
        <v>0</v>
      </c>
      <c r="BD239" s="19">
        <v>0</v>
      </c>
      <c r="BE239" s="19">
        <v>0</v>
      </c>
      <c r="BF239" s="19">
        <f t="shared" si="651"/>
        <v>0</v>
      </c>
      <c r="BG239" s="19">
        <v>0</v>
      </c>
      <c r="BH239" s="19">
        <v>0</v>
      </c>
      <c r="BI239" s="19">
        <v>0</v>
      </c>
      <c r="BJ239" s="19">
        <v>0</v>
      </c>
      <c r="BK239" s="19">
        <f>SUM(BL239)</f>
        <v>0</v>
      </c>
      <c r="BL239" s="19">
        <v>0</v>
      </c>
      <c r="BM239" s="19">
        <v>0</v>
      </c>
      <c r="BN239" s="19">
        <f t="shared" si="652"/>
        <v>0</v>
      </c>
      <c r="BO239" s="19">
        <v>0</v>
      </c>
      <c r="BP239" s="19">
        <v>0</v>
      </c>
      <c r="BQ239" s="19">
        <v>0</v>
      </c>
      <c r="BR239" s="19">
        <v>0</v>
      </c>
      <c r="BS239" s="19">
        <v>0</v>
      </c>
      <c r="BT239" s="19">
        <v>0</v>
      </c>
      <c r="BU239" s="19">
        <v>0</v>
      </c>
      <c r="BV239" s="19">
        <v>0</v>
      </c>
      <c r="BW239" s="19">
        <v>0</v>
      </c>
      <c r="BX239" s="19">
        <v>0</v>
      </c>
      <c r="BY239" s="19">
        <v>0</v>
      </c>
      <c r="BZ239" s="19">
        <f t="shared" si="653"/>
        <v>30000</v>
      </c>
      <c r="CA239" s="19">
        <f t="shared" si="654"/>
        <v>30000</v>
      </c>
      <c r="CB239" s="19">
        <f>SUM(CC239:CD239)</f>
        <v>30000</v>
      </c>
      <c r="CC239" s="23">
        <v>0</v>
      </c>
      <c r="CD239" s="23">
        <v>30000</v>
      </c>
      <c r="CE239" s="19">
        <f t="shared" si="655"/>
        <v>0</v>
      </c>
      <c r="CF239" s="23">
        <v>0</v>
      </c>
      <c r="CG239" s="23">
        <v>0</v>
      </c>
      <c r="CH239" s="23">
        <v>0</v>
      </c>
      <c r="CI239" s="23">
        <v>0</v>
      </c>
      <c r="CJ239" s="23">
        <v>0</v>
      </c>
      <c r="CK239" s="19">
        <f t="shared" si="656"/>
        <v>0</v>
      </c>
      <c r="CL239" s="23">
        <v>0</v>
      </c>
      <c r="CM239" s="23"/>
      <c r="CN239" s="23"/>
      <c r="CO239" s="23">
        <v>0</v>
      </c>
      <c r="CP239" s="23">
        <v>0</v>
      </c>
      <c r="CQ239" s="19">
        <v>0</v>
      </c>
      <c r="CR239" s="19">
        <f>SUM(CS239)</f>
        <v>0</v>
      </c>
      <c r="CS239" s="19">
        <f>SUM(CT239:CU239)</f>
        <v>0</v>
      </c>
      <c r="CT239" s="19">
        <v>0</v>
      </c>
      <c r="CU239" s="20">
        <v>0</v>
      </c>
      <c r="CW239" s="116"/>
      <c r="CX239" s="116"/>
      <c r="CY239" s="95"/>
    </row>
    <row r="240" spans="1:103" ht="31.2" x14ac:dyDescent="0.3">
      <c r="A240" s="21" t="s">
        <v>1</v>
      </c>
      <c r="B240" s="21" t="s">
        <v>91</v>
      </c>
      <c r="C240" s="22" t="s">
        <v>567</v>
      </c>
      <c r="D240" s="19">
        <f t="shared" si="644"/>
        <v>23180760</v>
      </c>
      <c r="E240" s="19">
        <f t="shared" si="645"/>
        <v>21384056</v>
      </c>
      <c r="F240" s="19">
        <f t="shared" si="646"/>
        <v>21384056</v>
      </c>
      <c r="G240" s="23">
        <v>11501625</v>
      </c>
      <c r="H240" s="23">
        <v>2803286</v>
      </c>
      <c r="I240" s="19">
        <f t="shared" si="586"/>
        <v>3361174</v>
      </c>
      <c r="J240" s="23">
        <v>1213471</v>
      </c>
      <c r="K240" s="23">
        <v>50000</v>
      </c>
      <c r="L240" s="23">
        <v>5000</v>
      </c>
      <c r="M240" s="23">
        <v>0</v>
      </c>
      <c r="N240" s="23">
        <v>775119</v>
      </c>
      <c r="O240" s="23">
        <v>1317584</v>
      </c>
      <c r="P240" s="19">
        <f t="shared" si="587"/>
        <v>70963</v>
      </c>
      <c r="Q240" s="23">
        <v>400</v>
      </c>
      <c r="R240" s="23">
        <v>70563</v>
      </c>
      <c r="S240" s="23">
        <v>50000</v>
      </c>
      <c r="T240" s="23">
        <v>210227</v>
      </c>
      <c r="U240" s="19">
        <f t="shared" si="647"/>
        <v>333285</v>
      </c>
      <c r="V240" s="23">
        <v>30000</v>
      </c>
      <c r="W240" s="23">
        <v>96390</v>
      </c>
      <c r="X240" s="23">
        <v>122843</v>
      </c>
      <c r="Y240" s="23">
        <v>15971</v>
      </c>
      <c r="Z240" s="23">
        <v>30000</v>
      </c>
      <c r="AA240" s="23">
        <v>25000</v>
      </c>
      <c r="AB240" s="23">
        <v>0</v>
      </c>
      <c r="AC240" s="23">
        <v>13081</v>
      </c>
      <c r="AD240" s="23"/>
      <c r="AE240" s="19">
        <f t="shared" si="648"/>
        <v>3053496</v>
      </c>
      <c r="AF240" s="24">
        <v>0</v>
      </c>
      <c r="AG240" s="24">
        <v>0</v>
      </c>
      <c r="AH240" s="51">
        <v>421204</v>
      </c>
      <c r="AI240" s="51">
        <v>1500487</v>
      </c>
      <c r="AJ240" s="51">
        <v>0</v>
      </c>
      <c r="AK240" s="51">
        <v>50000</v>
      </c>
      <c r="AL240" s="51">
        <v>0</v>
      </c>
      <c r="AM240" s="51">
        <v>71126</v>
      </c>
      <c r="AN240" s="51">
        <v>400000</v>
      </c>
      <c r="AO240" s="51">
        <v>0</v>
      </c>
      <c r="AP240" s="51">
        <v>10000</v>
      </c>
      <c r="AQ240" s="51">
        <v>0</v>
      </c>
      <c r="AR240" s="51">
        <v>150000</v>
      </c>
      <c r="AS240" s="51">
        <v>0</v>
      </c>
      <c r="AT240" s="51">
        <v>0</v>
      </c>
      <c r="AU240" s="51">
        <v>0</v>
      </c>
      <c r="AV240" s="51">
        <v>0</v>
      </c>
      <c r="AW240" s="51">
        <v>0</v>
      </c>
      <c r="AX240" s="51">
        <v>0</v>
      </c>
      <c r="AY240" s="51">
        <v>0</v>
      </c>
      <c r="AZ240" s="51">
        <v>450679</v>
      </c>
      <c r="BA240" s="19">
        <f t="shared" si="649"/>
        <v>0</v>
      </c>
      <c r="BB240" s="19">
        <f t="shared" si="650"/>
        <v>0</v>
      </c>
      <c r="BC240" s="19">
        <v>0</v>
      </c>
      <c r="BD240" s="19">
        <v>0</v>
      </c>
      <c r="BE240" s="19">
        <v>0</v>
      </c>
      <c r="BF240" s="19">
        <f t="shared" si="651"/>
        <v>0</v>
      </c>
      <c r="BG240" s="19">
        <v>0</v>
      </c>
      <c r="BH240" s="19">
        <v>0</v>
      </c>
      <c r="BI240" s="19">
        <v>0</v>
      </c>
      <c r="BJ240" s="19">
        <v>0</v>
      </c>
      <c r="BK240" s="19">
        <f t="shared" si="589"/>
        <v>0</v>
      </c>
      <c r="BL240" s="19">
        <v>0</v>
      </c>
      <c r="BM240" s="19">
        <v>0</v>
      </c>
      <c r="BN240" s="19">
        <f t="shared" si="652"/>
        <v>0</v>
      </c>
      <c r="BO240" s="19">
        <v>0</v>
      </c>
      <c r="BP240" s="19">
        <v>0</v>
      </c>
      <c r="BQ240" s="19">
        <v>0</v>
      </c>
      <c r="BR240" s="19">
        <v>0</v>
      </c>
      <c r="BS240" s="19">
        <v>0</v>
      </c>
      <c r="BT240" s="19">
        <v>0</v>
      </c>
      <c r="BU240" s="19">
        <v>0</v>
      </c>
      <c r="BV240" s="19">
        <v>0</v>
      </c>
      <c r="BW240" s="19">
        <v>0</v>
      </c>
      <c r="BX240" s="19">
        <v>0</v>
      </c>
      <c r="BY240" s="19">
        <v>0</v>
      </c>
      <c r="BZ240" s="19">
        <f t="shared" si="653"/>
        <v>1796704</v>
      </c>
      <c r="CA240" s="19">
        <f t="shared" si="654"/>
        <v>1796704</v>
      </c>
      <c r="CB240" s="19">
        <f t="shared" si="590"/>
        <v>1496704</v>
      </c>
      <c r="CC240" s="23">
        <v>0</v>
      </c>
      <c r="CD240" s="23">
        <v>1496704</v>
      </c>
      <c r="CE240" s="19">
        <f t="shared" si="655"/>
        <v>0</v>
      </c>
      <c r="CF240" s="23">
        <v>0</v>
      </c>
      <c r="CG240" s="23">
        <v>0</v>
      </c>
      <c r="CH240" s="23">
        <v>0</v>
      </c>
      <c r="CI240" s="23">
        <v>0</v>
      </c>
      <c r="CJ240" s="23">
        <v>0</v>
      </c>
      <c r="CK240" s="19">
        <f t="shared" si="656"/>
        <v>300000</v>
      </c>
      <c r="CL240" s="23">
        <v>0</v>
      </c>
      <c r="CM240" s="23">
        <v>300000</v>
      </c>
      <c r="CN240" s="23"/>
      <c r="CO240" s="23">
        <v>0</v>
      </c>
      <c r="CP240" s="23">
        <v>0</v>
      </c>
      <c r="CQ240" s="19">
        <v>0</v>
      </c>
      <c r="CR240" s="19">
        <f t="shared" si="591"/>
        <v>0</v>
      </c>
      <c r="CS240" s="19">
        <f t="shared" si="592"/>
        <v>0</v>
      </c>
      <c r="CT240" s="19">
        <v>0</v>
      </c>
      <c r="CU240" s="20">
        <v>0</v>
      </c>
      <c r="CW240" s="116"/>
      <c r="CX240" s="116"/>
      <c r="CY240" s="95"/>
    </row>
    <row r="241" spans="1:121" s="52" customFormat="1" ht="31.2" x14ac:dyDescent="0.3">
      <c r="A241" s="21" t="s">
        <v>1</v>
      </c>
      <c r="B241" s="21" t="s">
        <v>91</v>
      </c>
      <c r="C241" s="22" t="s">
        <v>568</v>
      </c>
      <c r="D241" s="19">
        <f t="shared" si="644"/>
        <v>194920</v>
      </c>
      <c r="E241" s="19">
        <f t="shared" si="645"/>
        <v>184464</v>
      </c>
      <c r="F241" s="19">
        <f t="shared" si="646"/>
        <v>171217</v>
      </c>
      <c r="G241" s="23">
        <v>30000</v>
      </c>
      <c r="H241" s="23">
        <v>7500</v>
      </c>
      <c r="I241" s="19">
        <f>SUM(J241:O241)</f>
        <v>84368</v>
      </c>
      <c r="J241" s="23">
        <v>0</v>
      </c>
      <c r="K241" s="23">
        <v>4833</v>
      </c>
      <c r="L241" s="23">
        <v>0</v>
      </c>
      <c r="M241" s="23">
        <v>0</v>
      </c>
      <c r="N241" s="23">
        <v>38534</v>
      </c>
      <c r="O241" s="23">
        <v>41001</v>
      </c>
      <c r="P241" s="19">
        <f>SUM(Q241:R241)</f>
        <v>1020</v>
      </c>
      <c r="Q241" s="23">
        <v>1020</v>
      </c>
      <c r="R241" s="23">
        <v>0</v>
      </c>
      <c r="S241" s="23">
        <v>0</v>
      </c>
      <c r="T241" s="23">
        <v>19731</v>
      </c>
      <c r="U241" s="19">
        <f t="shared" si="647"/>
        <v>15265</v>
      </c>
      <c r="V241" s="23">
        <v>2500</v>
      </c>
      <c r="W241" s="23">
        <v>0</v>
      </c>
      <c r="X241" s="23">
        <v>0</v>
      </c>
      <c r="Y241" s="23">
        <v>5469</v>
      </c>
      <c r="Z241" s="23">
        <v>2280</v>
      </c>
      <c r="AA241" s="23">
        <v>1440</v>
      </c>
      <c r="AB241" s="23">
        <v>0</v>
      </c>
      <c r="AC241" s="23">
        <v>3576</v>
      </c>
      <c r="AD241" s="23"/>
      <c r="AE241" s="19">
        <f t="shared" si="648"/>
        <v>13333</v>
      </c>
      <c r="AF241" s="24">
        <v>0</v>
      </c>
      <c r="AG241" s="24">
        <v>0</v>
      </c>
      <c r="AH241" s="51">
        <v>1174</v>
      </c>
      <c r="AI241" s="51">
        <v>0</v>
      </c>
      <c r="AJ241" s="51">
        <v>0</v>
      </c>
      <c r="AK241" s="51">
        <v>0</v>
      </c>
      <c r="AL241" s="51">
        <v>0</v>
      </c>
      <c r="AM241" s="51">
        <v>1200</v>
      </c>
      <c r="AN241" s="51">
        <v>0</v>
      </c>
      <c r="AO241" s="51">
        <v>0</v>
      </c>
      <c r="AP241" s="51">
        <v>0</v>
      </c>
      <c r="AQ241" s="51">
        <v>0</v>
      </c>
      <c r="AR241" s="51">
        <v>0</v>
      </c>
      <c r="AS241" s="51">
        <v>0</v>
      </c>
      <c r="AT241" s="51">
        <v>0</v>
      </c>
      <c r="AU241" s="51">
        <v>0</v>
      </c>
      <c r="AV241" s="51">
        <v>0</v>
      </c>
      <c r="AW241" s="51">
        <v>0</v>
      </c>
      <c r="AX241" s="51">
        <v>3964</v>
      </c>
      <c r="AY241" s="51">
        <v>0</v>
      </c>
      <c r="AZ241" s="51">
        <v>6995</v>
      </c>
      <c r="BA241" s="19">
        <f t="shared" si="649"/>
        <v>13247</v>
      </c>
      <c r="BB241" s="19">
        <f t="shared" si="650"/>
        <v>0</v>
      </c>
      <c r="BC241" s="19">
        <v>0</v>
      </c>
      <c r="BD241" s="19">
        <v>0</v>
      </c>
      <c r="BE241" s="19">
        <v>0</v>
      </c>
      <c r="BF241" s="19">
        <f t="shared" si="651"/>
        <v>0</v>
      </c>
      <c r="BG241" s="19">
        <v>0</v>
      </c>
      <c r="BH241" s="19">
        <v>0</v>
      </c>
      <c r="BI241" s="19">
        <v>0</v>
      </c>
      <c r="BJ241" s="19">
        <v>0</v>
      </c>
      <c r="BK241" s="19">
        <f>SUM(BL241)</f>
        <v>0</v>
      </c>
      <c r="BL241" s="19">
        <v>0</v>
      </c>
      <c r="BM241" s="19">
        <v>0</v>
      </c>
      <c r="BN241" s="19">
        <f t="shared" si="652"/>
        <v>13247</v>
      </c>
      <c r="BO241" s="19">
        <v>0</v>
      </c>
      <c r="BP241" s="19">
        <v>0</v>
      </c>
      <c r="BQ241" s="19">
        <v>0</v>
      </c>
      <c r="BR241" s="19">
        <v>0</v>
      </c>
      <c r="BS241" s="19">
        <v>0</v>
      </c>
      <c r="BT241" s="19">
        <v>0</v>
      </c>
      <c r="BU241" s="19">
        <v>0</v>
      </c>
      <c r="BV241" s="19">
        <v>0</v>
      </c>
      <c r="BW241" s="19">
        <v>0</v>
      </c>
      <c r="BX241" s="19">
        <v>13247</v>
      </c>
      <c r="BY241" s="19">
        <v>0</v>
      </c>
      <c r="BZ241" s="19">
        <f t="shared" si="653"/>
        <v>10456</v>
      </c>
      <c r="CA241" s="19">
        <f t="shared" si="654"/>
        <v>10456</v>
      </c>
      <c r="CB241" s="19">
        <f>SUM(CC241:CD241)</f>
        <v>10456</v>
      </c>
      <c r="CC241" s="23">
        <v>0</v>
      </c>
      <c r="CD241" s="23">
        <v>10456</v>
      </c>
      <c r="CE241" s="19">
        <f t="shared" si="655"/>
        <v>0</v>
      </c>
      <c r="CF241" s="23">
        <v>0</v>
      </c>
      <c r="CG241" s="23">
        <v>0</v>
      </c>
      <c r="CH241" s="23">
        <v>0</v>
      </c>
      <c r="CI241" s="23">
        <v>0</v>
      </c>
      <c r="CJ241" s="23">
        <v>0</v>
      </c>
      <c r="CK241" s="19">
        <f t="shared" si="656"/>
        <v>0</v>
      </c>
      <c r="CL241" s="23">
        <v>0</v>
      </c>
      <c r="CM241" s="23"/>
      <c r="CN241" s="23"/>
      <c r="CO241" s="23">
        <v>0</v>
      </c>
      <c r="CP241" s="23">
        <v>0</v>
      </c>
      <c r="CQ241" s="19">
        <v>0</v>
      </c>
      <c r="CR241" s="19">
        <f>SUM(CS241)</f>
        <v>0</v>
      </c>
      <c r="CS241" s="19">
        <f>SUM(CT241:CU241)</f>
        <v>0</v>
      </c>
      <c r="CT241" s="19">
        <v>0</v>
      </c>
      <c r="CU241" s="20">
        <v>0</v>
      </c>
      <c r="CW241" s="116"/>
      <c r="CX241" s="116"/>
      <c r="CY241" s="95"/>
    </row>
    <row r="242" spans="1:121" s="52" customFormat="1" ht="15.6" x14ac:dyDescent="0.3">
      <c r="A242" s="21" t="s">
        <v>1</v>
      </c>
      <c r="B242" s="21" t="s">
        <v>321</v>
      </c>
      <c r="C242" s="22" t="s">
        <v>569</v>
      </c>
      <c r="D242" s="19">
        <f t="shared" si="644"/>
        <v>2900000</v>
      </c>
      <c r="E242" s="19">
        <f t="shared" si="645"/>
        <v>2883373</v>
      </c>
      <c r="F242" s="19">
        <f t="shared" si="646"/>
        <v>2883373</v>
      </c>
      <c r="G242" s="23">
        <v>1860291</v>
      </c>
      <c r="H242" s="23">
        <v>444373</v>
      </c>
      <c r="I242" s="19">
        <f t="shared" si="586"/>
        <v>230000</v>
      </c>
      <c r="J242" s="23">
        <v>0</v>
      </c>
      <c r="K242" s="23">
        <v>0</v>
      </c>
      <c r="L242" s="23">
        <v>0</v>
      </c>
      <c r="M242" s="23">
        <v>0</v>
      </c>
      <c r="N242" s="23">
        <v>100000</v>
      </c>
      <c r="O242" s="23">
        <v>130000</v>
      </c>
      <c r="P242" s="19">
        <f t="shared" si="587"/>
        <v>0</v>
      </c>
      <c r="Q242" s="23">
        <v>0</v>
      </c>
      <c r="R242" s="23">
        <v>0</v>
      </c>
      <c r="S242" s="23">
        <v>0</v>
      </c>
      <c r="T242" s="23">
        <v>28000</v>
      </c>
      <c r="U242" s="19">
        <f t="shared" si="647"/>
        <v>80709</v>
      </c>
      <c r="V242" s="23">
        <v>0</v>
      </c>
      <c r="W242" s="23">
        <v>49497</v>
      </c>
      <c r="X242" s="23">
        <v>21180</v>
      </c>
      <c r="Y242" s="23">
        <v>4032</v>
      </c>
      <c r="Z242" s="23">
        <v>6000</v>
      </c>
      <c r="AA242" s="23">
        <v>0</v>
      </c>
      <c r="AB242" s="23">
        <v>0</v>
      </c>
      <c r="AC242" s="23">
        <v>0</v>
      </c>
      <c r="AD242" s="23"/>
      <c r="AE242" s="19">
        <f t="shared" si="648"/>
        <v>240000</v>
      </c>
      <c r="AF242" s="24">
        <v>0</v>
      </c>
      <c r="AG242" s="24">
        <v>0</v>
      </c>
      <c r="AH242" s="51">
        <v>30000</v>
      </c>
      <c r="AI242" s="51">
        <v>10000</v>
      </c>
      <c r="AJ242" s="51">
        <v>0</v>
      </c>
      <c r="AK242" s="51">
        <v>0</v>
      </c>
      <c r="AL242" s="51">
        <v>0</v>
      </c>
      <c r="AM242" s="51">
        <v>30000</v>
      </c>
      <c r="AN242" s="51">
        <v>0</v>
      </c>
      <c r="AO242" s="51">
        <v>0</v>
      </c>
      <c r="AP242" s="51">
        <v>0</v>
      </c>
      <c r="AQ242" s="51">
        <v>0</v>
      </c>
      <c r="AR242" s="51">
        <v>0</v>
      </c>
      <c r="AS242" s="51">
        <v>20000</v>
      </c>
      <c r="AT242" s="51">
        <v>0</v>
      </c>
      <c r="AU242" s="51">
        <v>0</v>
      </c>
      <c r="AV242" s="51">
        <v>0</v>
      </c>
      <c r="AW242" s="51">
        <v>0</v>
      </c>
      <c r="AX242" s="51">
        <v>0</v>
      </c>
      <c r="AY242" s="51">
        <v>100000</v>
      </c>
      <c r="AZ242" s="51">
        <v>50000</v>
      </c>
      <c r="BA242" s="19">
        <f t="shared" si="649"/>
        <v>0</v>
      </c>
      <c r="BB242" s="19">
        <f t="shared" si="650"/>
        <v>0</v>
      </c>
      <c r="BC242" s="19">
        <v>0</v>
      </c>
      <c r="BD242" s="19">
        <v>0</v>
      </c>
      <c r="BE242" s="19">
        <v>0</v>
      </c>
      <c r="BF242" s="19">
        <f t="shared" si="651"/>
        <v>0</v>
      </c>
      <c r="BG242" s="19">
        <v>0</v>
      </c>
      <c r="BH242" s="19">
        <v>0</v>
      </c>
      <c r="BI242" s="19">
        <v>0</v>
      </c>
      <c r="BJ242" s="19">
        <v>0</v>
      </c>
      <c r="BK242" s="19">
        <f t="shared" si="589"/>
        <v>0</v>
      </c>
      <c r="BL242" s="19">
        <v>0</v>
      </c>
      <c r="BM242" s="19">
        <v>0</v>
      </c>
      <c r="BN242" s="19">
        <f t="shared" si="652"/>
        <v>0</v>
      </c>
      <c r="BO242" s="19">
        <v>0</v>
      </c>
      <c r="BP242" s="19">
        <v>0</v>
      </c>
      <c r="BQ242" s="19">
        <v>0</v>
      </c>
      <c r="BR242" s="19">
        <v>0</v>
      </c>
      <c r="BS242" s="19">
        <v>0</v>
      </c>
      <c r="BT242" s="19">
        <v>0</v>
      </c>
      <c r="BU242" s="19">
        <v>0</v>
      </c>
      <c r="BV242" s="19">
        <v>0</v>
      </c>
      <c r="BW242" s="19">
        <v>0</v>
      </c>
      <c r="BX242" s="19">
        <v>0</v>
      </c>
      <c r="BY242" s="19">
        <v>0</v>
      </c>
      <c r="BZ242" s="19">
        <f t="shared" si="653"/>
        <v>16627</v>
      </c>
      <c r="CA242" s="19">
        <f t="shared" si="654"/>
        <v>16627</v>
      </c>
      <c r="CB242" s="19">
        <f t="shared" si="590"/>
        <v>16627</v>
      </c>
      <c r="CC242" s="23">
        <v>0</v>
      </c>
      <c r="CD242" s="23">
        <v>16627</v>
      </c>
      <c r="CE242" s="19">
        <f t="shared" si="655"/>
        <v>0</v>
      </c>
      <c r="CF242" s="23">
        <v>0</v>
      </c>
      <c r="CG242" s="23">
        <v>0</v>
      </c>
      <c r="CH242" s="23">
        <v>0</v>
      </c>
      <c r="CI242" s="23">
        <v>0</v>
      </c>
      <c r="CJ242" s="23">
        <v>0</v>
      </c>
      <c r="CK242" s="19">
        <f t="shared" si="656"/>
        <v>0</v>
      </c>
      <c r="CL242" s="23">
        <v>0</v>
      </c>
      <c r="CM242" s="23"/>
      <c r="CN242" s="23"/>
      <c r="CO242" s="23">
        <v>0</v>
      </c>
      <c r="CP242" s="23">
        <v>0</v>
      </c>
      <c r="CQ242" s="19">
        <v>0</v>
      </c>
      <c r="CR242" s="19">
        <f t="shared" si="591"/>
        <v>0</v>
      </c>
      <c r="CS242" s="19">
        <f t="shared" si="592"/>
        <v>0</v>
      </c>
      <c r="CT242" s="19">
        <v>0</v>
      </c>
      <c r="CU242" s="20">
        <v>0</v>
      </c>
      <c r="CW242" s="116"/>
      <c r="CX242" s="116"/>
      <c r="CY242" s="95"/>
    </row>
    <row r="243" spans="1:121" s="52" customFormat="1" ht="15.6" x14ac:dyDescent="0.3">
      <c r="A243" s="21" t="s">
        <v>1</v>
      </c>
      <c r="B243" s="21" t="s">
        <v>188</v>
      </c>
      <c r="C243" s="22" t="s">
        <v>570</v>
      </c>
      <c r="D243" s="19">
        <f t="shared" si="644"/>
        <v>6100503</v>
      </c>
      <c r="E243" s="19">
        <f t="shared" si="645"/>
        <v>6100503</v>
      </c>
      <c r="F243" s="19">
        <f t="shared" si="646"/>
        <v>6100503</v>
      </c>
      <c r="G243" s="23">
        <v>0</v>
      </c>
      <c r="H243" s="23">
        <v>0</v>
      </c>
      <c r="I243" s="19">
        <f>SUM(J243:O243)</f>
        <v>0</v>
      </c>
      <c r="J243" s="23">
        <v>0</v>
      </c>
      <c r="K243" s="23">
        <v>0</v>
      </c>
      <c r="L243" s="23">
        <v>0</v>
      </c>
      <c r="M243" s="23">
        <v>0</v>
      </c>
      <c r="N243" s="23">
        <v>0</v>
      </c>
      <c r="O243" s="23">
        <v>0</v>
      </c>
      <c r="P243" s="19">
        <f>SUM(Q243:R243)</f>
        <v>0</v>
      </c>
      <c r="Q243" s="23">
        <v>0</v>
      </c>
      <c r="R243" s="23">
        <v>0</v>
      </c>
      <c r="S243" s="23">
        <v>0</v>
      </c>
      <c r="T243" s="23">
        <v>0</v>
      </c>
      <c r="U243" s="19">
        <f t="shared" si="647"/>
        <v>0</v>
      </c>
      <c r="V243" s="23">
        <v>0</v>
      </c>
      <c r="W243" s="23">
        <v>0</v>
      </c>
      <c r="X243" s="23">
        <v>0</v>
      </c>
      <c r="Y243" s="23">
        <v>0</v>
      </c>
      <c r="Z243" s="23">
        <v>0</v>
      </c>
      <c r="AA243" s="23">
        <v>0</v>
      </c>
      <c r="AB243" s="23">
        <v>0</v>
      </c>
      <c r="AC243" s="23">
        <v>0</v>
      </c>
      <c r="AD243" s="23"/>
      <c r="AE243" s="19">
        <f t="shared" si="648"/>
        <v>6100503</v>
      </c>
      <c r="AF243" s="24">
        <v>0</v>
      </c>
      <c r="AG243" s="24">
        <v>0</v>
      </c>
      <c r="AH243" s="51">
        <v>0</v>
      </c>
      <c r="AI243" s="51">
        <v>0</v>
      </c>
      <c r="AJ243" s="51">
        <v>0</v>
      </c>
      <c r="AK243" s="51">
        <v>0</v>
      </c>
      <c r="AL243" s="51">
        <v>0</v>
      </c>
      <c r="AM243" s="51">
        <v>0</v>
      </c>
      <c r="AN243" s="51">
        <v>0</v>
      </c>
      <c r="AO243" s="51">
        <v>0</v>
      </c>
      <c r="AP243" s="51">
        <v>0</v>
      </c>
      <c r="AQ243" s="51">
        <v>0</v>
      </c>
      <c r="AR243" s="51">
        <v>0</v>
      </c>
      <c r="AS243" s="51">
        <v>0</v>
      </c>
      <c r="AT243" s="51">
        <v>0</v>
      </c>
      <c r="AU243" s="51">
        <v>0</v>
      </c>
      <c r="AV243" s="51">
        <v>0</v>
      </c>
      <c r="AW243" s="51">
        <v>0</v>
      </c>
      <c r="AX243" s="51">
        <v>0</v>
      </c>
      <c r="AY243" s="51">
        <v>0</v>
      </c>
      <c r="AZ243" s="51">
        <v>6100503</v>
      </c>
      <c r="BA243" s="19">
        <f t="shared" si="649"/>
        <v>0</v>
      </c>
      <c r="BB243" s="19">
        <f t="shared" si="650"/>
        <v>0</v>
      </c>
      <c r="BC243" s="19">
        <v>0</v>
      </c>
      <c r="BD243" s="19">
        <v>0</v>
      </c>
      <c r="BE243" s="19">
        <v>0</v>
      </c>
      <c r="BF243" s="19">
        <f t="shared" si="651"/>
        <v>0</v>
      </c>
      <c r="BG243" s="19">
        <v>0</v>
      </c>
      <c r="BH243" s="19">
        <v>0</v>
      </c>
      <c r="BI243" s="19">
        <v>0</v>
      </c>
      <c r="BJ243" s="19">
        <v>0</v>
      </c>
      <c r="BK243" s="19">
        <f>SUM(BL243)</f>
        <v>0</v>
      </c>
      <c r="BL243" s="19">
        <v>0</v>
      </c>
      <c r="BM243" s="19">
        <v>0</v>
      </c>
      <c r="BN243" s="19">
        <f t="shared" si="652"/>
        <v>0</v>
      </c>
      <c r="BO243" s="19">
        <v>0</v>
      </c>
      <c r="BP243" s="19">
        <v>0</v>
      </c>
      <c r="BQ243" s="19">
        <v>0</v>
      </c>
      <c r="BR243" s="19">
        <v>0</v>
      </c>
      <c r="BS243" s="19">
        <v>0</v>
      </c>
      <c r="BT243" s="19">
        <v>0</v>
      </c>
      <c r="BU243" s="19">
        <v>0</v>
      </c>
      <c r="BV243" s="19">
        <v>0</v>
      </c>
      <c r="BW243" s="19">
        <v>0</v>
      </c>
      <c r="BX243" s="19">
        <v>0</v>
      </c>
      <c r="BY243" s="19">
        <v>0</v>
      </c>
      <c r="BZ243" s="19">
        <f t="shared" si="653"/>
        <v>0</v>
      </c>
      <c r="CA243" s="19">
        <f t="shared" si="654"/>
        <v>0</v>
      </c>
      <c r="CB243" s="19">
        <f>SUM(CC243:CD243)</f>
        <v>0</v>
      </c>
      <c r="CC243" s="23">
        <v>0</v>
      </c>
      <c r="CD243" s="23">
        <v>0</v>
      </c>
      <c r="CE243" s="19">
        <f t="shared" si="655"/>
        <v>0</v>
      </c>
      <c r="CF243" s="23">
        <v>0</v>
      </c>
      <c r="CG243" s="23">
        <v>0</v>
      </c>
      <c r="CH243" s="23">
        <v>0</v>
      </c>
      <c r="CI243" s="23">
        <v>0</v>
      </c>
      <c r="CJ243" s="23">
        <v>0</v>
      </c>
      <c r="CK243" s="19">
        <f t="shared" si="656"/>
        <v>0</v>
      </c>
      <c r="CL243" s="23">
        <v>0</v>
      </c>
      <c r="CM243" s="23">
        <v>0</v>
      </c>
      <c r="CN243" s="23">
        <v>0</v>
      </c>
      <c r="CO243" s="23">
        <v>0</v>
      </c>
      <c r="CP243" s="23">
        <v>0</v>
      </c>
      <c r="CQ243" s="19">
        <v>0</v>
      </c>
      <c r="CR243" s="19">
        <f>SUM(CS243)</f>
        <v>0</v>
      </c>
      <c r="CS243" s="19">
        <f>SUM(CT243:CU243)</f>
        <v>0</v>
      </c>
      <c r="CT243" s="19">
        <v>0</v>
      </c>
      <c r="CU243" s="20">
        <v>0</v>
      </c>
      <c r="CW243" s="116"/>
      <c r="CX243" s="116"/>
      <c r="CY243" s="95"/>
    </row>
    <row r="244" spans="1:121" ht="15.6" x14ac:dyDescent="0.3">
      <c r="A244" s="21" t="s">
        <v>1</v>
      </c>
      <c r="B244" s="21" t="s">
        <v>188</v>
      </c>
      <c r="C244" s="22" t="s">
        <v>571</v>
      </c>
      <c r="D244" s="19">
        <f t="shared" si="644"/>
        <v>34590839</v>
      </c>
      <c r="E244" s="19">
        <f t="shared" si="645"/>
        <v>34436839</v>
      </c>
      <c r="F244" s="19">
        <f t="shared" si="646"/>
        <v>34436839</v>
      </c>
      <c r="G244" s="23">
        <v>22900000</v>
      </c>
      <c r="H244" s="23">
        <v>5725000</v>
      </c>
      <c r="I244" s="19">
        <f t="shared" si="586"/>
        <v>1547383</v>
      </c>
      <c r="J244" s="23">
        <v>16000</v>
      </c>
      <c r="K244" s="23">
        <v>24500</v>
      </c>
      <c r="L244" s="23">
        <v>500000</v>
      </c>
      <c r="M244" s="23">
        <v>0</v>
      </c>
      <c r="N244" s="23">
        <v>591883</v>
      </c>
      <c r="O244" s="23">
        <v>415000</v>
      </c>
      <c r="P244" s="19">
        <f t="shared" si="587"/>
        <v>300000</v>
      </c>
      <c r="Q244" s="23">
        <v>10000</v>
      </c>
      <c r="R244" s="23">
        <v>290000</v>
      </c>
      <c r="S244" s="23">
        <v>0</v>
      </c>
      <c r="T244" s="23">
        <v>150000</v>
      </c>
      <c r="U244" s="19">
        <f t="shared" si="647"/>
        <v>2221110</v>
      </c>
      <c r="V244" s="23">
        <v>322000</v>
      </c>
      <c r="W244" s="23">
        <v>1328181</v>
      </c>
      <c r="X244" s="23">
        <v>306699</v>
      </c>
      <c r="Y244" s="23">
        <v>171095</v>
      </c>
      <c r="Z244" s="23">
        <v>93000</v>
      </c>
      <c r="AA244" s="23">
        <v>0</v>
      </c>
      <c r="AB244" s="23">
        <v>0</v>
      </c>
      <c r="AC244" s="23">
        <v>135</v>
      </c>
      <c r="AD244" s="23"/>
      <c r="AE244" s="19">
        <f t="shared" si="648"/>
        <v>1593346</v>
      </c>
      <c r="AF244" s="24">
        <v>0</v>
      </c>
      <c r="AG244" s="24">
        <v>0</v>
      </c>
      <c r="AH244" s="51">
        <v>55000</v>
      </c>
      <c r="AI244" s="51">
        <v>222000</v>
      </c>
      <c r="AJ244" s="51">
        <v>250000</v>
      </c>
      <c r="AK244" s="51">
        <v>103500</v>
      </c>
      <c r="AL244" s="51">
        <v>0</v>
      </c>
      <c r="AM244" s="51">
        <v>123000</v>
      </c>
      <c r="AN244" s="51">
        <v>294852</v>
      </c>
      <c r="AO244" s="51">
        <v>0</v>
      </c>
      <c r="AP244" s="51">
        <v>10000</v>
      </c>
      <c r="AQ244" s="51">
        <v>0</v>
      </c>
      <c r="AR244" s="51">
        <v>0</v>
      </c>
      <c r="AS244" s="51">
        <v>0</v>
      </c>
      <c r="AT244" s="51">
        <v>0</v>
      </c>
      <c r="AU244" s="51">
        <v>0</v>
      </c>
      <c r="AV244" s="51">
        <v>0</v>
      </c>
      <c r="AW244" s="51">
        <v>0</v>
      </c>
      <c r="AX244" s="51">
        <v>0</v>
      </c>
      <c r="AY244" s="51">
        <v>0</v>
      </c>
      <c r="AZ244" s="51">
        <v>534994</v>
      </c>
      <c r="BA244" s="19">
        <f t="shared" si="649"/>
        <v>0</v>
      </c>
      <c r="BB244" s="19">
        <f t="shared" si="650"/>
        <v>0</v>
      </c>
      <c r="BC244" s="19">
        <v>0</v>
      </c>
      <c r="BD244" s="19">
        <v>0</v>
      </c>
      <c r="BE244" s="19">
        <v>0</v>
      </c>
      <c r="BF244" s="19">
        <f t="shared" si="651"/>
        <v>0</v>
      </c>
      <c r="BG244" s="19">
        <v>0</v>
      </c>
      <c r="BH244" s="19">
        <v>0</v>
      </c>
      <c r="BI244" s="19">
        <v>0</v>
      </c>
      <c r="BJ244" s="19">
        <v>0</v>
      </c>
      <c r="BK244" s="19">
        <f t="shared" si="589"/>
        <v>0</v>
      </c>
      <c r="BL244" s="19">
        <v>0</v>
      </c>
      <c r="BM244" s="19">
        <v>0</v>
      </c>
      <c r="BN244" s="19">
        <f t="shared" si="652"/>
        <v>0</v>
      </c>
      <c r="BO244" s="19">
        <v>0</v>
      </c>
      <c r="BP244" s="19">
        <v>0</v>
      </c>
      <c r="BQ244" s="19"/>
      <c r="BR244" s="19">
        <v>0</v>
      </c>
      <c r="BS244" s="19">
        <v>0</v>
      </c>
      <c r="BT244" s="19">
        <v>0</v>
      </c>
      <c r="BU244" s="19">
        <v>0</v>
      </c>
      <c r="BV244" s="19">
        <v>0</v>
      </c>
      <c r="BW244" s="19">
        <v>0</v>
      </c>
      <c r="BX244" s="19">
        <v>0</v>
      </c>
      <c r="BY244" s="19">
        <v>0</v>
      </c>
      <c r="BZ244" s="19">
        <f t="shared" si="653"/>
        <v>154000</v>
      </c>
      <c r="CA244" s="19">
        <f t="shared" si="654"/>
        <v>154000</v>
      </c>
      <c r="CB244" s="19">
        <f t="shared" si="590"/>
        <v>154000</v>
      </c>
      <c r="CC244" s="23">
        <v>0</v>
      </c>
      <c r="CD244" s="23">
        <v>154000</v>
      </c>
      <c r="CE244" s="19">
        <f t="shared" si="655"/>
        <v>0</v>
      </c>
      <c r="CF244" s="23">
        <v>0</v>
      </c>
      <c r="CG244" s="23">
        <v>0</v>
      </c>
      <c r="CH244" s="23">
        <v>0</v>
      </c>
      <c r="CI244" s="23">
        <v>0</v>
      </c>
      <c r="CJ244" s="23">
        <v>0</v>
      </c>
      <c r="CK244" s="19">
        <f t="shared" si="656"/>
        <v>0</v>
      </c>
      <c r="CL244" s="23">
        <v>0</v>
      </c>
      <c r="CM244" s="23"/>
      <c r="CN244" s="23">
        <v>0</v>
      </c>
      <c r="CO244" s="23">
        <v>0</v>
      </c>
      <c r="CP244" s="23">
        <v>0</v>
      </c>
      <c r="CQ244" s="19">
        <v>0</v>
      </c>
      <c r="CR244" s="19">
        <f t="shared" si="591"/>
        <v>0</v>
      </c>
      <c r="CS244" s="19">
        <f t="shared" si="592"/>
        <v>0</v>
      </c>
      <c r="CT244" s="19">
        <v>0</v>
      </c>
      <c r="CU244" s="20">
        <v>0</v>
      </c>
      <c r="CW244" s="116"/>
      <c r="CX244" s="116"/>
      <c r="CY244" s="95"/>
    </row>
    <row r="245" spans="1:121" ht="15.6" x14ac:dyDescent="0.3">
      <c r="A245" s="21" t="s">
        <v>1</v>
      </c>
      <c r="B245" s="21" t="s">
        <v>155</v>
      </c>
      <c r="C245" s="22" t="s">
        <v>572</v>
      </c>
      <c r="D245" s="19">
        <f t="shared" si="644"/>
        <v>2000000</v>
      </c>
      <c r="E245" s="19">
        <f t="shared" si="645"/>
        <v>1815000</v>
      </c>
      <c r="F245" s="19">
        <f t="shared" si="646"/>
        <v>1815000</v>
      </c>
      <c r="G245" s="23">
        <v>256000</v>
      </c>
      <c r="H245" s="23">
        <v>64000</v>
      </c>
      <c r="I245" s="19">
        <f t="shared" si="586"/>
        <v>730000</v>
      </c>
      <c r="J245" s="23">
        <v>0</v>
      </c>
      <c r="K245" s="23">
        <v>200000</v>
      </c>
      <c r="L245" s="23">
        <v>0</v>
      </c>
      <c r="M245" s="23">
        <v>0</v>
      </c>
      <c r="N245" s="23">
        <v>130000</v>
      </c>
      <c r="O245" s="23">
        <v>400000</v>
      </c>
      <c r="P245" s="19">
        <f t="shared" si="587"/>
        <v>10000</v>
      </c>
      <c r="Q245" s="23">
        <v>10000</v>
      </c>
      <c r="R245" s="23">
        <v>0</v>
      </c>
      <c r="S245" s="23">
        <v>0</v>
      </c>
      <c r="T245" s="23">
        <v>100000</v>
      </c>
      <c r="U245" s="19">
        <f t="shared" si="647"/>
        <v>10000</v>
      </c>
      <c r="V245" s="23">
        <v>10000</v>
      </c>
      <c r="W245" s="23">
        <v>0</v>
      </c>
      <c r="X245" s="23">
        <v>0</v>
      </c>
      <c r="Y245" s="23">
        <v>0</v>
      </c>
      <c r="Z245" s="23">
        <v>0</v>
      </c>
      <c r="AA245" s="23">
        <v>0</v>
      </c>
      <c r="AB245" s="23">
        <v>0</v>
      </c>
      <c r="AC245" s="23">
        <v>0</v>
      </c>
      <c r="AD245" s="23"/>
      <c r="AE245" s="19">
        <f t="shared" si="648"/>
        <v>645000</v>
      </c>
      <c r="AF245" s="24">
        <v>0</v>
      </c>
      <c r="AG245" s="24">
        <v>0</v>
      </c>
      <c r="AH245" s="51">
        <v>100000</v>
      </c>
      <c r="AI245" s="51">
        <v>130000</v>
      </c>
      <c r="AJ245" s="51">
        <v>0</v>
      </c>
      <c r="AK245" s="51">
        <v>0</v>
      </c>
      <c r="AL245" s="51">
        <v>0</v>
      </c>
      <c r="AM245" s="51">
        <v>0</v>
      </c>
      <c r="AN245" s="51">
        <v>0</v>
      </c>
      <c r="AO245" s="51">
        <v>15000</v>
      </c>
      <c r="AP245" s="51">
        <v>0</v>
      </c>
      <c r="AQ245" s="51">
        <v>0</v>
      </c>
      <c r="AR245" s="51">
        <v>0</v>
      </c>
      <c r="AS245" s="51">
        <v>0</v>
      </c>
      <c r="AT245" s="51">
        <v>0</v>
      </c>
      <c r="AU245" s="51">
        <v>0</v>
      </c>
      <c r="AV245" s="51">
        <v>0</v>
      </c>
      <c r="AW245" s="51">
        <v>0</v>
      </c>
      <c r="AX245" s="51">
        <v>0</v>
      </c>
      <c r="AY245" s="51">
        <v>0</v>
      </c>
      <c r="AZ245" s="51">
        <v>400000</v>
      </c>
      <c r="BA245" s="19">
        <f t="shared" si="649"/>
        <v>0</v>
      </c>
      <c r="BB245" s="19">
        <f t="shared" si="650"/>
        <v>0</v>
      </c>
      <c r="BC245" s="19">
        <v>0</v>
      </c>
      <c r="BD245" s="19">
        <v>0</v>
      </c>
      <c r="BE245" s="19">
        <v>0</v>
      </c>
      <c r="BF245" s="19">
        <f t="shared" si="651"/>
        <v>0</v>
      </c>
      <c r="BG245" s="19">
        <v>0</v>
      </c>
      <c r="BH245" s="19">
        <v>0</v>
      </c>
      <c r="BI245" s="19">
        <v>0</v>
      </c>
      <c r="BJ245" s="19">
        <v>0</v>
      </c>
      <c r="BK245" s="19">
        <f t="shared" si="589"/>
        <v>0</v>
      </c>
      <c r="BL245" s="19">
        <v>0</v>
      </c>
      <c r="BM245" s="19">
        <v>0</v>
      </c>
      <c r="BN245" s="19">
        <f t="shared" si="652"/>
        <v>0</v>
      </c>
      <c r="BO245" s="19">
        <v>0</v>
      </c>
      <c r="BP245" s="19">
        <v>0</v>
      </c>
      <c r="BQ245" s="19">
        <v>0</v>
      </c>
      <c r="BR245" s="19">
        <v>0</v>
      </c>
      <c r="BS245" s="19">
        <v>0</v>
      </c>
      <c r="BT245" s="19">
        <v>0</v>
      </c>
      <c r="BU245" s="19">
        <v>0</v>
      </c>
      <c r="BV245" s="19">
        <v>0</v>
      </c>
      <c r="BW245" s="19">
        <v>0</v>
      </c>
      <c r="BX245" s="19">
        <v>0</v>
      </c>
      <c r="BY245" s="19">
        <v>0</v>
      </c>
      <c r="BZ245" s="19">
        <f t="shared" si="653"/>
        <v>185000</v>
      </c>
      <c r="CA245" s="19">
        <f t="shared" si="654"/>
        <v>185000</v>
      </c>
      <c r="CB245" s="19">
        <f t="shared" si="590"/>
        <v>185000</v>
      </c>
      <c r="CC245" s="23">
        <v>0</v>
      </c>
      <c r="CD245" s="23">
        <v>185000</v>
      </c>
      <c r="CE245" s="19">
        <f t="shared" si="655"/>
        <v>0</v>
      </c>
      <c r="CF245" s="23">
        <v>0</v>
      </c>
      <c r="CG245" s="23">
        <v>0</v>
      </c>
      <c r="CH245" s="23">
        <v>0</v>
      </c>
      <c r="CI245" s="23">
        <v>0</v>
      </c>
      <c r="CJ245" s="23">
        <v>0</v>
      </c>
      <c r="CK245" s="19">
        <f t="shared" si="656"/>
        <v>0</v>
      </c>
      <c r="CL245" s="23">
        <v>0</v>
      </c>
      <c r="CM245" s="23">
        <v>0</v>
      </c>
      <c r="CN245" s="23">
        <v>0</v>
      </c>
      <c r="CO245" s="23">
        <v>0</v>
      </c>
      <c r="CP245" s="23">
        <v>0</v>
      </c>
      <c r="CQ245" s="19">
        <v>0</v>
      </c>
      <c r="CR245" s="19">
        <f t="shared" si="591"/>
        <v>0</v>
      </c>
      <c r="CS245" s="19">
        <f t="shared" si="592"/>
        <v>0</v>
      </c>
      <c r="CT245" s="19">
        <v>0</v>
      </c>
      <c r="CU245" s="20">
        <v>0</v>
      </c>
      <c r="CW245" s="116"/>
      <c r="CX245" s="116"/>
      <c r="CY245" s="95"/>
    </row>
    <row r="246" spans="1:121" ht="15.6" x14ac:dyDescent="0.3">
      <c r="A246" s="21" t="s">
        <v>1</v>
      </c>
      <c r="B246" s="21" t="s">
        <v>157</v>
      </c>
      <c r="C246" s="22" t="s">
        <v>573</v>
      </c>
      <c r="D246" s="19">
        <f t="shared" si="644"/>
        <v>7251251</v>
      </c>
      <c r="E246" s="19">
        <f t="shared" si="645"/>
        <v>6444551</v>
      </c>
      <c r="F246" s="19">
        <f t="shared" si="646"/>
        <v>6444551</v>
      </c>
      <c r="G246" s="23">
        <v>777797</v>
      </c>
      <c r="H246" s="23">
        <v>168325</v>
      </c>
      <c r="I246" s="19">
        <f t="shared" si="586"/>
        <v>3611930</v>
      </c>
      <c r="J246" s="23">
        <v>12074</v>
      </c>
      <c r="K246" s="23">
        <v>12500</v>
      </c>
      <c r="L246" s="23">
        <v>15000</v>
      </c>
      <c r="M246" s="23">
        <v>0</v>
      </c>
      <c r="N246" s="23">
        <v>1339548</v>
      </c>
      <c r="O246" s="23">
        <v>2232808</v>
      </c>
      <c r="P246" s="19">
        <f t="shared" si="587"/>
        <v>0</v>
      </c>
      <c r="Q246" s="23">
        <v>0</v>
      </c>
      <c r="R246" s="23">
        <v>0</v>
      </c>
      <c r="S246" s="23">
        <v>0</v>
      </c>
      <c r="T246" s="23">
        <v>5400</v>
      </c>
      <c r="U246" s="19">
        <f t="shared" si="647"/>
        <v>314571</v>
      </c>
      <c r="V246" s="23">
        <v>110753</v>
      </c>
      <c r="W246" s="23">
        <v>0</v>
      </c>
      <c r="X246" s="23">
        <v>69286</v>
      </c>
      <c r="Y246" s="23">
        <v>4497</v>
      </c>
      <c r="Z246" s="23">
        <v>59359</v>
      </c>
      <c r="AA246" s="23">
        <v>0</v>
      </c>
      <c r="AB246" s="23">
        <v>0</v>
      </c>
      <c r="AC246" s="23">
        <v>70676</v>
      </c>
      <c r="AD246" s="23"/>
      <c r="AE246" s="19">
        <f t="shared" si="648"/>
        <v>1566528</v>
      </c>
      <c r="AF246" s="24">
        <v>0</v>
      </c>
      <c r="AG246" s="24">
        <v>0</v>
      </c>
      <c r="AH246" s="51">
        <v>78562</v>
      </c>
      <c r="AI246" s="51">
        <v>488487</v>
      </c>
      <c r="AJ246" s="51">
        <v>0</v>
      </c>
      <c r="AK246" s="51">
        <v>16500</v>
      </c>
      <c r="AL246" s="51">
        <v>5700</v>
      </c>
      <c r="AM246" s="51">
        <v>0</v>
      </c>
      <c r="AN246" s="51">
        <v>16802</v>
      </c>
      <c r="AO246" s="51">
        <v>0</v>
      </c>
      <c r="AP246" s="51">
        <v>0</v>
      </c>
      <c r="AQ246" s="51">
        <v>0</v>
      </c>
      <c r="AR246" s="51">
        <v>0</v>
      </c>
      <c r="AS246" s="51">
        <v>0</v>
      </c>
      <c r="AT246" s="51">
        <v>0</v>
      </c>
      <c r="AU246" s="51">
        <v>0</v>
      </c>
      <c r="AV246" s="51">
        <v>0</v>
      </c>
      <c r="AW246" s="51">
        <v>3895</v>
      </c>
      <c r="AX246" s="51">
        <v>0</v>
      </c>
      <c r="AY246" s="51">
        <v>0</v>
      </c>
      <c r="AZ246" s="51">
        <v>956582</v>
      </c>
      <c r="BA246" s="19">
        <f t="shared" si="649"/>
        <v>0</v>
      </c>
      <c r="BB246" s="19">
        <f t="shared" si="650"/>
        <v>0</v>
      </c>
      <c r="BC246" s="19">
        <v>0</v>
      </c>
      <c r="BD246" s="19">
        <v>0</v>
      </c>
      <c r="BE246" s="19">
        <v>0</v>
      </c>
      <c r="BF246" s="19">
        <f t="shared" si="651"/>
        <v>0</v>
      </c>
      <c r="BG246" s="19">
        <v>0</v>
      </c>
      <c r="BH246" s="19">
        <v>0</v>
      </c>
      <c r="BI246" s="19">
        <v>0</v>
      </c>
      <c r="BJ246" s="19">
        <v>0</v>
      </c>
      <c r="BK246" s="19">
        <f t="shared" si="589"/>
        <v>0</v>
      </c>
      <c r="BL246" s="19">
        <v>0</v>
      </c>
      <c r="BM246" s="19">
        <v>0</v>
      </c>
      <c r="BN246" s="19">
        <f t="shared" si="652"/>
        <v>0</v>
      </c>
      <c r="BO246" s="19">
        <v>0</v>
      </c>
      <c r="BP246" s="19">
        <v>0</v>
      </c>
      <c r="BQ246" s="19">
        <v>0</v>
      </c>
      <c r="BR246" s="19">
        <v>0</v>
      </c>
      <c r="BS246" s="19">
        <v>0</v>
      </c>
      <c r="BT246" s="19">
        <v>0</v>
      </c>
      <c r="BU246" s="19">
        <v>0</v>
      </c>
      <c r="BV246" s="19">
        <v>0</v>
      </c>
      <c r="BW246" s="19">
        <v>0</v>
      </c>
      <c r="BX246" s="19">
        <v>0</v>
      </c>
      <c r="BY246" s="19">
        <v>0</v>
      </c>
      <c r="BZ246" s="19">
        <f t="shared" si="653"/>
        <v>806700</v>
      </c>
      <c r="CA246" s="19">
        <f t="shared" si="654"/>
        <v>806700</v>
      </c>
      <c r="CB246" s="19">
        <f t="shared" si="590"/>
        <v>659780</v>
      </c>
      <c r="CC246" s="23">
        <v>310560</v>
      </c>
      <c r="CD246" s="23">
        <v>349220</v>
      </c>
      <c r="CE246" s="19">
        <f t="shared" si="655"/>
        <v>0</v>
      </c>
      <c r="CF246" s="23">
        <v>0</v>
      </c>
      <c r="CG246" s="23">
        <v>0</v>
      </c>
      <c r="CH246" s="23">
        <v>0</v>
      </c>
      <c r="CI246" s="23">
        <v>0</v>
      </c>
      <c r="CJ246" s="23">
        <v>0</v>
      </c>
      <c r="CK246" s="19">
        <f t="shared" si="656"/>
        <v>146920</v>
      </c>
      <c r="CL246" s="23">
        <v>0</v>
      </c>
      <c r="CM246" s="23">
        <v>0</v>
      </c>
      <c r="CN246" s="23">
        <v>146920</v>
      </c>
      <c r="CO246" s="23">
        <v>0</v>
      </c>
      <c r="CP246" s="23">
        <v>0</v>
      </c>
      <c r="CQ246" s="19">
        <v>0</v>
      </c>
      <c r="CR246" s="19">
        <f t="shared" si="591"/>
        <v>0</v>
      </c>
      <c r="CS246" s="19">
        <f t="shared" si="592"/>
        <v>0</v>
      </c>
      <c r="CT246" s="19">
        <v>0</v>
      </c>
      <c r="CU246" s="20">
        <v>0</v>
      </c>
      <c r="CW246" s="116"/>
      <c r="CX246" s="116"/>
      <c r="CY246" s="95"/>
    </row>
    <row r="247" spans="1:121" ht="15.6" x14ac:dyDescent="0.3">
      <c r="A247" s="21" t="s">
        <v>1</v>
      </c>
      <c r="B247" s="21" t="s">
        <v>93</v>
      </c>
      <c r="C247" s="22" t="s">
        <v>574</v>
      </c>
      <c r="D247" s="19">
        <f t="shared" si="644"/>
        <v>35368</v>
      </c>
      <c r="E247" s="19">
        <f t="shared" si="645"/>
        <v>28294</v>
      </c>
      <c r="F247" s="19">
        <f t="shared" si="646"/>
        <v>28294</v>
      </c>
      <c r="G247" s="23">
        <v>3537</v>
      </c>
      <c r="H247" s="23">
        <v>884</v>
      </c>
      <c r="I247" s="19">
        <f t="shared" si="586"/>
        <v>14324</v>
      </c>
      <c r="J247" s="23">
        <v>2476</v>
      </c>
      <c r="K247" s="23">
        <v>531</v>
      </c>
      <c r="L247" s="23">
        <v>0</v>
      </c>
      <c r="M247" s="23">
        <v>0</v>
      </c>
      <c r="N247" s="23">
        <v>0</v>
      </c>
      <c r="O247" s="23">
        <v>11317</v>
      </c>
      <c r="P247" s="19">
        <f t="shared" si="587"/>
        <v>0</v>
      </c>
      <c r="Q247" s="23">
        <v>0</v>
      </c>
      <c r="R247" s="23">
        <v>0</v>
      </c>
      <c r="S247" s="23">
        <v>0</v>
      </c>
      <c r="T247" s="23">
        <v>0</v>
      </c>
      <c r="U247" s="19">
        <f t="shared" si="647"/>
        <v>1418</v>
      </c>
      <c r="V247" s="23">
        <v>0</v>
      </c>
      <c r="W247" s="23">
        <v>0</v>
      </c>
      <c r="X247" s="23">
        <v>0</v>
      </c>
      <c r="Y247" s="23">
        <v>1418</v>
      </c>
      <c r="Z247" s="23">
        <v>0</v>
      </c>
      <c r="AA247" s="23">
        <v>0</v>
      </c>
      <c r="AB247" s="23">
        <v>0</v>
      </c>
      <c r="AC247" s="23">
        <v>0</v>
      </c>
      <c r="AD247" s="23"/>
      <c r="AE247" s="19">
        <f t="shared" si="648"/>
        <v>8131</v>
      </c>
      <c r="AF247" s="24">
        <v>0</v>
      </c>
      <c r="AG247" s="24">
        <v>0</v>
      </c>
      <c r="AH247" s="51">
        <v>707</v>
      </c>
      <c r="AI247" s="51">
        <v>0</v>
      </c>
      <c r="AJ247" s="51">
        <v>0</v>
      </c>
      <c r="AK247" s="51">
        <v>350</v>
      </c>
      <c r="AL247" s="51">
        <v>0</v>
      </c>
      <c r="AM247" s="51">
        <v>0</v>
      </c>
      <c r="AN247" s="51">
        <v>0</v>
      </c>
      <c r="AO247" s="51">
        <v>0</v>
      </c>
      <c r="AP247" s="51">
        <v>0</v>
      </c>
      <c r="AQ247" s="51">
        <v>0</v>
      </c>
      <c r="AR247" s="51">
        <v>0</v>
      </c>
      <c r="AS247" s="51">
        <v>0</v>
      </c>
      <c r="AT247" s="51">
        <v>0</v>
      </c>
      <c r="AU247" s="51">
        <v>0</v>
      </c>
      <c r="AV247" s="51">
        <v>0</v>
      </c>
      <c r="AW247" s="51">
        <v>0</v>
      </c>
      <c r="AX247" s="51">
        <v>0</v>
      </c>
      <c r="AY247" s="51">
        <v>0</v>
      </c>
      <c r="AZ247" s="51">
        <v>7074</v>
      </c>
      <c r="BA247" s="19">
        <f t="shared" si="649"/>
        <v>0</v>
      </c>
      <c r="BB247" s="19">
        <f t="shared" si="650"/>
        <v>0</v>
      </c>
      <c r="BC247" s="19">
        <v>0</v>
      </c>
      <c r="BD247" s="19">
        <v>0</v>
      </c>
      <c r="BE247" s="19">
        <v>0</v>
      </c>
      <c r="BF247" s="19">
        <f t="shared" si="651"/>
        <v>0</v>
      </c>
      <c r="BG247" s="19">
        <v>0</v>
      </c>
      <c r="BH247" s="19">
        <v>0</v>
      </c>
      <c r="BI247" s="19">
        <v>0</v>
      </c>
      <c r="BJ247" s="19">
        <v>0</v>
      </c>
      <c r="BK247" s="19">
        <f t="shared" si="589"/>
        <v>0</v>
      </c>
      <c r="BL247" s="19">
        <v>0</v>
      </c>
      <c r="BM247" s="19">
        <v>0</v>
      </c>
      <c r="BN247" s="19">
        <f t="shared" si="652"/>
        <v>0</v>
      </c>
      <c r="BO247" s="19">
        <v>0</v>
      </c>
      <c r="BP247" s="19">
        <v>0</v>
      </c>
      <c r="BQ247" s="19">
        <v>0</v>
      </c>
      <c r="BR247" s="19">
        <v>0</v>
      </c>
      <c r="BS247" s="19">
        <v>0</v>
      </c>
      <c r="BT247" s="19">
        <v>0</v>
      </c>
      <c r="BU247" s="19">
        <v>0</v>
      </c>
      <c r="BV247" s="19">
        <v>0</v>
      </c>
      <c r="BW247" s="19">
        <v>0</v>
      </c>
      <c r="BX247" s="19">
        <v>0</v>
      </c>
      <c r="BY247" s="19">
        <v>0</v>
      </c>
      <c r="BZ247" s="19">
        <f t="shared" si="653"/>
        <v>7074</v>
      </c>
      <c r="CA247" s="19">
        <f t="shared" si="654"/>
        <v>7074</v>
      </c>
      <c r="CB247" s="19">
        <f t="shared" si="590"/>
        <v>7074</v>
      </c>
      <c r="CC247" s="23">
        <v>0</v>
      </c>
      <c r="CD247" s="23">
        <v>7074</v>
      </c>
      <c r="CE247" s="19">
        <f t="shared" si="655"/>
        <v>0</v>
      </c>
      <c r="CF247" s="23">
        <v>0</v>
      </c>
      <c r="CG247" s="23">
        <v>0</v>
      </c>
      <c r="CH247" s="23">
        <v>0</v>
      </c>
      <c r="CI247" s="23">
        <v>0</v>
      </c>
      <c r="CJ247" s="23">
        <v>0</v>
      </c>
      <c r="CK247" s="19">
        <f t="shared" si="656"/>
        <v>0</v>
      </c>
      <c r="CL247" s="23">
        <v>0</v>
      </c>
      <c r="CM247" s="23">
        <v>0</v>
      </c>
      <c r="CN247" s="23">
        <v>0</v>
      </c>
      <c r="CO247" s="23">
        <v>0</v>
      </c>
      <c r="CP247" s="23">
        <v>0</v>
      </c>
      <c r="CQ247" s="19">
        <v>0</v>
      </c>
      <c r="CR247" s="19">
        <f t="shared" si="591"/>
        <v>0</v>
      </c>
      <c r="CS247" s="19">
        <f t="shared" si="592"/>
        <v>0</v>
      </c>
      <c r="CT247" s="19">
        <v>0</v>
      </c>
      <c r="CU247" s="20">
        <v>0</v>
      </c>
      <c r="CW247" s="116"/>
      <c r="CX247" s="116"/>
      <c r="CY247" s="95"/>
    </row>
    <row r="248" spans="1:121" ht="15.6" x14ac:dyDescent="0.3">
      <c r="A248" s="21" t="s">
        <v>1</v>
      </c>
      <c r="B248" s="21" t="s">
        <v>95</v>
      </c>
      <c r="C248" s="22" t="s">
        <v>575</v>
      </c>
      <c r="D248" s="19">
        <f t="shared" si="644"/>
        <v>590535</v>
      </c>
      <c r="E248" s="19">
        <f t="shared" si="645"/>
        <v>525035</v>
      </c>
      <c r="F248" s="19">
        <f t="shared" si="646"/>
        <v>525035</v>
      </c>
      <c r="G248" s="23">
        <v>55384</v>
      </c>
      <c r="H248" s="23">
        <v>13846</v>
      </c>
      <c r="I248" s="19">
        <f t="shared" si="586"/>
        <v>109080</v>
      </c>
      <c r="J248" s="23">
        <v>2200</v>
      </c>
      <c r="K248" s="23">
        <v>0</v>
      </c>
      <c r="L248" s="23">
        <v>0</v>
      </c>
      <c r="M248" s="23">
        <v>0</v>
      </c>
      <c r="N248" s="23">
        <v>10500</v>
      </c>
      <c r="O248" s="23">
        <v>96380</v>
      </c>
      <c r="P248" s="19">
        <f t="shared" si="587"/>
        <v>0</v>
      </c>
      <c r="Q248" s="23">
        <v>0</v>
      </c>
      <c r="R248" s="23">
        <v>0</v>
      </c>
      <c r="S248" s="23">
        <v>3000</v>
      </c>
      <c r="T248" s="23">
        <v>2500</v>
      </c>
      <c r="U248" s="19">
        <f t="shared" si="647"/>
        <v>286633</v>
      </c>
      <c r="V248" s="23">
        <v>1871</v>
      </c>
      <c r="W248" s="23">
        <v>144184</v>
      </c>
      <c r="X248" s="23">
        <v>67902</v>
      </c>
      <c r="Y248" s="23">
        <v>54456</v>
      </c>
      <c r="Z248" s="23">
        <v>7927</v>
      </c>
      <c r="AA248" s="23">
        <v>9600</v>
      </c>
      <c r="AB248" s="23">
        <v>0</v>
      </c>
      <c r="AC248" s="23">
        <v>693</v>
      </c>
      <c r="AD248" s="23"/>
      <c r="AE248" s="19">
        <f t="shared" si="648"/>
        <v>54592</v>
      </c>
      <c r="AF248" s="24">
        <v>0</v>
      </c>
      <c r="AG248" s="24">
        <v>0</v>
      </c>
      <c r="AH248" s="51">
        <v>0</v>
      </c>
      <c r="AI248" s="51">
        <v>11572</v>
      </c>
      <c r="AJ248" s="51">
        <v>2440</v>
      </c>
      <c r="AK248" s="51">
        <v>7500</v>
      </c>
      <c r="AL248" s="51">
        <v>0</v>
      </c>
      <c r="AM248" s="51">
        <v>1620</v>
      </c>
      <c r="AN248" s="51">
        <v>12250</v>
      </c>
      <c r="AO248" s="51">
        <v>0</v>
      </c>
      <c r="AP248" s="51">
        <v>0</v>
      </c>
      <c r="AQ248" s="51">
        <v>0</v>
      </c>
      <c r="AR248" s="51">
        <v>0</v>
      </c>
      <c r="AS248" s="51">
        <v>14150</v>
      </c>
      <c r="AT248" s="51">
        <v>0</v>
      </c>
      <c r="AU248" s="51">
        <v>0</v>
      </c>
      <c r="AV248" s="51">
        <v>0</v>
      </c>
      <c r="AW248" s="51">
        <v>0</v>
      </c>
      <c r="AX248" s="51">
        <v>0</v>
      </c>
      <c r="AY248" s="51">
        <v>0</v>
      </c>
      <c r="AZ248" s="51">
        <v>5060</v>
      </c>
      <c r="BA248" s="19">
        <f t="shared" si="649"/>
        <v>0</v>
      </c>
      <c r="BB248" s="19">
        <f t="shared" si="650"/>
        <v>0</v>
      </c>
      <c r="BC248" s="19">
        <v>0</v>
      </c>
      <c r="BD248" s="19">
        <v>0</v>
      </c>
      <c r="BE248" s="19">
        <v>0</v>
      </c>
      <c r="BF248" s="19">
        <f t="shared" si="651"/>
        <v>0</v>
      </c>
      <c r="BG248" s="19">
        <v>0</v>
      </c>
      <c r="BH248" s="19">
        <v>0</v>
      </c>
      <c r="BI248" s="19">
        <v>0</v>
      </c>
      <c r="BJ248" s="19">
        <v>0</v>
      </c>
      <c r="BK248" s="19">
        <f t="shared" si="589"/>
        <v>0</v>
      </c>
      <c r="BL248" s="19">
        <v>0</v>
      </c>
      <c r="BM248" s="19">
        <v>0</v>
      </c>
      <c r="BN248" s="19">
        <f t="shared" si="652"/>
        <v>0</v>
      </c>
      <c r="BO248" s="19">
        <v>0</v>
      </c>
      <c r="BP248" s="19">
        <v>0</v>
      </c>
      <c r="BQ248" s="19">
        <v>0</v>
      </c>
      <c r="BR248" s="19">
        <v>0</v>
      </c>
      <c r="BS248" s="19">
        <v>0</v>
      </c>
      <c r="BT248" s="19">
        <v>0</v>
      </c>
      <c r="BU248" s="19">
        <v>0</v>
      </c>
      <c r="BV248" s="19">
        <v>0</v>
      </c>
      <c r="BW248" s="19">
        <v>0</v>
      </c>
      <c r="BX248" s="19">
        <v>0</v>
      </c>
      <c r="BY248" s="19">
        <v>0</v>
      </c>
      <c r="BZ248" s="19">
        <f t="shared" si="653"/>
        <v>65500</v>
      </c>
      <c r="CA248" s="19">
        <f t="shared" si="654"/>
        <v>65500</v>
      </c>
      <c r="CB248" s="19">
        <f t="shared" si="590"/>
        <v>65500</v>
      </c>
      <c r="CC248" s="23">
        <v>0</v>
      </c>
      <c r="CD248" s="23">
        <v>65500</v>
      </c>
      <c r="CE248" s="19">
        <f t="shared" si="655"/>
        <v>0</v>
      </c>
      <c r="CF248" s="23">
        <v>0</v>
      </c>
      <c r="CG248" s="23">
        <v>0</v>
      </c>
      <c r="CH248" s="23">
        <v>0</v>
      </c>
      <c r="CI248" s="23">
        <v>0</v>
      </c>
      <c r="CJ248" s="23">
        <v>0</v>
      </c>
      <c r="CK248" s="19">
        <f t="shared" si="656"/>
        <v>0</v>
      </c>
      <c r="CL248" s="23">
        <v>0</v>
      </c>
      <c r="CM248" s="23">
        <v>0</v>
      </c>
      <c r="CN248" s="23">
        <v>0</v>
      </c>
      <c r="CO248" s="23">
        <v>0</v>
      </c>
      <c r="CP248" s="23">
        <v>0</v>
      </c>
      <c r="CQ248" s="19">
        <v>0</v>
      </c>
      <c r="CR248" s="19">
        <f t="shared" si="591"/>
        <v>0</v>
      </c>
      <c r="CS248" s="19">
        <f t="shared" si="592"/>
        <v>0</v>
      </c>
      <c r="CT248" s="19">
        <v>0</v>
      </c>
      <c r="CU248" s="20">
        <v>0</v>
      </c>
      <c r="CW248" s="116"/>
      <c r="CX248" s="116"/>
      <c r="CY248" s="95"/>
    </row>
    <row r="249" spans="1:121" ht="31.2" x14ac:dyDescent="0.3">
      <c r="A249" s="21" t="s">
        <v>1</v>
      </c>
      <c r="B249" s="21" t="s">
        <v>95</v>
      </c>
      <c r="C249" s="22" t="s">
        <v>576</v>
      </c>
      <c r="D249" s="19">
        <f t="shared" si="644"/>
        <v>1070400</v>
      </c>
      <c r="E249" s="19">
        <f t="shared" si="645"/>
        <v>1036400</v>
      </c>
      <c r="F249" s="19">
        <f t="shared" si="646"/>
        <v>1036400</v>
      </c>
      <c r="G249" s="23">
        <v>223543</v>
      </c>
      <c r="H249" s="23">
        <v>55886</v>
      </c>
      <c r="I249" s="19">
        <f t="shared" si="586"/>
        <v>298233</v>
      </c>
      <c r="J249" s="23">
        <v>1000</v>
      </c>
      <c r="K249" s="23">
        <v>19250</v>
      </c>
      <c r="L249" s="23">
        <v>0</v>
      </c>
      <c r="M249" s="23">
        <v>0</v>
      </c>
      <c r="N249" s="23">
        <v>130615</v>
      </c>
      <c r="O249" s="23">
        <v>147368</v>
      </c>
      <c r="P249" s="19">
        <f t="shared" si="587"/>
        <v>0</v>
      </c>
      <c r="Q249" s="23">
        <v>0</v>
      </c>
      <c r="R249" s="23">
        <v>0</v>
      </c>
      <c r="S249" s="23">
        <v>0</v>
      </c>
      <c r="T249" s="23">
        <v>14352</v>
      </c>
      <c r="U249" s="19">
        <f t="shared" si="647"/>
        <v>88057</v>
      </c>
      <c r="V249" s="23">
        <v>64373</v>
      </c>
      <c r="W249" s="23">
        <v>10266</v>
      </c>
      <c r="X249" s="23">
        <v>4479</v>
      </c>
      <c r="Y249" s="23">
        <v>1370</v>
      </c>
      <c r="Z249" s="23">
        <v>7569</v>
      </c>
      <c r="AA249" s="23">
        <v>0</v>
      </c>
      <c r="AB249" s="23">
        <v>0</v>
      </c>
      <c r="AC249" s="23">
        <v>0</v>
      </c>
      <c r="AD249" s="23"/>
      <c r="AE249" s="19">
        <f t="shared" si="648"/>
        <v>356329</v>
      </c>
      <c r="AF249" s="24">
        <v>0</v>
      </c>
      <c r="AG249" s="24">
        <v>0</v>
      </c>
      <c r="AH249" s="23">
        <v>33169</v>
      </c>
      <c r="AI249" s="23">
        <v>82250</v>
      </c>
      <c r="AJ249" s="23">
        <v>0</v>
      </c>
      <c r="AK249" s="23">
        <v>3600</v>
      </c>
      <c r="AL249" s="23">
        <v>0</v>
      </c>
      <c r="AM249" s="23">
        <v>2757</v>
      </c>
      <c r="AN249" s="23">
        <v>60000</v>
      </c>
      <c r="AO249" s="23">
        <v>0</v>
      </c>
      <c r="AP249" s="23">
        <v>0</v>
      </c>
      <c r="AQ249" s="23">
        <v>0</v>
      </c>
      <c r="AR249" s="23">
        <v>0</v>
      </c>
      <c r="AS249" s="23">
        <v>0</v>
      </c>
      <c r="AT249" s="23">
        <v>0</v>
      </c>
      <c r="AU249" s="23">
        <v>0</v>
      </c>
      <c r="AV249" s="23">
        <v>0</v>
      </c>
      <c r="AW249" s="23">
        <v>0</v>
      </c>
      <c r="AX249" s="23">
        <v>78163</v>
      </c>
      <c r="AY249" s="23">
        <v>0</v>
      </c>
      <c r="AZ249" s="23">
        <v>96390</v>
      </c>
      <c r="BA249" s="19">
        <f t="shared" si="649"/>
        <v>0</v>
      </c>
      <c r="BB249" s="19">
        <f t="shared" si="650"/>
        <v>0</v>
      </c>
      <c r="BC249" s="19">
        <v>0</v>
      </c>
      <c r="BD249" s="19">
        <v>0</v>
      </c>
      <c r="BE249" s="19">
        <v>0</v>
      </c>
      <c r="BF249" s="19">
        <f t="shared" si="651"/>
        <v>0</v>
      </c>
      <c r="BG249" s="19">
        <v>0</v>
      </c>
      <c r="BH249" s="19">
        <v>0</v>
      </c>
      <c r="BI249" s="19">
        <v>0</v>
      </c>
      <c r="BJ249" s="19">
        <v>0</v>
      </c>
      <c r="BK249" s="19">
        <f t="shared" si="589"/>
        <v>0</v>
      </c>
      <c r="BL249" s="19">
        <v>0</v>
      </c>
      <c r="BM249" s="19">
        <v>0</v>
      </c>
      <c r="BN249" s="19">
        <f t="shared" si="652"/>
        <v>0</v>
      </c>
      <c r="BO249" s="19">
        <v>0</v>
      </c>
      <c r="BP249" s="19">
        <v>0</v>
      </c>
      <c r="BQ249" s="19">
        <v>0</v>
      </c>
      <c r="BR249" s="19">
        <v>0</v>
      </c>
      <c r="BS249" s="19">
        <v>0</v>
      </c>
      <c r="BT249" s="19">
        <v>0</v>
      </c>
      <c r="BU249" s="19">
        <v>0</v>
      </c>
      <c r="BV249" s="19">
        <v>0</v>
      </c>
      <c r="BW249" s="19">
        <v>0</v>
      </c>
      <c r="BX249" s="19">
        <v>0</v>
      </c>
      <c r="BY249" s="19">
        <v>0</v>
      </c>
      <c r="BZ249" s="19">
        <f t="shared" si="653"/>
        <v>34000</v>
      </c>
      <c r="CA249" s="19">
        <f t="shared" si="654"/>
        <v>34000</v>
      </c>
      <c r="CB249" s="19">
        <f t="shared" si="590"/>
        <v>34000</v>
      </c>
      <c r="CC249" s="24"/>
      <c r="CD249" s="23">
        <v>34000</v>
      </c>
      <c r="CE249" s="19">
        <f t="shared" si="655"/>
        <v>0</v>
      </c>
      <c r="CF249" s="19">
        <v>0</v>
      </c>
      <c r="CG249" s="19">
        <v>0</v>
      </c>
      <c r="CH249" s="19">
        <v>0</v>
      </c>
      <c r="CI249" s="19">
        <v>0</v>
      </c>
      <c r="CJ249" s="19">
        <v>0</v>
      </c>
      <c r="CK249" s="19">
        <f t="shared" si="656"/>
        <v>0</v>
      </c>
      <c r="CL249" s="24"/>
      <c r="CM249" s="24"/>
      <c r="CN249" s="19">
        <v>0</v>
      </c>
      <c r="CO249" s="19">
        <v>0</v>
      </c>
      <c r="CP249" s="19">
        <v>0</v>
      </c>
      <c r="CQ249" s="19">
        <v>0</v>
      </c>
      <c r="CR249" s="19">
        <f t="shared" si="591"/>
        <v>0</v>
      </c>
      <c r="CS249" s="19">
        <f t="shared" si="592"/>
        <v>0</v>
      </c>
      <c r="CT249" s="19">
        <v>0</v>
      </c>
      <c r="CU249" s="20">
        <v>0</v>
      </c>
      <c r="CW249" s="116"/>
      <c r="CX249" s="116"/>
      <c r="CY249" s="95"/>
    </row>
    <row r="250" spans="1:121" ht="15.6" x14ac:dyDescent="0.3">
      <c r="A250" s="21" t="s">
        <v>1</v>
      </c>
      <c r="B250" s="21" t="s">
        <v>95</v>
      </c>
      <c r="C250" s="22" t="s">
        <v>667</v>
      </c>
      <c r="D250" s="19">
        <f t="shared" si="644"/>
        <v>1600000</v>
      </c>
      <c r="E250" s="19">
        <f t="shared" si="645"/>
        <v>1402134</v>
      </c>
      <c r="F250" s="19">
        <f t="shared" si="646"/>
        <v>1402134</v>
      </c>
      <c r="G250" s="23">
        <v>258720</v>
      </c>
      <c r="H250" s="23">
        <v>64680</v>
      </c>
      <c r="I250" s="19">
        <f t="shared" si="586"/>
        <v>165640</v>
      </c>
      <c r="J250" s="23">
        <v>0</v>
      </c>
      <c r="K250" s="23">
        <v>0</v>
      </c>
      <c r="L250" s="23">
        <v>0</v>
      </c>
      <c r="M250" s="23">
        <v>0</v>
      </c>
      <c r="N250" s="23">
        <v>106068</v>
      </c>
      <c r="O250" s="23">
        <v>59572</v>
      </c>
      <c r="P250" s="19">
        <f t="shared" si="587"/>
        <v>73750</v>
      </c>
      <c r="Q250" s="23">
        <v>1000</v>
      </c>
      <c r="R250" s="23">
        <v>72750</v>
      </c>
      <c r="S250" s="23">
        <v>0</v>
      </c>
      <c r="T250" s="23">
        <v>31277</v>
      </c>
      <c r="U250" s="19">
        <f t="shared" si="647"/>
        <v>155889</v>
      </c>
      <c r="V250" s="23">
        <v>43582</v>
      </c>
      <c r="W250" s="23">
        <v>2368</v>
      </c>
      <c r="X250" s="23">
        <v>66942</v>
      </c>
      <c r="Y250" s="23">
        <v>13860</v>
      </c>
      <c r="Z250" s="23">
        <v>4414</v>
      </c>
      <c r="AA250" s="23">
        <v>0</v>
      </c>
      <c r="AB250" s="23">
        <v>0</v>
      </c>
      <c r="AC250" s="23">
        <v>24723</v>
      </c>
      <c r="AD250" s="23"/>
      <c r="AE250" s="19">
        <f t="shared" si="648"/>
        <v>652178</v>
      </c>
      <c r="AF250" s="24">
        <v>0</v>
      </c>
      <c r="AG250" s="24">
        <v>0</v>
      </c>
      <c r="AH250" s="23">
        <v>55355</v>
      </c>
      <c r="AI250" s="23">
        <v>160000</v>
      </c>
      <c r="AJ250" s="23">
        <v>0</v>
      </c>
      <c r="AK250" s="23">
        <v>1591</v>
      </c>
      <c r="AL250" s="23">
        <v>0</v>
      </c>
      <c r="AM250" s="23">
        <v>2587</v>
      </c>
      <c r="AN250" s="23">
        <v>3000</v>
      </c>
      <c r="AO250" s="23">
        <v>0</v>
      </c>
      <c r="AP250" s="23">
        <v>0</v>
      </c>
      <c r="AQ250" s="23">
        <v>0</v>
      </c>
      <c r="AR250" s="23">
        <v>0</v>
      </c>
      <c r="AS250" s="23">
        <v>0</v>
      </c>
      <c r="AT250" s="23">
        <v>0</v>
      </c>
      <c r="AU250" s="23">
        <v>0</v>
      </c>
      <c r="AV250" s="23">
        <v>0</v>
      </c>
      <c r="AW250" s="23">
        <v>0</v>
      </c>
      <c r="AX250" s="23">
        <v>109800</v>
      </c>
      <c r="AY250" s="23">
        <v>0</v>
      </c>
      <c r="AZ250" s="23">
        <v>319845</v>
      </c>
      <c r="BA250" s="19">
        <f t="shared" si="649"/>
        <v>0</v>
      </c>
      <c r="BB250" s="19">
        <f t="shared" si="650"/>
        <v>0</v>
      </c>
      <c r="BC250" s="19">
        <v>0</v>
      </c>
      <c r="BD250" s="19">
        <v>0</v>
      </c>
      <c r="BE250" s="19">
        <v>0</v>
      </c>
      <c r="BF250" s="19">
        <f t="shared" si="651"/>
        <v>0</v>
      </c>
      <c r="BG250" s="19">
        <v>0</v>
      </c>
      <c r="BH250" s="19">
        <v>0</v>
      </c>
      <c r="BI250" s="19">
        <v>0</v>
      </c>
      <c r="BJ250" s="19">
        <v>0</v>
      </c>
      <c r="BK250" s="19">
        <f t="shared" si="589"/>
        <v>0</v>
      </c>
      <c r="BL250" s="19">
        <v>0</v>
      </c>
      <c r="BM250" s="19">
        <v>0</v>
      </c>
      <c r="BN250" s="19">
        <f t="shared" si="652"/>
        <v>0</v>
      </c>
      <c r="BO250" s="19">
        <v>0</v>
      </c>
      <c r="BP250" s="19">
        <v>0</v>
      </c>
      <c r="BQ250" s="19">
        <v>0</v>
      </c>
      <c r="BR250" s="19">
        <v>0</v>
      </c>
      <c r="BS250" s="19">
        <v>0</v>
      </c>
      <c r="BT250" s="19">
        <v>0</v>
      </c>
      <c r="BU250" s="19">
        <v>0</v>
      </c>
      <c r="BV250" s="19">
        <v>0</v>
      </c>
      <c r="BW250" s="19">
        <v>0</v>
      </c>
      <c r="BX250" s="19">
        <v>0</v>
      </c>
      <c r="BY250" s="19">
        <v>0</v>
      </c>
      <c r="BZ250" s="19">
        <f t="shared" si="653"/>
        <v>197866</v>
      </c>
      <c r="CA250" s="19">
        <f t="shared" si="654"/>
        <v>197866</v>
      </c>
      <c r="CB250" s="19">
        <f t="shared" si="590"/>
        <v>197866</v>
      </c>
      <c r="CC250" s="24"/>
      <c r="CD250" s="23">
        <v>197866</v>
      </c>
      <c r="CE250" s="19">
        <f t="shared" si="655"/>
        <v>0</v>
      </c>
      <c r="CF250" s="19">
        <v>0</v>
      </c>
      <c r="CG250" s="19">
        <v>0</v>
      </c>
      <c r="CH250" s="19">
        <v>0</v>
      </c>
      <c r="CI250" s="19">
        <v>0</v>
      </c>
      <c r="CJ250" s="19">
        <v>0</v>
      </c>
      <c r="CK250" s="19">
        <f t="shared" si="656"/>
        <v>0</v>
      </c>
      <c r="CL250" s="24"/>
      <c r="CM250" s="24"/>
      <c r="CN250" s="19">
        <v>0</v>
      </c>
      <c r="CO250" s="19">
        <v>0</v>
      </c>
      <c r="CP250" s="19">
        <v>0</v>
      </c>
      <c r="CQ250" s="19">
        <v>0</v>
      </c>
      <c r="CR250" s="19">
        <f t="shared" si="591"/>
        <v>0</v>
      </c>
      <c r="CS250" s="19">
        <f t="shared" si="592"/>
        <v>0</v>
      </c>
      <c r="CT250" s="19">
        <v>0</v>
      </c>
      <c r="CU250" s="20">
        <v>0</v>
      </c>
      <c r="CW250" s="116"/>
      <c r="CX250" s="116"/>
      <c r="CY250" s="95"/>
    </row>
    <row r="251" spans="1:121" s="81" customFormat="1" ht="31.2" x14ac:dyDescent="0.3">
      <c r="A251" s="74" t="s">
        <v>1</v>
      </c>
      <c r="B251" s="74" t="s">
        <v>97</v>
      </c>
      <c r="C251" s="75" t="s">
        <v>375</v>
      </c>
      <c r="D251" s="77">
        <f t="shared" si="644"/>
        <v>800000</v>
      </c>
      <c r="E251" s="77">
        <f t="shared" si="645"/>
        <v>600000</v>
      </c>
      <c r="F251" s="77">
        <f t="shared" si="646"/>
        <v>600000</v>
      </c>
      <c r="G251" s="78">
        <v>174008</v>
      </c>
      <c r="H251" s="78">
        <v>41777</v>
      </c>
      <c r="I251" s="77">
        <f t="shared" si="586"/>
        <v>195200</v>
      </c>
      <c r="J251" s="78">
        <v>0</v>
      </c>
      <c r="K251" s="78">
        <v>0</v>
      </c>
      <c r="L251" s="78">
        <v>0</v>
      </c>
      <c r="M251" s="78">
        <v>0</v>
      </c>
      <c r="N251" s="78">
        <v>18000</v>
      </c>
      <c r="O251" s="78">
        <v>177200</v>
      </c>
      <c r="P251" s="77">
        <f t="shared" si="587"/>
        <v>1000</v>
      </c>
      <c r="Q251" s="78">
        <v>1000</v>
      </c>
      <c r="R251" s="78">
        <v>0</v>
      </c>
      <c r="S251" s="78">
        <v>0</v>
      </c>
      <c r="T251" s="78">
        <v>9000</v>
      </c>
      <c r="U251" s="77">
        <f t="shared" si="647"/>
        <v>51615</v>
      </c>
      <c r="V251" s="78">
        <v>51615</v>
      </c>
      <c r="W251" s="78">
        <v>0</v>
      </c>
      <c r="X251" s="78">
        <v>0</v>
      </c>
      <c r="Y251" s="78">
        <v>0</v>
      </c>
      <c r="Z251" s="78">
        <v>0</v>
      </c>
      <c r="AA251" s="78">
        <v>0</v>
      </c>
      <c r="AB251" s="78">
        <v>0</v>
      </c>
      <c r="AC251" s="78">
        <v>0</v>
      </c>
      <c r="AD251" s="78"/>
      <c r="AE251" s="77">
        <f t="shared" si="648"/>
        <v>127400</v>
      </c>
      <c r="AF251" s="79">
        <v>0</v>
      </c>
      <c r="AG251" s="79">
        <v>0</v>
      </c>
      <c r="AH251" s="78">
        <v>20000</v>
      </c>
      <c r="AI251" s="78">
        <v>51000</v>
      </c>
      <c r="AJ251" s="78">
        <v>0</v>
      </c>
      <c r="AK251" s="78">
        <v>400</v>
      </c>
      <c r="AL251" s="78">
        <v>0</v>
      </c>
      <c r="AM251" s="78">
        <v>1000</v>
      </c>
      <c r="AN251" s="78">
        <v>25000</v>
      </c>
      <c r="AO251" s="78">
        <v>0</v>
      </c>
      <c r="AP251" s="78">
        <v>0</v>
      </c>
      <c r="AQ251" s="78">
        <v>0</v>
      </c>
      <c r="AR251" s="78">
        <v>0</v>
      </c>
      <c r="AS251" s="78">
        <v>0</v>
      </c>
      <c r="AT251" s="78">
        <v>0</v>
      </c>
      <c r="AU251" s="78">
        <v>0</v>
      </c>
      <c r="AV251" s="78">
        <v>0</v>
      </c>
      <c r="AW251" s="78">
        <v>0</v>
      </c>
      <c r="AX251" s="78">
        <v>0</v>
      </c>
      <c r="AY251" s="78">
        <v>0</v>
      </c>
      <c r="AZ251" s="78">
        <v>30000</v>
      </c>
      <c r="BA251" s="77">
        <f t="shared" si="649"/>
        <v>0</v>
      </c>
      <c r="BB251" s="77">
        <f t="shared" si="650"/>
        <v>0</v>
      </c>
      <c r="BC251" s="77">
        <v>0</v>
      </c>
      <c r="BD251" s="77">
        <v>0</v>
      </c>
      <c r="BE251" s="77">
        <v>0</v>
      </c>
      <c r="BF251" s="77">
        <f t="shared" si="651"/>
        <v>0</v>
      </c>
      <c r="BG251" s="77">
        <v>0</v>
      </c>
      <c r="BH251" s="77">
        <v>0</v>
      </c>
      <c r="BI251" s="77">
        <v>0</v>
      </c>
      <c r="BJ251" s="77">
        <v>0</v>
      </c>
      <c r="BK251" s="77">
        <f t="shared" si="589"/>
        <v>0</v>
      </c>
      <c r="BL251" s="77">
        <v>0</v>
      </c>
      <c r="BM251" s="77">
        <v>0</v>
      </c>
      <c r="BN251" s="77">
        <f t="shared" si="652"/>
        <v>0</v>
      </c>
      <c r="BO251" s="77">
        <v>0</v>
      </c>
      <c r="BP251" s="77">
        <v>0</v>
      </c>
      <c r="BQ251" s="77">
        <v>0</v>
      </c>
      <c r="BR251" s="77">
        <v>0</v>
      </c>
      <c r="BS251" s="77">
        <v>0</v>
      </c>
      <c r="BT251" s="77">
        <v>0</v>
      </c>
      <c r="BU251" s="77">
        <v>0</v>
      </c>
      <c r="BV251" s="77">
        <v>0</v>
      </c>
      <c r="BW251" s="77">
        <v>0</v>
      </c>
      <c r="BX251" s="77">
        <v>0</v>
      </c>
      <c r="BY251" s="77">
        <v>0</v>
      </c>
      <c r="BZ251" s="77">
        <f t="shared" si="653"/>
        <v>200000</v>
      </c>
      <c r="CA251" s="77">
        <f t="shared" si="654"/>
        <v>200000</v>
      </c>
      <c r="CB251" s="77">
        <f t="shared" si="590"/>
        <v>200000</v>
      </c>
      <c r="CC251" s="79"/>
      <c r="CD251" s="78">
        <v>200000</v>
      </c>
      <c r="CE251" s="77">
        <f t="shared" si="655"/>
        <v>0</v>
      </c>
      <c r="CF251" s="77">
        <v>0</v>
      </c>
      <c r="CG251" s="77">
        <v>0</v>
      </c>
      <c r="CH251" s="77">
        <v>0</v>
      </c>
      <c r="CI251" s="77">
        <v>0</v>
      </c>
      <c r="CJ251" s="77">
        <v>0</v>
      </c>
      <c r="CK251" s="77">
        <f t="shared" si="656"/>
        <v>0</v>
      </c>
      <c r="CL251" s="79"/>
      <c r="CM251" s="79"/>
      <c r="CN251" s="77">
        <v>0</v>
      </c>
      <c r="CO251" s="77">
        <v>0</v>
      </c>
      <c r="CP251" s="77">
        <v>0</v>
      </c>
      <c r="CQ251" s="77">
        <v>0</v>
      </c>
      <c r="CR251" s="77">
        <f t="shared" si="591"/>
        <v>0</v>
      </c>
      <c r="CS251" s="77">
        <f t="shared" si="592"/>
        <v>0</v>
      </c>
      <c r="CT251" s="77">
        <v>0</v>
      </c>
      <c r="CU251" s="80">
        <v>0</v>
      </c>
      <c r="CW251" s="118"/>
      <c r="CX251" s="118"/>
      <c r="CY251" s="98"/>
    </row>
    <row r="252" spans="1:121" ht="15.6" x14ac:dyDescent="0.3">
      <c r="A252" s="21"/>
      <c r="B252" s="33" t="s">
        <v>103</v>
      </c>
      <c r="C252" s="32" t="s">
        <v>633</v>
      </c>
      <c r="D252" s="19">
        <f t="shared" si="644"/>
        <v>1251000</v>
      </c>
      <c r="E252" s="19">
        <f t="shared" si="645"/>
        <v>1192216</v>
      </c>
      <c r="F252" s="19">
        <f t="shared" ref="F252" si="657">SUM(G252+H252+I252+P252+S252+T252+U252+AE252+AD252)</f>
        <v>1192216</v>
      </c>
      <c r="G252" s="23"/>
      <c r="H252" s="23"/>
      <c r="I252" s="19">
        <f t="shared" ref="I252" si="658">SUM(J252:O252)</f>
        <v>505410</v>
      </c>
      <c r="J252" s="23">
        <v>0</v>
      </c>
      <c r="K252" s="23">
        <v>0</v>
      </c>
      <c r="L252" s="23">
        <v>0</v>
      </c>
      <c r="M252" s="23">
        <v>0</v>
      </c>
      <c r="N252" s="23">
        <v>273492</v>
      </c>
      <c r="O252" s="23">
        <v>231918</v>
      </c>
      <c r="P252" s="19">
        <f t="shared" ref="P252" si="659">SUM(Q252:R252)</f>
        <v>60000</v>
      </c>
      <c r="Q252" s="23">
        <v>0</v>
      </c>
      <c r="R252" s="23">
        <v>60000</v>
      </c>
      <c r="S252" s="23">
        <v>0</v>
      </c>
      <c r="T252" s="23">
        <v>50000</v>
      </c>
      <c r="U252" s="19">
        <f t="shared" si="647"/>
        <v>224706</v>
      </c>
      <c r="V252" s="23">
        <v>27000</v>
      </c>
      <c r="W252" s="23">
        <v>64173</v>
      </c>
      <c r="X252" s="23">
        <v>90743</v>
      </c>
      <c r="Y252" s="23">
        <v>18286</v>
      </c>
      <c r="Z252" s="23">
        <v>8162</v>
      </c>
      <c r="AA252" s="23">
        <v>12000</v>
      </c>
      <c r="AB252" s="23">
        <v>0</v>
      </c>
      <c r="AC252" s="23">
        <v>4342</v>
      </c>
      <c r="AD252" s="23"/>
      <c r="AE252" s="19">
        <f t="shared" si="648"/>
        <v>352100</v>
      </c>
      <c r="AF252" s="24"/>
      <c r="AG252" s="24">
        <v>0</v>
      </c>
      <c r="AH252" s="23">
        <v>85400</v>
      </c>
      <c r="AI252" s="23">
        <v>97000</v>
      </c>
      <c r="AJ252" s="23">
        <v>0</v>
      </c>
      <c r="AK252" s="23">
        <v>19700</v>
      </c>
      <c r="AL252" s="23">
        <v>0</v>
      </c>
      <c r="AM252" s="23">
        <v>0</v>
      </c>
      <c r="AN252" s="23">
        <v>0</v>
      </c>
      <c r="AO252" s="23">
        <v>0</v>
      </c>
      <c r="AP252" s="23">
        <v>0</v>
      </c>
      <c r="AQ252" s="23">
        <v>0</v>
      </c>
      <c r="AR252" s="23">
        <v>0</v>
      </c>
      <c r="AS252" s="23">
        <v>0</v>
      </c>
      <c r="AT252" s="23">
        <v>0</v>
      </c>
      <c r="AU252" s="23">
        <v>0</v>
      </c>
      <c r="AV252" s="23">
        <v>0</v>
      </c>
      <c r="AW252" s="23">
        <v>0</v>
      </c>
      <c r="AX252" s="23">
        <v>0</v>
      </c>
      <c r="AY252" s="23">
        <v>0</v>
      </c>
      <c r="AZ252" s="23">
        <v>150000</v>
      </c>
      <c r="BA252" s="19">
        <f t="shared" si="649"/>
        <v>0</v>
      </c>
      <c r="BB252" s="19">
        <f t="shared" ref="BB252" si="660">SUM(BC252:BE252)</f>
        <v>0</v>
      </c>
      <c r="BC252" s="19">
        <v>0</v>
      </c>
      <c r="BD252" s="19">
        <v>0</v>
      </c>
      <c r="BE252" s="19">
        <v>0</v>
      </c>
      <c r="BF252" s="19">
        <f t="shared" si="651"/>
        <v>0</v>
      </c>
      <c r="BG252" s="19">
        <v>0</v>
      </c>
      <c r="BH252" s="19">
        <v>0</v>
      </c>
      <c r="BI252" s="19">
        <v>0</v>
      </c>
      <c r="BJ252" s="19">
        <v>0</v>
      </c>
      <c r="BK252" s="19">
        <f t="shared" ref="BK252" si="661">SUM(BL252)</f>
        <v>0</v>
      </c>
      <c r="BL252" s="19">
        <v>0</v>
      </c>
      <c r="BM252" s="19">
        <v>0</v>
      </c>
      <c r="BN252" s="19">
        <f t="shared" si="652"/>
        <v>0</v>
      </c>
      <c r="BO252" s="19">
        <v>0</v>
      </c>
      <c r="BP252" s="19">
        <v>0</v>
      </c>
      <c r="BQ252" s="19">
        <v>0</v>
      </c>
      <c r="BR252" s="19">
        <v>0</v>
      </c>
      <c r="BS252" s="19">
        <v>0</v>
      </c>
      <c r="BT252" s="19">
        <v>0</v>
      </c>
      <c r="BU252" s="19">
        <v>0</v>
      </c>
      <c r="BV252" s="19">
        <v>0</v>
      </c>
      <c r="BW252" s="19">
        <v>0</v>
      </c>
      <c r="BX252" s="19">
        <v>0</v>
      </c>
      <c r="BY252" s="19">
        <v>0</v>
      </c>
      <c r="BZ252" s="19">
        <f t="shared" si="653"/>
        <v>58784</v>
      </c>
      <c r="CA252" s="19">
        <f t="shared" si="654"/>
        <v>58784</v>
      </c>
      <c r="CB252" s="19">
        <f t="shared" ref="CB252" si="662">SUM(CC252:CD252)</f>
        <v>58784</v>
      </c>
      <c r="CC252" s="24"/>
      <c r="CD252" s="23">
        <v>58784</v>
      </c>
      <c r="CE252" s="19">
        <f t="shared" si="655"/>
        <v>0</v>
      </c>
      <c r="CF252" s="19">
        <v>0</v>
      </c>
      <c r="CG252" s="19">
        <v>0</v>
      </c>
      <c r="CH252" s="19">
        <v>0</v>
      </c>
      <c r="CI252" s="19">
        <v>0</v>
      </c>
      <c r="CJ252" s="19">
        <v>0</v>
      </c>
      <c r="CK252" s="19">
        <f t="shared" si="656"/>
        <v>0</v>
      </c>
      <c r="CL252" s="24"/>
      <c r="CM252" s="24"/>
      <c r="CN252" s="19">
        <v>0</v>
      </c>
      <c r="CO252" s="19">
        <v>0</v>
      </c>
      <c r="CP252" s="19">
        <v>0</v>
      </c>
      <c r="CQ252" s="39">
        <v>0</v>
      </c>
      <c r="CR252" s="19">
        <f t="shared" ref="CR252" si="663">SUM(CS252)</f>
        <v>0</v>
      </c>
      <c r="CS252" s="19">
        <f t="shared" ref="CS252" si="664">SUM(CT252:CU252)</f>
        <v>0</v>
      </c>
      <c r="CT252" s="19">
        <v>0</v>
      </c>
      <c r="CU252" s="20">
        <v>0</v>
      </c>
      <c r="CW252" s="116"/>
      <c r="CX252" s="116"/>
      <c r="CY252" s="95"/>
    </row>
    <row r="253" spans="1:121" ht="15.6" x14ac:dyDescent="0.3">
      <c r="A253" s="21" t="s">
        <v>1</v>
      </c>
      <c r="B253" s="33" t="s">
        <v>103</v>
      </c>
      <c r="C253" s="32" t="s">
        <v>634</v>
      </c>
      <c r="D253" s="19">
        <f t="shared" si="644"/>
        <v>696451</v>
      </c>
      <c r="E253" s="19">
        <f t="shared" si="645"/>
        <v>275221</v>
      </c>
      <c r="F253" s="19">
        <f t="shared" si="646"/>
        <v>275221</v>
      </c>
      <c r="G253" s="23">
        <v>0</v>
      </c>
      <c r="H253" s="23">
        <v>0</v>
      </c>
      <c r="I253" s="19">
        <f t="shared" si="586"/>
        <v>91684</v>
      </c>
      <c r="J253" s="23"/>
      <c r="K253" s="23"/>
      <c r="L253" s="23"/>
      <c r="M253" s="23"/>
      <c r="N253" s="23">
        <v>45927</v>
      </c>
      <c r="O253" s="23">
        <v>45757</v>
      </c>
      <c r="P253" s="19">
        <f t="shared" si="587"/>
        <v>0</v>
      </c>
      <c r="Q253" s="23"/>
      <c r="R253" s="23">
        <v>0</v>
      </c>
      <c r="S253" s="23">
        <v>15155</v>
      </c>
      <c r="T253" s="23">
        <v>28332</v>
      </c>
      <c r="U253" s="19">
        <f t="shared" si="647"/>
        <v>69170</v>
      </c>
      <c r="V253" s="23">
        <v>6652</v>
      </c>
      <c r="W253" s="23">
        <v>33340</v>
      </c>
      <c r="X253" s="23">
        <v>20771</v>
      </c>
      <c r="Y253" s="23">
        <v>4961</v>
      </c>
      <c r="Z253" s="23">
        <v>3446</v>
      </c>
      <c r="AA253" s="23">
        <v>0</v>
      </c>
      <c r="AB253" s="23"/>
      <c r="AC253" s="23"/>
      <c r="AD253" s="23"/>
      <c r="AE253" s="19">
        <f t="shared" si="648"/>
        <v>70880</v>
      </c>
      <c r="AF253" s="24"/>
      <c r="AG253" s="24"/>
      <c r="AH253" s="23">
        <v>9338</v>
      </c>
      <c r="AI253" s="23">
        <v>6493</v>
      </c>
      <c r="AJ253" s="23"/>
      <c r="AK253" s="23">
        <v>3992</v>
      </c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>
        <v>51057</v>
      </c>
      <c r="BA253" s="19">
        <f t="shared" si="649"/>
        <v>0</v>
      </c>
      <c r="BB253" s="19">
        <f t="shared" si="650"/>
        <v>0</v>
      </c>
      <c r="BC253" s="19">
        <v>0</v>
      </c>
      <c r="BD253" s="19">
        <v>0</v>
      </c>
      <c r="BE253" s="19">
        <v>0</v>
      </c>
      <c r="BF253" s="19">
        <f t="shared" si="651"/>
        <v>0</v>
      </c>
      <c r="BG253" s="19">
        <v>0</v>
      </c>
      <c r="BH253" s="19">
        <v>0</v>
      </c>
      <c r="BI253" s="19">
        <v>0</v>
      </c>
      <c r="BJ253" s="19">
        <v>0</v>
      </c>
      <c r="BK253" s="19">
        <f t="shared" si="589"/>
        <v>0</v>
      </c>
      <c r="BL253" s="19">
        <v>0</v>
      </c>
      <c r="BM253" s="19">
        <v>0</v>
      </c>
      <c r="BN253" s="19">
        <f t="shared" si="652"/>
        <v>0</v>
      </c>
      <c r="BO253" s="19">
        <v>0</v>
      </c>
      <c r="BP253" s="19">
        <v>0</v>
      </c>
      <c r="BQ253" s="19">
        <v>0</v>
      </c>
      <c r="BR253" s="19">
        <v>0</v>
      </c>
      <c r="BS253" s="19">
        <v>0</v>
      </c>
      <c r="BT253" s="19">
        <v>0</v>
      </c>
      <c r="BU253" s="19">
        <v>0</v>
      </c>
      <c r="BV253" s="19">
        <v>0</v>
      </c>
      <c r="BW253" s="19">
        <v>0</v>
      </c>
      <c r="BX253" s="19">
        <v>0</v>
      </c>
      <c r="BY253" s="19">
        <v>0</v>
      </c>
      <c r="BZ253" s="19">
        <f t="shared" si="653"/>
        <v>421230</v>
      </c>
      <c r="CA253" s="19">
        <f t="shared" si="654"/>
        <v>421230</v>
      </c>
      <c r="CB253" s="19">
        <f t="shared" si="590"/>
        <v>69124</v>
      </c>
      <c r="CC253" s="24"/>
      <c r="CD253" s="23">
        <v>69124</v>
      </c>
      <c r="CE253" s="19">
        <f t="shared" si="655"/>
        <v>352106</v>
      </c>
      <c r="CF253" s="19">
        <v>0</v>
      </c>
      <c r="CG253" s="19">
        <v>0</v>
      </c>
      <c r="CH253" s="19">
        <v>0</v>
      </c>
      <c r="CI253" s="19">
        <v>0</v>
      </c>
      <c r="CJ253" s="19">
        <v>352106</v>
      </c>
      <c r="CK253" s="19">
        <f t="shared" si="656"/>
        <v>0</v>
      </c>
      <c r="CL253" s="23">
        <v>0</v>
      </c>
      <c r="CM253" s="23"/>
      <c r="CN253" s="19">
        <v>0</v>
      </c>
      <c r="CO253" s="19">
        <v>0</v>
      </c>
      <c r="CP253" s="19">
        <v>0</v>
      </c>
      <c r="CQ253" s="39">
        <v>0</v>
      </c>
      <c r="CR253" s="19">
        <f t="shared" si="591"/>
        <v>0</v>
      </c>
      <c r="CS253" s="19">
        <f t="shared" si="592"/>
        <v>0</v>
      </c>
      <c r="CT253" s="19">
        <v>0</v>
      </c>
      <c r="CU253" s="20">
        <v>0</v>
      </c>
      <c r="CW253" s="116"/>
      <c r="CX253" s="116"/>
      <c r="CY253" s="95"/>
    </row>
    <row r="254" spans="1:121" s="59" customFormat="1" ht="15.6" x14ac:dyDescent="0.3">
      <c r="A254" s="16" t="s">
        <v>322</v>
      </c>
      <c r="B254" s="16" t="s">
        <v>1</v>
      </c>
      <c r="C254" s="17" t="s">
        <v>323</v>
      </c>
      <c r="D254" s="18">
        <f t="shared" ref="D254:AC254" si="665">SUM(D255:D265)</f>
        <v>83741440</v>
      </c>
      <c r="E254" s="18">
        <f t="shared" si="665"/>
        <v>1854967</v>
      </c>
      <c r="F254" s="18">
        <f t="shared" si="665"/>
        <v>1854967</v>
      </c>
      <c r="G254" s="18">
        <f t="shared" si="665"/>
        <v>0</v>
      </c>
      <c r="H254" s="18">
        <f t="shared" si="665"/>
        <v>0</v>
      </c>
      <c r="I254" s="18">
        <f t="shared" si="665"/>
        <v>0</v>
      </c>
      <c r="J254" s="18">
        <f t="shared" si="665"/>
        <v>0</v>
      </c>
      <c r="K254" s="18">
        <f t="shared" si="665"/>
        <v>0</v>
      </c>
      <c r="L254" s="18">
        <f t="shared" si="665"/>
        <v>0</v>
      </c>
      <c r="M254" s="18">
        <f t="shared" si="665"/>
        <v>0</v>
      </c>
      <c r="N254" s="18">
        <f t="shared" si="665"/>
        <v>0</v>
      </c>
      <c r="O254" s="18">
        <f t="shared" si="665"/>
        <v>0</v>
      </c>
      <c r="P254" s="18">
        <f t="shared" si="665"/>
        <v>0</v>
      </c>
      <c r="Q254" s="18">
        <f t="shared" si="665"/>
        <v>0</v>
      </c>
      <c r="R254" s="18">
        <f t="shared" si="665"/>
        <v>0</v>
      </c>
      <c r="S254" s="18">
        <f t="shared" si="665"/>
        <v>0</v>
      </c>
      <c r="T254" s="18">
        <f t="shared" si="665"/>
        <v>0</v>
      </c>
      <c r="U254" s="18">
        <f t="shared" si="665"/>
        <v>0</v>
      </c>
      <c r="V254" s="18">
        <f t="shared" si="665"/>
        <v>0</v>
      </c>
      <c r="W254" s="18">
        <f t="shared" si="665"/>
        <v>0</v>
      </c>
      <c r="X254" s="18">
        <f t="shared" si="665"/>
        <v>0</v>
      </c>
      <c r="Y254" s="18">
        <f t="shared" si="665"/>
        <v>0</v>
      </c>
      <c r="Z254" s="18">
        <f t="shared" si="665"/>
        <v>0</v>
      </c>
      <c r="AA254" s="18">
        <f t="shared" si="665"/>
        <v>0</v>
      </c>
      <c r="AB254" s="18">
        <f t="shared" si="665"/>
        <v>0</v>
      </c>
      <c r="AC254" s="18">
        <f t="shared" si="665"/>
        <v>0</v>
      </c>
      <c r="AD254" s="18"/>
      <c r="AE254" s="18">
        <f t="shared" ref="AE254:AX254" si="666">SUM(AE255:AE265)</f>
        <v>1854967</v>
      </c>
      <c r="AF254" s="18">
        <f t="shared" si="666"/>
        <v>0</v>
      </c>
      <c r="AG254" s="18">
        <f t="shared" si="666"/>
        <v>0</v>
      </c>
      <c r="AH254" s="18">
        <f t="shared" si="666"/>
        <v>0</v>
      </c>
      <c r="AI254" s="18">
        <f t="shared" si="666"/>
        <v>0</v>
      </c>
      <c r="AJ254" s="18">
        <f t="shared" si="666"/>
        <v>0</v>
      </c>
      <c r="AK254" s="18">
        <f t="shared" si="666"/>
        <v>0</v>
      </c>
      <c r="AL254" s="18">
        <f t="shared" si="666"/>
        <v>0</v>
      </c>
      <c r="AM254" s="18">
        <f t="shared" si="666"/>
        <v>0</v>
      </c>
      <c r="AN254" s="18">
        <f t="shared" si="666"/>
        <v>0</v>
      </c>
      <c r="AO254" s="18">
        <f t="shared" si="666"/>
        <v>0</v>
      </c>
      <c r="AP254" s="18">
        <f t="shared" si="666"/>
        <v>0</v>
      </c>
      <c r="AQ254" s="18">
        <f t="shared" si="666"/>
        <v>0</v>
      </c>
      <c r="AR254" s="18">
        <f t="shared" si="666"/>
        <v>0</v>
      </c>
      <c r="AS254" s="18">
        <f t="shared" si="666"/>
        <v>0</v>
      </c>
      <c r="AT254" s="18">
        <f t="shared" si="666"/>
        <v>0</v>
      </c>
      <c r="AU254" s="18">
        <f t="shared" si="666"/>
        <v>0</v>
      </c>
      <c r="AV254" s="18">
        <f t="shared" si="666"/>
        <v>0</v>
      </c>
      <c r="AW254" s="18">
        <f t="shared" si="666"/>
        <v>0</v>
      </c>
      <c r="AX254" s="18">
        <f t="shared" si="666"/>
        <v>0</v>
      </c>
      <c r="AY254" s="18"/>
      <c r="AZ254" s="18">
        <f t="shared" ref="AZ254:CN254" si="667">SUM(AZ255:AZ265)</f>
        <v>1854967</v>
      </c>
      <c r="BA254" s="18">
        <f t="shared" si="667"/>
        <v>0</v>
      </c>
      <c r="BB254" s="18">
        <f t="shared" si="667"/>
        <v>0</v>
      </c>
      <c r="BC254" s="18">
        <f t="shared" si="667"/>
        <v>0</v>
      </c>
      <c r="BD254" s="18">
        <f t="shared" si="667"/>
        <v>0</v>
      </c>
      <c r="BE254" s="18">
        <f t="shared" si="667"/>
        <v>0</v>
      </c>
      <c r="BF254" s="18">
        <f t="shared" si="667"/>
        <v>0</v>
      </c>
      <c r="BG254" s="18">
        <f t="shared" si="667"/>
        <v>0</v>
      </c>
      <c r="BH254" s="18">
        <f t="shared" si="667"/>
        <v>0</v>
      </c>
      <c r="BI254" s="18">
        <f t="shared" si="667"/>
        <v>0</v>
      </c>
      <c r="BJ254" s="18">
        <f t="shared" si="667"/>
        <v>0</v>
      </c>
      <c r="BK254" s="18">
        <f t="shared" si="667"/>
        <v>0</v>
      </c>
      <c r="BL254" s="18">
        <f t="shared" si="667"/>
        <v>0</v>
      </c>
      <c r="BM254" s="18">
        <f t="shared" si="667"/>
        <v>0</v>
      </c>
      <c r="BN254" s="18">
        <f t="shared" si="667"/>
        <v>0</v>
      </c>
      <c r="BO254" s="18">
        <f t="shared" si="667"/>
        <v>0</v>
      </c>
      <c r="BP254" s="18">
        <f t="shared" si="667"/>
        <v>0</v>
      </c>
      <c r="BQ254" s="18">
        <f t="shared" si="667"/>
        <v>0</v>
      </c>
      <c r="BR254" s="18">
        <f t="shared" si="667"/>
        <v>0</v>
      </c>
      <c r="BS254" s="18">
        <f t="shared" si="667"/>
        <v>0</v>
      </c>
      <c r="BT254" s="18">
        <f t="shared" si="667"/>
        <v>0</v>
      </c>
      <c r="BU254" s="18">
        <f t="shared" si="667"/>
        <v>0</v>
      </c>
      <c r="BV254" s="18">
        <f t="shared" si="667"/>
        <v>0</v>
      </c>
      <c r="BW254" s="18">
        <f t="shared" si="667"/>
        <v>0</v>
      </c>
      <c r="BX254" s="18">
        <f t="shared" si="667"/>
        <v>0</v>
      </c>
      <c r="BY254" s="18">
        <f t="shared" si="667"/>
        <v>0</v>
      </c>
      <c r="BZ254" s="18">
        <f t="shared" si="667"/>
        <v>81886473</v>
      </c>
      <c r="CA254" s="18">
        <f t="shared" si="667"/>
        <v>0</v>
      </c>
      <c r="CB254" s="18">
        <f t="shared" si="667"/>
        <v>0</v>
      </c>
      <c r="CC254" s="18">
        <f t="shared" si="667"/>
        <v>0</v>
      </c>
      <c r="CD254" s="18">
        <f t="shared" si="667"/>
        <v>0</v>
      </c>
      <c r="CE254" s="18">
        <f t="shared" si="667"/>
        <v>0</v>
      </c>
      <c r="CF254" s="18">
        <f t="shared" si="667"/>
        <v>0</v>
      </c>
      <c r="CG254" s="18">
        <f t="shared" si="667"/>
        <v>0</v>
      </c>
      <c r="CH254" s="18">
        <f t="shared" si="667"/>
        <v>0</v>
      </c>
      <c r="CI254" s="18">
        <f t="shared" si="667"/>
        <v>0</v>
      </c>
      <c r="CJ254" s="18">
        <f t="shared" si="667"/>
        <v>0</v>
      </c>
      <c r="CK254" s="18">
        <f t="shared" si="667"/>
        <v>0</v>
      </c>
      <c r="CL254" s="18">
        <f t="shared" si="667"/>
        <v>0</v>
      </c>
      <c r="CM254" s="18">
        <f t="shared" si="667"/>
        <v>0</v>
      </c>
      <c r="CN254" s="18">
        <f t="shared" si="667"/>
        <v>0</v>
      </c>
      <c r="CO254" s="18"/>
      <c r="CP254" s="18"/>
      <c r="CQ254" s="38">
        <f>SUM(CQ255:CQ265)</f>
        <v>81886473</v>
      </c>
      <c r="CR254" s="18">
        <f>SUM(CR255:CR265)</f>
        <v>0</v>
      </c>
      <c r="CS254" s="18">
        <f>SUM(CS255:CS265)</f>
        <v>0</v>
      </c>
      <c r="CT254" s="18">
        <f>SUM(CT255:CT265)</f>
        <v>0</v>
      </c>
      <c r="CU254" s="46">
        <f>SUM(CU255:CU265)</f>
        <v>0</v>
      </c>
      <c r="CV254" s="58"/>
      <c r="CW254" s="94"/>
      <c r="CX254" s="94"/>
      <c r="CY254" s="93"/>
      <c r="CZ254" s="58"/>
      <c r="DA254" s="58"/>
      <c r="DB254" s="58"/>
      <c r="DC254" s="58"/>
      <c r="DD254" s="58"/>
      <c r="DE254" s="58"/>
      <c r="DF254" s="58"/>
      <c r="DG254" s="58"/>
      <c r="DH254" s="58"/>
      <c r="DI254" s="58"/>
      <c r="DJ254" s="58"/>
      <c r="DK254" s="58"/>
      <c r="DL254" s="58"/>
      <c r="DM254" s="58"/>
      <c r="DN254" s="58"/>
      <c r="DO254" s="58"/>
      <c r="DP254" s="58"/>
      <c r="DQ254" s="58"/>
    </row>
    <row r="255" spans="1:121" ht="15.6" x14ac:dyDescent="0.3">
      <c r="A255" s="21" t="s">
        <v>1</v>
      </c>
      <c r="B255" s="21" t="s">
        <v>79</v>
      </c>
      <c r="C255" s="22" t="s">
        <v>524</v>
      </c>
      <c r="D255" s="19">
        <f t="shared" ref="D255:D265" si="668">SUM(E255+BZ255+CR255)</f>
        <v>467000</v>
      </c>
      <c r="E255" s="19">
        <f>SUM(F255+BA255)</f>
        <v>467000</v>
      </c>
      <c r="F255" s="19">
        <f t="shared" ref="F255" si="669">SUM(G255+H255+I255+P255+S255+T255+U255+AE255+AD255)</f>
        <v>467000</v>
      </c>
      <c r="G255" s="19">
        <v>0</v>
      </c>
      <c r="H255" s="19">
        <v>0</v>
      </c>
      <c r="I255" s="19">
        <f>SUM(J255:O255)</f>
        <v>0</v>
      </c>
      <c r="J255" s="19">
        <v>0</v>
      </c>
      <c r="K255" s="19">
        <v>0</v>
      </c>
      <c r="L255" s="19">
        <v>0</v>
      </c>
      <c r="M255" s="19">
        <v>0</v>
      </c>
      <c r="N255" s="19">
        <v>0</v>
      </c>
      <c r="O255" s="19">
        <v>0</v>
      </c>
      <c r="P255" s="19">
        <f>SUM(Q255:R255)</f>
        <v>0</v>
      </c>
      <c r="Q255" s="19">
        <v>0</v>
      </c>
      <c r="R255" s="19">
        <v>0</v>
      </c>
      <c r="S255" s="19">
        <v>0</v>
      </c>
      <c r="T255" s="19">
        <v>0</v>
      </c>
      <c r="U255" s="19">
        <f t="shared" ref="U255" si="670">SUM(V255:AC255)</f>
        <v>0</v>
      </c>
      <c r="V255" s="19">
        <v>0</v>
      </c>
      <c r="W255" s="19">
        <v>0</v>
      </c>
      <c r="X255" s="19">
        <v>0</v>
      </c>
      <c r="Y255" s="19">
        <v>0</v>
      </c>
      <c r="Z255" s="19">
        <v>0</v>
      </c>
      <c r="AA255" s="19">
        <v>0</v>
      </c>
      <c r="AB255" s="19">
        <v>0</v>
      </c>
      <c r="AC255" s="19">
        <v>0</v>
      </c>
      <c r="AD255" s="19"/>
      <c r="AE255" s="19">
        <f>SUM(AF255:AZ255)</f>
        <v>467000</v>
      </c>
      <c r="AF255" s="19">
        <v>0</v>
      </c>
      <c r="AG255" s="19">
        <v>0</v>
      </c>
      <c r="AH255" s="19">
        <v>0</v>
      </c>
      <c r="AI255" s="19">
        <v>0</v>
      </c>
      <c r="AJ255" s="19">
        <v>0</v>
      </c>
      <c r="AK255" s="19">
        <v>0</v>
      </c>
      <c r="AL255" s="19">
        <v>0</v>
      </c>
      <c r="AM255" s="19">
        <v>0</v>
      </c>
      <c r="AN255" s="19">
        <v>0</v>
      </c>
      <c r="AO255" s="19">
        <v>0</v>
      </c>
      <c r="AP255" s="19">
        <v>0</v>
      </c>
      <c r="AQ255" s="19">
        <v>0</v>
      </c>
      <c r="AR255" s="19">
        <v>0</v>
      </c>
      <c r="AS255" s="19">
        <v>0</v>
      </c>
      <c r="AT255" s="19">
        <v>0</v>
      </c>
      <c r="AU255" s="19">
        <v>0</v>
      </c>
      <c r="AV255" s="19">
        <v>0</v>
      </c>
      <c r="AW255" s="19">
        <v>0</v>
      </c>
      <c r="AX255" s="19">
        <v>0</v>
      </c>
      <c r="AY255" s="19">
        <v>0</v>
      </c>
      <c r="AZ255" s="23">
        <v>467000</v>
      </c>
      <c r="BA255" s="19">
        <f>SUM(BB255+BF255+BI255+BK255+BN255)</f>
        <v>0</v>
      </c>
      <c r="BB255" s="19">
        <f t="shared" ref="BB255" si="671">SUM(BC255:BE255)</f>
        <v>0</v>
      </c>
      <c r="BC255" s="19">
        <v>0</v>
      </c>
      <c r="BD255" s="19">
        <v>0</v>
      </c>
      <c r="BE255" s="19">
        <v>0</v>
      </c>
      <c r="BF255" s="19">
        <f t="shared" ref="BF255" si="672">SUM(BH255:BH255)</f>
        <v>0</v>
      </c>
      <c r="BG255" s="19">
        <v>0</v>
      </c>
      <c r="BH255" s="19">
        <v>0</v>
      </c>
      <c r="BI255" s="19">
        <v>0</v>
      </c>
      <c r="BJ255" s="19">
        <v>0</v>
      </c>
      <c r="BK255" s="19">
        <f>SUM(BL255)</f>
        <v>0</v>
      </c>
      <c r="BL255" s="19">
        <v>0</v>
      </c>
      <c r="BM255" s="19">
        <v>0</v>
      </c>
      <c r="BN255" s="19">
        <f t="shared" ref="BN255:BN265" si="673">SUM(BO255:BY255)</f>
        <v>0</v>
      </c>
      <c r="BO255" s="19">
        <v>0</v>
      </c>
      <c r="BP255" s="19">
        <v>0</v>
      </c>
      <c r="BQ255" s="19">
        <v>0</v>
      </c>
      <c r="BR255" s="19">
        <v>0</v>
      </c>
      <c r="BS255" s="19">
        <v>0</v>
      </c>
      <c r="BT255" s="19">
        <v>0</v>
      </c>
      <c r="BU255" s="19">
        <v>0</v>
      </c>
      <c r="BV255" s="19">
        <v>0</v>
      </c>
      <c r="BW255" s="19">
        <v>0</v>
      </c>
      <c r="BX255" s="19">
        <v>0</v>
      </c>
      <c r="BY255" s="19">
        <v>0</v>
      </c>
      <c r="BZ255" s="19">
        <f t="shared" ref="BZ255:BZ265" si="674">SUM(CA255+CQ255)</f>
        <v>0</v>
      </c>
      <c r="CA255" s="19">
        <f>SUM(CB255+CE255+CK255)</f>
        <v>0</v>
      </c>
      <c r="CB255" s="19">
        <f>SUM(CC255:CD255)</f>
        <v>0</v>
      </c>
      <c r="CC255" s="19">
        <v>0</v>
      </c>
      <c r="CD255" s="19">
        <v>0</v>
      </c>
      <c r="CE255" s="19">
        <f t="shared" ref="CE255:CE265" si="675">SUM(CF255:CJ255)</f>
        <v>0</v>
      </c>
      <c r="CF255" s="19">
        <v>0</v>
      </c>
      <c r="CG255" s="19">
        <v>0</v>
      </c>
      <c r="CH255" s="19">
        <v>0</v>
      </c>
      <c r="CI255" s="19">
        <v>0</v>
      </c>
      <c r="CJ255" s="19">
        <v>0</v>
      </c>
      <c r="CK255" s="19">
        <f t="shared" ref="CK255:CK265" si="676">SUM(CL255:CP255)</f>
        <v>0</v>
      </c>
      <c r="CL255" s="19">
        <v>0</v>
      </c>
      <c r="CM255" s="19">
        <v>0</v>
      </c>
      <c r="CN255" s="19">
        <v>0</v>
      </c>
      <c r="CO255" s="19">
        <v>0</v>
      </c>
      <c r="CP255" s="19">
        <v>0</v>
      </c>
      <c r="CQ255" s="39">
        <v>0</v>
      </c>
      <c r="CR255" s="19">
        <f>SUM(CS255)</f>
        <v>0</v>
      </c>
      <c r="CS255" s="19">
        <f>SUM(CT255:CU255)</f>
        <v>0</v>
      </c>
      <c r="CT255" s="19">
        <v>0</v>
      </c>
      <c r="CU255" s="20">
        <v>0</v>
      </c>
      <c r="CW255" s="116"/>
      <c r="CX255" s="116"/>
      <c r="CY255" s="95"/>
    </row>
    <row r="256" spans="1:121" ht="15.6" x14ac:dyDescent="0.3">
      <c r="A256" s="36" t="s">
        <v>1</v>
      </c>
      <c r="B256" s="36" t="s">
        <v>81</v>
      </c>
      <c r="C256" s="37" t="s">
        <v>591</v>
      </c>
      <c r="D256" s="39">
        <f t="shared" si="668"/>
        <v>17977950</v>
      </c>
      <c r="E256" s="39">
        <f>SUM(F256+BA256)</f>
        <v>0</v>
      </c>
      <c r="F256" s="39">
        <f t="shared" ref="F256:F265" si="677">SUM(G256+H256+I256+P256+S256+T256+U256+AE256+AD256)</f>
        <v>0</v>
      </c>
      <c r="G256" s="39">
        <v>0</v>
      </c>
      <c r="H256" s="39">
        <v>0</v>
      </c>
      <c r="I256" s="39">
        <f t="shared" si="586"/>
        <v>0</v>
      </c>
      <c r="J256" s="39">
        <v>0</v>
      </c>
      <c r="K256" s="39">
        <v>0</v>
      </c>
      <c r="L256" s="39">
        <v>0</v>
      </c>
      <c r="M256" s="39">
        <v>0</v>
      </c>
      <c r="N256" s="39">
        <v>0</v>
      </c>
      <c r="O256" s="39">
        <v>0</v>
      </c>
      <c r="P256" s="39">
        <f t="shared" si="587"/>
        <v>0</v>
      </c>
      <c r="Q256" s="39">
        <v>0</v>
      </c>
      <c r="R256" s="39">
        <v>0</v>
      </c>
      <c r="S256" s="39">
        <v>0</v>
      </c>
      <c r="T256" s="39">
        <v>0</v>
      </c>
      <c r="U256" s="39">
        <f t="shared" ref="U256:U265" si="678">SUM(V256:AC256)</f>
        <v>0</v>
      </c>
      <c r="V256" s="39">
        <v>0</v>
      </c>
      <c r="W256" s="39">
        <v>0</v>
      </c>
      <c r="X256" s="39">
        <v>0</v>
      </c>
      <c r="Y256" s="39">
        <v>0</v>
      </c>
      <c r="Z256" s="39">
        <v>0</v>
      </c>
      <c r="AA256" s="39">
        <v>0</v>
      </c>
      <c r="AB256" s="39">
        <v>0</v>
      </c>
      <c r="AC256" s="39">
        <v>0</v>
      </c>
      <c r="AD256" s="39">
        <v>0</v>
      </c>
      <c r="AE256" s="39">
        <f>SUM(AF256:AZ256)</f>
        <v>0</v>
      </c>
      <c r="AF256" s="39">
        <v>0</v>
      </c>
      <c r="AG256" s="39">
        <v>0</v>
      </c>
      <c r="AH256" s="39">
        <v>0</v>
      </c>
      <c r="AI256" s="39">
        <v>0</v>
      </c>
      <c r="AJ256" s="39">
        <v>0</v>
      </c>
      <c r="AK256" s="39">
        <v>0</v>
      </c>
      <c r="AL256" s="39">
        <v>0</v>
      </c>
      <c r="AM256" s="39">
        <v>0</v>
      </c>
      <c r="AN256" s="39">
        <v>0</v>
      </c>
      <c r="AO256" s="39">
        <v>0</v>
      </c>
      <c r="AP256" s="39">
        <v>0</v>
      </c>
      <c r="AQ256" s="39">
        <v>0</v>
      </c>
      <c r="AR256" s="39">
        <v>0</v>
      </c>
      <c r="AS256" s="39">
        <v>0</v>
      </c>
      <c r="AT256" s="39">
        <v>0</v>
      </c>
      <c r="AU256" s="39">
        <v>0</v>
      </c>
      <c r="AV256" s="39">
        <v>0</v>
      </c>
      <c r="AW256" s="39">
        <v>0</v>
      </c>
      <c r="AX256" s="39">
        <v>0</v>
      </c>
      <c r="AY256" s="39">
        <v>0</v>
      </c>
      <c r="AZ256" s="39">
        <v>0</v>
      </c>
      <c r="BA256" s="39">
        <f>SUM(BB256+BF256+BI256+BK256+BN256)</f>
        <v>0</v>
      </c>
      <c r="BB256" s="39">
        <f t="shared" ref="BB256:BB265" si="679">SUM(BC256:BE256)</f>
        <v>0</v>
      </c>
      <c r="BC256" s="39">
        <v>0</v>
      </c>
      <c r="BD256" s="39">
        <v>0</v>
      </c>
      <c r="BE256" s="39">
        <v>0</v>
      </c>
      <c r="BF256" s="39">
        <f>SUM(BH256:BH256)</f>
        <v>0</v>
      </c>
      <c r="BG256" s="39">
        <v>0</v>
      </c>
      <c r="BH256" s="39">
        <v>0</v>
      </c>
      <c r="BI256" s="39">
        <v>0</v>
      </c>
      <c r="BJ256" s="39">
        <v>0</v>
      </c>
      <c r="BK256" s="39">
        <f t="shared" si="589"/>
        <v>0</v>
      </c>
      <c r="BL256" s="39">
        <v>0</v>
      </c>
      <c r="BM256" s="39">
        <v>0</v>
      </c>
      <c r="BN256" s="39">
        <f t="shared" si="673"/>
        <v>0</v>
      </c>
      <c r="BO256" s="39">
        <v>0</v>
      </c>
      <c r="BP256" s="39">
        <v>0</v>
      </c>
      <c r="BQ256" s="39">
        <v>0</v>
      </c>
      <c r="BR256" s="39">
        <v>0</v>
      </c>
      <c r="BS256" s="39">
        <v>0</v>
      </c>
      <c r="BT256" s="39">
        <v>0</v>
      </c>
      <c r="BU256" s="39">
        <v>0</v>
      </c>
      <c r="BV256" s="39">
        <v>0</v>
      </c>
      <c r="BW256" s="39">
        <v>0</v>
      </c>
      <c r="BX256" s="39">
        <v>0</v>
      </c>
      <c r="BY256" s="39">
        <v>0</v>
      </c>
      <c r="BZ256" s="39">
        <f t="shared" si="674"/>
        <v>17977950</v>
      </c>
      <c r="CA256" s="39">
        <f>SUM(CB256+CE256+CK256)</f>
        <v>0</v>
      </c>
      <c r="CB256" s="39">
        <f t="shared" si="590"/>
        <v>0</v>
      </c>
      <c r="CC256" s="39">
        <v>0</v>
      </c>
      <c r="CD256" s="39">
        <v>0</v>
      </c>
      <c r="CE256" s="19">
        <f t="shared" si="675"/>
        <v>0</v>
      </c>
      <c r="CF256" s="39">
        <v>0</v>
      </c>
      <c r="CG256" s="39">
        <v>0</v>
      </c>
      <c r="CH256" s="39">
        <v>0</v>
      </c>
      <c r="CI256" s="39">
        <v>0</v>
      </c>
      <c r="CJ256" s="39">
        <v>0</v>
      </c>
      <c r="CK256" s="39">
        <f t="shared" si="676"/>
        <v>0</v>
      </c>
      <c r="CL256" s="39">
        <v>0</v>
      </c>
      <c r="CM256" s="39">
        <v>0</v>
      </c>
      <c r="CN256" s="39">
        <v>0</v>
      </c>
      <c r="CO256" s="39">
        <v>0</v>
      </c>
      <c r="CP256" s="39">
        <v>0</v>
      </c>
      <c r="CQ256" s="35">
        <v>17977950</v>
      </c>
      <c r="CR256" s="39">
        <f t="shared" si="591"/>
        <v>0</v>
      </c>
      <c r="CS256" s="39">
        <f t="shared" si="592"/>
        <v>0</v>
      </c>
      <c r="CT256" s="39">
        <v>0</v>
      </c>
      <c r="CU256" s="41">
        <v>0</v>
      </c>
      <c r="CW256" s="117"/>
      <c r="CX256" s="117"/>
      <c r="CY256" s="95"/>
    </row>
    <row r="257" spans="1:121" s="56" customFormat="1" ht="31.2" x14ac:dyDescent="0.3">
      <c r="A257" s="36" t="s">
        <v>1</v>
      </c>
      <c r="B257" s="44" t="s">
        <v>81</v>
      </c>
      <c r="C257" s="45" t="s">
        <v>625</v>
      </c>
      <c r="D257" s="39">
        <f t="shared" si="668"/>
        <v>100000</v>
      </c>
      <c r="E257" s="39">
        <f>SUM(F257+BA257)</f>
        <v>0</v>
      </c>
      <c r="F257" s="39">
        <f t="shared" si="677"/>
        <v>0</v>
      </c>
      <c r="G257" s="39">
        <v>0</v>
      </c>
      <c r="H257" s="39">
        <v>0</v>
      </c>
      <c r="I257" s="39">
        <f>SUM(J257:O257)</f>
        <v>0</v>
      </c>
      <c r="J257" s="39">
        <v>0</v>
      </c>
      <c r="K257" s="39">
        <v>0</v>
      </c>
      <c r="L257" s="39">
        <v>0</v>
      </c>
      <c r="M257" s="39">
        <v>0</v>
      </c>
      <c r="N257" s="39">
        <v>0</v>
      </c>
      <c r="O257" s="39">
        <v>0</v>
      </c>
      <c r="P257" s="39">
        <f>SUM(Q257:R257)</f>
        <v>0</v>
      </c>
      <c r="Q257" s="39">
        <v>0</v>
      </c>
      <c r="R257" s="39">
        <v>0</v>
      </c>
      <c r="S257" s="39">
        <v>0</v>
      </c>
      <c r="T257" s="39">
        <v>0</v>
      </c>
      <c r="U257" s="39">
        <f t="shared" si="678"/>
        <v>0</v>
      </c>
      <c r="V257" s="39">
        <v>0</v>
      </c>
      <c r="W257" s="39">
        <v>0</v>
      </c>
      <c r="X257" s="39">
        <v>0</v>
      </c>
      <c r="Y257" s="39">
        <v>0</v>
      </c>
      <c r="Z257" s="39">
        <v>0</v>
      </c>
      <c r="AA257" s="39">
        <v>0</v>
      </c>
      <c r="AB257" s="39">
        <v>0</v>
      </c>
      <c r="AC257" s="39">
        <v>0</v>
      </c>
      <c r="AD257" s="39">
        <v>0</v>
      </c>
      <c r="AE257" s="39">
        <f>SUM(AF257:AZ257)</f>
        <v>0</v>
      </c>
      <c r="AF257" s="39"/>
      <c r="AG257" s="39"/>
      <c r="AH257" s="39">
        <v>0</v>
      </c>
      <c r="AI257" s="39">
        <v>0</v>
      </c>
      <c r="AJ257" s="39">
        <v>0</v>
      </c>
      <c r="AK257" s="39">
        <v>0</v>
      </c>
      <c r="AL257" s="39">
        <v>0</v>
      </c>
      <c r="AM257" s="39">
        <v>0</v>
      </c>
      <c r="AN257" s="39">
        <v>0</v>
      </c>
      <c r="AO257" s="39">
        <v>0</v>
      </c>
      <c r="AP257" s="39">
        <v>0</v>
      </c>
      <c r="AQ257" s="39">
        <v>0</v>
      </c>
      <c r="AR257" s="39">
        <v>0</v>
      </c>
      <c r="AS257" s="39">
        <v>0</v>
      </c>
      <c r="AT257" s="39">
        <v>0</v>
      </c>
      <c r="AU257" s="39">
        <v>0</v>
      </c>
      <c r="AV257" s="39">
        <v>0</v>
      </c>
      <c r="AW257" s="39">
        <v>0</v>
      </c>
      <c r="AX257" s="39">
        <v>0</v>
      </c>
      <c r="AY257" s="39">
        <v>0</v>
      </c>
      <c r="AZ257" s="39">
        <v>0</v>
      </c>
      <c r="BA257" s="39">
        <f>SUM(BB257+BF257+BI257+BK257+BN257)</f>
        <v>0</v>
      </c>
      <c r="BB257" s="39">
        <f t="shared" si="679"/>
        <v>0</v>
      </c>
      <c r="BC257" s="39">
        <v>0</v>
      </c>
      <c r="BD257" s="39">
        <v>0</v>
      </c>
      <c r="BE257" s="39">
        <v>0</v>
      </c>
      <c r="BF257" s="39">
        <f>SUM(BH257:BH257)</f>
        <v>0</v>
      </c>
      <c r="BG257" s="39">
        <v>0</v>
      </c>
      <c r="BH257" s="39">
        <v>0</v>
      </c>
      <c r="BI257" s="39">
        <v>0</v>
      </c>
      <c r="BJ257" s="39">
        <v>0</v>
      </c>
      <c r="BK257" s="39">
        <f>SUM(BL257)</f>
        <v>0</v>
      </c>
      <c r="BL257" s="39">
        <v>0</v>
      </c>
      <c r="BM257" s="39">
        <v>0</v>
      </c>
      <c r="BN257" s="39">
        <f t="shared" si="673"/>
        <v>0</v>
      </c>
      <c r="BO257" s="39">
        <v>0</v>
      </c>
      <c r="BP257" s="39">
        <v>0</v>
      </c>
      <c r="BQ257" s="39">
        <v>0</v>
      </c>
      <c r="BR257" s="39">
        <v>0</v>
      </c>
      <c r="BS257" s="39">
        <v>0</v>
      </c>
      <c r="BT257" s="39">
        <v>0</v>
      </c>
      <c r="BU257" s="39">
        <v>0</v>
      </c>
      <c r="BV257" s="39">
        <v>0</v>
      </c>
      <c r="BW257" s="39">
        <v>0</v>
      </c>
      <c r="BX257" s="39">
        <v>0</v>
      </c>
      <c r="BY257" s="39">
        <v>0</v>
      </c>
      <c r="BZ257" s="39">
        <f t="shared" si="674"/>
        <v>100000</v>
      </c>
      <c r="CA257" s="39">
        <f>SUM(CB257+CE257+CK257)</f>
        <v>0</v>
      </c>
      <c r="CB257" s="39">
        <f>SUM(CC257:CD257)</f>
        <v>0</v>
      </c>
      <c r="CC257" s="39">
        <v>0</v>
      </c>
      <c r="CD257" s="39">
        <v>0</v>
      </c>
      <c r="CE257" s="19">
        <f t="shared" si="675"/>
        <v>0</v>
      </c>
      <c r="CF257" s="39">
        <v>0</v>
      </c>
      <c r="CG257" s="39">
        <v>0</v>
      </c>
      <c r="CH257" s="39">
        <v>0</v>
      </c>
      <c r="CI257" s="39">
        <v>0</v>
      </c>
      <c r="CJ257" s="39">
        <v>0</v>
      </c>
      <c r="CK257" s="39">
        <f t="shared" si="676"/>
        <v>0</v>
      </c>
      <c r="CL257" s="39">
        <v>0</v>
      </c>
      <c r="CM257" s="39">
        <v>0</v>
      </c>
      <c r="CN257" s="39">
        <v>0</v>
      </c>
      <c r="CO257" s="39">
        <v>0</v>
      </c>
      <c r="CP257" s="39">
        <v>0</v>
      </c>
      <c r="CQ257" s="35">
        <v>100000</v>
      </c>
      <c r="CR257" s="39">
        <f>SUM(CS257)</f>
        <v>0</v>
      </c>
      <c r="CS257" s="39">
        <f>SUM(CT257:CU257)</f>
        <v>0</v>
      </c>
      <c r="CT257" s="39">
        <v>0</v>
      </c>
      <c r="CU257" s="41">
        <v>0</v>
      </c>
      <c r="CV257" s="52"/>
      <c r="CW257" s="117"/>
      <c r="CX257" s="117"/>
      <c r="CY257" s="99"/>
      <c r="CZ257" s="65"/>
      <c r="DA257" s="65"/>
      <c r="DB257" s="65"/>
      <c r="DC257" s="65"/>
      <c r="DD257" s="65"/>
      <c r="DE257" s="65"/>
      <c r="DF257" s="65"/>
      <c r="DG257" s="65"/>
      <c r="DH257" s="65"/>
      <c r="DI257" s="65"/>
      <c r="DJ257" s="65"/>
      <c r="DK257" s="65"/>
      <c r="DL257" s="65"/>
      <c r="DM257" s="65"/>
      <c r="DN257" s="65"/>
      <c r="DO257" s="65"/>
      <c r="DP257" s="65"/>
      <c r="DQ257" s="65"/>
    </row>
    <row r="258" spans="1:121" ht="31.2" x14ac:dyDescent="0.3">
      <c r="A258" s="36"/>
      <c r="B258" s="42" t="s">
        <v>83</v>
      </c>
      <c r="C258" s="43" t="s">
        <v>626</v>
      </c>
      <c r="D258" s="39">
        <f t="shared" si="668"/>
        <v>2306844</v>
      </c>
      <c r="E258" s="39">
        <f>SUM(F258+BA258)</f>
        <v>0</v>
      </c>
      <c r="F258" s="39">
        <f>SUM(G258+H258+I258+P258+S258+T258+U258+AE258+AD258)</f>
        <v>0</v>
      </c>
      <c r="G258" s="39">
        <v>0</v>
      </c>
      <c r="H258" s="39">
        <v>0</v>
      </c>
      <c r="I258" s="39">
        <f t="shared" ref="I258" si="680">SUM(J258:O258)</f>
        <v>0</v>
      </c>
      <c r="J258" s="39">
        <v>0</v>
      </c>
      <c r="K258" s="39">
        <v>0</v>
      </c>
      <c r="L258" s="39">
        <v>0</v>
      </c>
      <c r="M258" s="39">
        <v>0</v>
      </c>
      <c r="N258" s="39">
        <v>0</v>
      </c>
      <c r="O258" s="39">
        <v>0</v>
      </c>
      <c r="P258" s="39">
        <f t="shared" ref="P258" si="681">SUM(Q258:R258)</f>
        <v>0</v>
      </c>
      <c r="Q258" s="39">
        <v>0</v>
      </c>
      <c r="R258" s="39">
        <v>0</v>
      </c>
      <c r="S258" s="39">
        <v>0</v>
      </c>
      <c r="T258" s="39">
        <v>0</v>
      </c>
      <c r="U258" s="39">
        <f>SUM(V258:AC258)</f>
        <v>0</v>
      </c>
      <c r="V258" s="39">
        <v>0</v>
      </c>
      <c r="W258" s="39">
        <v>0</v>
      </c>
      <c r="X258" s="39">
        <v>0</v>
      </c>
      <c r="Y258" s="39">
        <v>0</v>
      </c>
      <c r="Z258" s="39">
        <v>0</v>
      </c>
      <c r="AA258" s="39">
        <v>0</v>
      </c>
      <c r="AB258" s="39">
        <v>0</v>
      </c>
      <c r="AC258" s="39">
        <v>0</v>
      </c>
      <c r="AD258" s="39">
        <v>0</v>
      </c>
      <c r="AE258" s="39">
        <f>SUM(AF258:AZ258)</f>
        <v>0</v>
      </c>
      <c r="AF258" s="40"/>
      <c r="AG258" s="40"/>
      <c r="AH258" s="39">
        <v>0</v>
      </c>
      <c r="AI258" s="39">
        <v>0</v>
      </c>
      <c r="AJ258" s="39">
        <v>0</v>
      </c>
      <c r="AK258" s="39">
        <v>0</v>
      </c>
      <c r="AL258" s="39">
        <v>0</v>
      </c>
      <c r="AM258" s="39">
        <v>0</v>
      </c>
      <c r="AN258" s="39">
        <v>0</v>
      </c>
      <c r="AO258" s="39">
        <v>0</v>
      </c>
      <c r="AP258" s="39">
        <v>0</v>
      </c>
      <c r="AQ258" s="39">
        <v>0</v>
      </c>
      <c r="AR258" s="39">
        <v>0</v>
      </c>
      <c r="AS258" s="39">
        <v>0</v>
      </c>
      <c r="AT258" s="39">
        <v>0</v>
      </c>
      <c r="AU258" s="39">
        <v>0</v>
      </c>
      <c r="AV258" s="39">
        <v>0</v>
      </c>
      <c r="AW258" s="39">
        <v>0</v>
      </c>
      <c r="AX258" s="39">
        <v>0</v>
      </c>
      <c r="AY258" s="39">
        <v>0</v>
      </c>
      <c r="AZ258" s="39">
        <v>0</v>
      </c>
      <c r="BA258" s="39">
        <f>SUM(BB258+BF258+BI258+BK258+BN258)</f>
        <v>0</v>
      </c>
      <c r="BB258" s="39">
        <f>SUM(BC258:BE258)</f>
        <v>0</v>
      </c>
      <c r="BC258" s="39">
        <v>0</v>
      </c>
      <c r="BD258" s="39">
        <v>0</v>
      </c>
      <c r="BE258" s="39">
        <v>0</v>
      </c>
      <c r="BF258" s="39">
        <f>SUM(BH258:BH258)</f>
        <v>0</v>
      </c>
      <c r="BG258" s="39">
        <v>0</v>
      </c>
      <c r="BH258" s="39">
        <v>0</v>
      </c>
      <c r="BI258" s="39">
        <v>0</v>
      </c>
      <c r="BJ258" s="39">
        <v>0</v>
      </c>
      <c r="BK258" s="39">
        <f t="shared" ref="BK258" si="682">SUM(BL258)</f>
        <v>0</v>
      </c>
      <c r="BL258" s="39">
        <v>0</v>
      </c>
      <c r="BM258" s="39">
        <v>0</v>
      </c>
      <c r="BN258" s="39">
        <f>SUM(BO258:BY258)</f>
        <v>0</v>
      </c>
      <c r="BO258" s="39">
        <v>0</v>
      </c>
      <c r="BP258" s="39">
        <v>0</v>
      </c>
      <c r="BQ258" s="39">
        <v>0</v>
      </c>
      <c r="BR258" s="39">
        <v>0</v>
      </c>
      <c r="BS258" s="39">
        <v>0</v>
      </c>
      <c r="BT258" s="39">
        <v>0</v>
      </c>
      <c r="BU258" s="39">
        <v>0</v>
      </c>
      <c r="BV258" s="39">
        <v>0</v>
      </c>
      <c r="BW258" s="39">
        <v>0</v>
      </c>
      <c r="BX258" s="39">
        <v>0</v>
      </c>
      <c r="BY258" s="39">
        <v>0</v>
      </c>
      <c r="BZ258" s="39">
        <f t="shared" si="674"/>
        <v>2306844</v>
      </c>
      <c r="CA258" s="39">
        <f>SUM(CB258+CE258+CK258)</f>
        <v>0</v>
      </c>
      <c r="CB258" s="39">
        <f t="shared" ref="CB258" si="683">SUM(CC258:CD258)</f>
        <v>0</v>
      </c>
      <c r="CC258" s="39">
        <v>0</v>
      </c>
      <c r="CD258" s="39">
        <v>0</v>
      </c>
      <c r="CE258" s="19">
        <f>SUM(CF258:CJ258)</f>
        <v>0</v>
      </c>
      <c r="CF258" s="39">
        <v>0</v>
      </c>
      <c r="CG258" s="39">
        <v>0</v>
      </c>
      <c r="CH258" s="39">
        <v>0</v>
      </c>
      <c r="CI258" s="39">
        <v>0</v>
      </c>
      <c r="CJ258" s="39">
        <v>0</v>
      </c>
      <c r="CK258" s="39">
        <f t="shared" si="676"/>
        <v>0</v>
      </c>
      <c r="CL258" s="39">
        <v>0</v>
      </c>
      <c r="CM258" s="39">
        <v>0</v>
      </c>
      <c r="CN258" s="39">
        <v>0</v>
      </c>
      <c r="CO258" s="39">
        <v>0</v>
      </c>
      <c r="CP258" s="39">
        <v>0</v>
      </c>
      <c r="CQ258" s="35">
        <v>2306844</v>
      </c>
      <c r="CR258" s="39">
        <f t="shared" ref="CR258" si="684">SUM(CS258)</f>
        <v>0</v>
      </c>
      <c r="CS258" s="39">
        <f t="shared" ref="CS258" si="685">SUM(CT258:CU258)</f>
        <v>0</v>
      </c>
      <c r="CT258" s="39">
        <v>0</v>
      </c>
      <c r="CU258" s="41">
        <v>0</v>
      </c>
      <c r="CW258" s="117"/>
      <c r="CX258" s="117"/>
      <c r="CY258" s="95"/>
    </row>
    <row r="259" spans="1:121" ht="15.6" x14ac:dyDescent="0.3">
      <c r="A259" s="36" t="s">
        <v>1</v>
      </c>
      <c r="B259" s="36" t="s">
        <v>83</v>
      </c>
      <c r="C259" s="37" t="s">
        <v>528</v>
      </c>
      <c r="D259" s="39">
        <f t="shared" si="668"/>
        <v>29640283</v>
      </c>
      <c r="E259" s="39">
        <f t="shared" ref="E259:E265" si="686">SUM(F259+BA259)</f>
        <v>0</v>
      </c>
      <c r="F259" s="39">
        <f t="shared" ref="F259:F264" si="687">SUM(G259+H259+I259+P259+S259+T259+U259+AE259+AD259)</f>
        <v>0</v>
      </c>
      <c r="G259" s="39">
        <v>0</v>
      </c>
      <c r="H259" s="39">
        <v>0</v>
      </c>
      <c r="I259" s="39">
        <f>SUM(J259:O259)</f>
        <v>0</v>
      </c>
      <c r="J259" s="39">
        <v>0</v>
      </c>
      <c r="K259" s="39">
        <v>0</v>
      </c>
      <c r="L259" s="39">
        <v>0</v>
      </c>
      <c r="M259" s="39">
        <v>0</v>
      </c>
      <c r="N259" s="39">
        <v>0</v>
      </c>
      <c r="O259" s="39">
        <v>0</v>
      </c>
      <c r="P259" s="39">
        <f>SUM(Q259:R259)</f>
        <v>0</v>
      </c>
      <c r="Q259" s="39">
        <v>0</v>
      </c>
      <c r="R259" s="39">
        <v>0</v>
      </c>
      <c r="S259" s="39">
        <v>0</v>
      </c>
      <c r="T259" s="39">
        <v>0</v>
      </c>
      <c r="U259" s="39">
        <f t="shared" ref="U259:U264" si="688">SUM(V259:AC259)</f>
        <v>0</v>
      </c>
      <c r="V259" s="39">
        <v>0</v>
      </c>
      <c r="W259" s="39">
        <v>0</v>
      </c>
      <c r="X259" s="39">
        <v>0</v>
      </c>
      <c r="Y259" s="39">
        <v>0</v>
      </c>
      <c r="Z259" s="39">
        <v>0</v>
      </c>
      <c r="AA259" s="39">
        <v>0</v>
      </c>
      <c r="AB259" s="39">
        <v>0</v>
      </c>
      <c r="AC259" s="39">
        <v>0</v>
      </c>
      <c r="AD259" s="39">
        <v>0</v>
      </c>
      <c r="AE259" s="39">
        <f t="shared" ref="AE259:AE265" si="689">SUM(AF259:AZ259)</f>
        <v>0</v>
      </c>
      <c r="AF259" s="39"/>
      <c r="AG259" s="39"/>
      <c r="AH259" s="39">
        <v>0</v>
      </c>
      <c r="AI259" s="39">
        <v>0</v>
      </c>
      <c r="AJ259" s="39">
        <v>0</v>
      </c>
      <c r="AK259" s="39">
        <v>0</v>
      </c>
      <c r="AL259" s="39">
        <v>0</v>
      </c>
      <c r="AM259" s="39">
        <v>0</v>
      </c>
      <c r="AN259" s="39">
        <v>0</v>
      </c>
      <c r="AO259" s="39">
        <v>0</v>
      </c>
      <c r="AP259" s="39">
        <v>0</v>
      </c>
      <c r="AQ259" s="39">
        <v>0</v>
      </c>
      <c r="AR259" s="39">
        <v>0</v>
      </c>
      <c r="AS259" s="39">
        <v>0</v>
      </c>
      <c r="AT259" s="39">
        <v>0</v>
      </c>
      <c r="AU259" s="39">
        <v>0</v>
      </c>
      <c r="AV259" s="39">
        <v>0</v>
      </c>
      <c r="AW259" s="39">
        <v>0</v>
      </c>
      <c r="AX259" s="39">
        <v>0</v>
      </c>
      <c r="AY259" s="39">
        <v>0</v>
      </c>
      <c r="AZ259" s="39">
        <v>0</v>
      </c>
      <c r="BA259" s="39">
        <f t="shared" ref="BA259:BA265" si="690">SUM(BB259+BF259+BI259+BK259+BN259)</f>
        <v>0</v>
      </c>
      <c r="BB259" s="39">
        <f t="shared" ref="BB259:BB264" si="691">SUM(BC259:BE259)</f>
        <v>0</v>
      </c>
      <c r="BC259" s="39">
        <v>0</v>
      </c>
      <c r="BD259" s="39">
        <v>0</v>
      </c>
      <c r="BE259" s="39">
        <v>0</v>
      </c>
      <c r="BF259" s="39">
        <f t="shared" ref="BF259:BF264" si="692">SUM(BH259:BH259)</f>
        <v>0</v>
      </c>
      <c r="BG259" s="39">
        <v>0</v>
      </c>
      <c r="BH259" s="39">
        <v>0</v>
      </c>
      <c r="BI259" s="39">
        <v>0</v>
      </c>
      <c r="BJ259" s="39">
        <v>0</v>
      </c>
      <c r="BK259" s="39">
        <f>SUM(BL259)</f>
        <v>0</v>
      </c>
      <c r="BL259" s="39">
        <v>0</v>
      </c>
      <c r="BM259" s="39">
        <v>0</v>
      </c>
      <c r="BN259" s="39">
        <f t="shared" ref="BN259:BN264" si="693">SUM(BO259:BY259)</f>
        <v>0</v>
      </c>
      <c r="BO259" s="39">
        <v>0</v>
      </c>
      <c r="BP259" s="39">
        <v>0</v>
      </c>
      <c r="BQ259" s="39">
        <v>0</v>
      </c>
      <c r="BR259" s="39">
        <v>0</v>
      </c>
      <c r="BS259" s="39">
        <v>0</v>
      </c>
      <c r="BT259" s="39">
        <v>0</v>
      </c>
      <c r="BU259" s="39">
        <v>0</v>
      </c>
      <c r="BV259" s="39">
        <v>0</v>
      </c>
      <c r="BW259" s="39">
        <v>0</v>
      </c>
      <c r="BX259" s="39">
        <v>0</v>
      </c>
      <c r="BY259" s="39">
        <v>0</v>
      </c>
      <c r="BZ259" s="39">
        <f t="shared" si="674"/>
        <v>29640283</v>
      </c>
      <c r="CA259" s="39">
        <f t="shared" ref="CA259:CA265" si="694">SUM(CB259+CE259+CK259)</f>
        <v>0</v>
      </c>
      <c r="CB259" s="39">
        <f>SUM(CC259:CD259)</f>
        <v>0</v>
      </c>
      <c r="CC259" s="39">
        <v>0</v>
      </c>
      <c r="CD259" s="39">
        <v>0</v>
      </c>
      <c r="CE259" s="19">
        <f t="shared" si="675"/>
        <v>0</v>
      </c>
      <c r="CF259" s="39">
        <v>0</v>
      </c>
      <c r="CG259" s="39">
        <v>0</v>
      </c>
      <c r="CH259" s="39">
        <v>0</v>
      </c>
      <c r="CI259" s="39">
        <v>0</v>
      </c>
      <c r="CJ259" s="39">
        <v>0</v>
      </c>
      <c r="CK259" s="39">
        <f t="shared" si="676"/>
        <v>0</v>
      </c>
      <c r="CL259" s="39">
        <v>0</v>
      </c>
      <c r="CM259" s="39">
        <v>0</v>
      </c>
      <c r="CN259" s="39">
        <v>0</v>
      </c>
      <c r="CO259" s="39">
        <v>0</v>
      </c>
      <c r="CP259" s="39">
        <v>0</v>
      </c>
      <c r="CQ259" s="35">
        <v>29640283</v>
      </c>
      <c r="CR259" s="39">
        <f>SUM(CS259)</f>
        <v>0</v>
      </c>
      <c r="CS259" s="39">
        <f>SUM(CT259:CU259)</f>
        <v>0</v>
      </c>
      <c r="CT259" s="39">
        <v>0</v>
      </c>
      <c r="CU259" s="41">
        <v>0</v>
      </c>
      <c r="CW259" s="117"/>
      <c r="CX259" s="117"/>
      <c r="CY259" s="95"/>
    </row>
    <row r="260" spans="1:121" ht="15.6" x14ac:dyDescent="0.3">
      <c r="A260" s="36" t="s">
        <v>1</v>
      </c>
      <c r="B260" s="36" t="s">
        <v>83</v>
      </c>
      <c r="C260" s="37" t="s">
        <v>527</v>
      </c>
      <c r="D260" s="39">
        <f t="shared" si="668"/>
        <v>4119181</v>
      </c>
      <c r="E260" s="39">
        <f>SUM(F260+BA260)</f>
        <v>0</v>
      </c>
      <c r="F260" s="39">
        <f>SUM(G260+H260+I260+P260+S260+T260+U260+AE260+AD260)</f>
        <v>0</v>
      </c>
      <c r="G260" s="39">
        <v>0</v>
      </c>
      <c r="H260" s="39">
        <v>0</v>
      </c>
      <c r="I260" s="39">
        <f>SUM(J260:O260)</f>
        <v>0</v>
      </c>
      <c r="J260" s="39">
        <v>0</v>
      </c>
      <c r="K260" s="39">
        <v>0</v>
      </c>
      <c r="L260" s="39">
        <v>0</v>
      </c>
      <c r="M260" s="39">
        <v>0</v>
      </c>
      <c r="N260" s="39">
        <v>0</v>
      </c>
      <c r="O260" s="39">
        <v>0</v>
      </c>
      <c r="P260" s="39">
        <f>SUM(Q260:R260)</f>
        <v>0</v>
      </c>
      <c r="Q260" s="39">
        <v>0</v>
      </c>
      <c r="R260" s="39">
        <v>0</v>
      </c>
      <c r="S260" s="39">
        <v>0</v>
      </c>
      <c r="T260" s="39">
        <v>0</v>
      </c>
      <c r="U260" s="39">
        <f>SUM(V260:AC260)</f>
        <v>0</v>
      </c>
      <c r="V260" s="39">
        <v>0</v>
      </c>
      <c r="W260" s="39">
        <v>0</v>
      </c>
      <c r="X260" s="39">
        <v>0</v>
      </c>
      <c r="Y260" s="39">
        <v>0</v>
      </c>
      <c r="Z260" s="39">
        <v>0</v>
      </c>
      <c r="AA260" s="39">
        <v>0</v>
      </c>
      <c r="AB260" s="39">
        <v>0</v>
      </c>
      <c r="AC260" s="39">
        <v>0</v>
      </c>
      <c r="AD260" s="39">
        <v>0</v>
      </c>
      <c r="AE260" s="39">
        <f>SUM(AF260:AZ260)</f>
        <v>0</v>
      </c>
      <c r="AF260" s="39"/>
      <c r="AG260" s="39"/>
      <c r="AH260" s="39">
        <v>0</v>
      </c>
      <c r="AI260" s="39">
        <v>0</v>
      </c>
      <c r="AJ260" s="39">
        <v>0</v>
      </c>
      <c r="AK260" s="39">
        <v>0</v>
      </c>
      <c r="AL260" s="39">
        <v>0</v>
      </c>
      <c r="AM260" s="39">
        <v>0</v>
      </c>
      <c r="AN260" s="39">
        <v>0</v>
      </c>
      <c r="AO260" s="39">
        <v>0</v>
      </c>
      <c r="AP260" s="39">
        <v>0</v>
      </c>
      <c r="AQ260" s="39">
        <v>0</v>
      </c>
      <c r="AR260" s="39">
        <v>0</v>
      </c>
      <c r="AS260" s="39">
        <v>0</v>
      </c>
      <c r="AT260" s="39">
        <v>0</v>
      </c>
      <c r="AU260" s="39">
        <v>0</v>
      </c>
      <c r="AV260" s="39">
        <v>0</v>
      </c>
      <c r="AW260" s="39">
        <v>0</v>
      </c>
      <c r="AX260" s="39">
        <v>0</v>
      </c>
      <c r="AY260" s="39">
        <v>0</v>
      </c>
      <c r="AZ260" s="39">
        <v>0</v>
      </c>
      <c r="BA260" s="39">
        <f>SUM(BB260+BF260+BI260+BK260+BN260)</f>
        <v>0</v>
      </c>
      <c r="BB260" s="39">
        <f>SUM(BC260:BE260)</f>
        <v>0</v>
      </c>
      <c r="BC260" s="39">
        <v>0</v>
      </c>
      <c r="BD260" s="39">
        <v>0</v>
      </c>
      <c r="BE260" s="39">
        <v>0</v>
      </c>
      <c r="BF260" s="39">
        <f>SUM(BH260:BH260)</f>
        <v>0</v>
      </c>
      <c r="BG260" s="39">
        <v>0</v>
      </c>
      <c r="BH260" s="39">
        <v>0</v>
      </c>
      <c r="BI260" s="39">
        <v>0</v>
      </c>
      <c r="BJ260" s="39">
        <v>0</v>
      </c>
      <c r="BK260" s="39">
        <f>SUM(BL260)</f>
        <v>0</v>
      </c>
      <c r="BL260" s="39">
        <v>0</v>
      </c>
      <c r="BM260" s="39">
        <v>0</v>
      </c>
      <c r="BN260" s="39">
        <f>SUM(BO260:BY260)</f>
        <v>0</v>
      </c>
      <c r="BO260" s="39">
        <v>0</v>
      </c>
      <c r="BP260" s="39">
        <v>0</v>
      </c>
      <c r="BQ260" s="39">
        <v>0</v>
      </c>
      <c r="BR260" s="39">
        <v>0</v>
      </c>
      <c r="BS260" s="39">
        <v>0</v>
      </c>
      <c r="BT260" s="39">
        <v>0</v>
      </c>
      <c r="BU260" s="39">
        <v>0</v>
      </c>
      <c r="BV260" s="39">
        <v>0</v>
      </c>
      <c r="BW260" s="39">
        <v>0</v>
      </c>
      <c r="BX260" s="39">
        <v>0</v>
      </c>
      <c r="BY260" s="39">
        <v>0</v>
      </c>
      <c r="BZ260" s="39">
        <f t="shared" si="674"/>
        <v>4119181</v>
      </c>
      <c r="CA260" s="39">
        <f>SUM(CB260+CE260+CK260)</f>
        <v>0</v>
      </c>
      <c r="CB260" s="39">
        <f>SUM(CC260:CD260)</f>
        <v>0</v>
      </c>
      <c r="CC260" s="39">
        <v>0</v>
      </c>
      <c r="CD260" s="39">
        <v>0</v>
      </c>
      <c r="CE260" s="19">
        <f>SUM(CF260:CJ260)</f>
        <v>0</v>
      </c>
      <c r="CF260" s="39">
        <v>0</v>
      </c>
      <c r="CG260" s="39">
        <v>0</v>
      </c>
      <c r="CH260" s="39">
        <v>0</v>
      </c>
      <c r="CI260" s="39">
        <v>0</v>
      </c>
      <c r="CJ260" s="39">
        <v>0</v>
      </c>
      <c r="CK260" s="39">
        <f t="shared" si="676"/>
        <v>0</v>
      </c>
      <c r="CL260" s="39">
        <v>0</v>
      </c>
      <c r="CM260" s="39">
        <v>0</v>
      </c>
      <c r="CN260" s="39">
        <v>0</v>
      </c>
      <c r="CO260" s="39">
        <v>0</v>
      </c>
      <c r="CP260" s="39">
        <v>0</v>
      </c>
      <c r="CQ260" s="35">
        <v>4119181</v>
      </c>
      <c r="CR260" s="39">
        <f>SUM(CS260)</f>
        <v>0</v>
      </c>
      <c r="CS260" s="39">
        <f>SUM(CT260:CU260)</f>
        <v>0</v>
      </c>
      <c r="CT260" s="39">
        <v>0</v>
      </c>
      <c r="CU260" s="41">
        <v>0</v>
      </c>
      <c r="CW260" s="117"/>
      <c r="CX260" s="117"/>
      <c r="CY260" s="95"/>
    </row>
    <row r="261" spans="1:121" ht="15.6" x14ac:dyDescent="0.3">
      <c r="A261" s="36" t="s">
        <v>1</v>
      </c>
      <c r="B261" s="36" t="s">
        <v>83</v>
      </c>
      <c r="C261" s="37" t="s">
        <v>324</v>
      </c>
      <c r="D261" s="39">
        <f t="shared" si="668"/>
        <v>2965065</v>
      </c>
      <c r="E261" s="39">
        <f t="shared" si="686"/>
        <v>0</v>
      </c>
      <c r="F261" s="39">
        <f t="shared" si="687"/>
        <v>0</v>
      </c>
      <c r="G261" s="39">
        <v>0</v>
      </c>
      <c r="H261" s="39">
        <v>0</v>
      </c>
      <c r="I261" s="39">
        <f t="shared" ref="I261:I264" si="695">SUM(J261:O261)</f>
        <v>0</v>
      </c>
      <c r="J261" s="39">
        <v>0</v>
      </c>
      <c r="K261" s="39">
        <v>0</v>
      </c>
      <c r="L261" s="39">
        <v>0</v>
      </c>
      <c r="M261" s="39">
        <v>0</v>
      </c>
      <c r="N261" s="39">
        <v>0</v>
      </c>
      <c r="O261" s="39">
        <v>0</v>
      </c>
      <c r="P261" s="39">
        <f t="shared" ref="P261:P264" si="696">SUM(Q261:R261)</f>
        <v>0</v>
      </c>
      <c r="Q261" s="39">
        <v>0</v>
      </c>
      <c r="R261" s="39">
        <v>0</v>
      </c>
      <c r="S261" s="39">
        <v>0</v>
      </c>
      <c r="T261" s="39">
        <v>0</v>
      </c>
      <c r="U261" s="39">
        <f t="shared" si="688"/>
        <v>0</v>
      </c>
      <c r="V261" s="39">
        <v>0</v>
      </c>
      <c r="W261" s="39">
        <v>0</v>
      </c>
      <c r="X261" s="39">
        <v>0</v>
      </c>
      <c r="Y261" s="39">
        <v>0</v>
      </c>
      <c r="Z261" s="39">
        <v>0</v>
      </c>
      <c r="AA261" s="39">
        <v>0</v>
      </c>
      <c r="AB261" s="39">
        <v>0</v>
      </c>
      <c r="AC261" s="39">
        <v>0</v>
      </c>
      <c r="AD261" s="39">
        <v>0</v>
      </c>
      <c r="AE261" s="39">
        <f t="shared" si="689"/>
        <v>0</v>
      </c>
      <c r="AF261" s="39"/>
      <c r="AG261" s="39"/>
      <c r="AH261" s="39">
        <v>0</v>
      </c>
      <c r="AI261" s="39">
        <v>0</v>
      </c>
      <c r="AJ261" s="39">
        <v>0</v>
      </c>
      <c r="AK261" s="39">
        <v>0</v>
      </c>
      <c r="AL261" s="39">
        <v>0</v>
      </c>
      <c r="AM261" s="39">
        <v>0</v>
      </c>
      <c r="AN261" s="39">
        <v>0</v>
      </c>
      <c r="AO261" s="39">
        <v>0</v>
      </c>
      <c r="AP261" s="39">
        <v>0</v>
      </c>
      <c r="AQ261" s="39">
        <v>0</v>
      </c>
      <c r="AR261" s="39">
        <v>0</v>
      </c>
      <c r="AS261" s="39">
        <v>0</v>
      </c>
      <c r="AT261" s="39">
        <v>0</v>
      </c>
      <c r="AU261" s="39">
        <v>0</v>
      </c>
      <c r="AV261" s="39">
        <v>0</v>
      </c>
      <c r="AW261" s="39">
        <v>0</v>
      </c>
      <c r="AX261" s="39">
        <v>0</v>
      </c>
      <c r="AY261" s="39">
        <v>0</v>
      </c>
      <c r="AZ261" s="39">
        <v>0</v>
      </c>
      <c r="BA261" s="39">
        <f t="shared" si="690"/>
        <v>0</v>
      </c>
      <c r="BB261" s="39">
        <f t="shared" si="691"/>
        <v>0</v>
      </c>
      <c r="BC261" s="39">
        <v>0</v>
      </c>
      <c r="BD261" s="39">
        <v>0</v>
      </c>
      <c r="BE261" s="39">
        <v>0</v>
      </c>
      <c r="BF261" s="39">
        <f t="shared" si="692"/>
        <v>0</v>
      </c>
      <c r="BG261" s="39">
        <v>0</v>
      </c>
      <c r="BH261" s="39">
        <v>0</v>
      </c>
      <c r="BI261" s="39">
        <v>0</v>
      </c>
      <c r="BJ261" s="39">
        <v>0</v>
      </c>
      <c r="BK261" s="39">
        <f t="shared" ref="BK261:BK264" si="697">SUM(BL261)</f>
        <v>0</v>
      </c>
      <c r="BL261" s="39">
        <v>0</v>
      </c>
      <c r="BM261" s="39">
        <v>0</v>
      </c>
      <c r="BN261" s="39">
        <f t="shared" si="693"/>
        <v>0</v>
      </c>
      <c r="BO261" s="39">
        <v>0</v>
      </c>
      <c r="BP261" s="39">
        <v>0</v>
      </c>
      <c r="BQ261" s="39">
        <v>0</v>
      </c>
      <c r="BR261" s="39">
        <v>0</v>
      </c>
      <c r="BS261" s="39">
        <v>0</v>
      </c>
      <c r="BT261" s="39">
        <v>0</v>
      </c>
      <c r="BU261" s="39">
        <v>0</v>
      </c>
      <c r="BV261" s="39">
        <v>0</v>
      </c>
      <c r="BW261" s="39">
        <v>0</v>
      </c>
      <c r="BX261" s="39">
        <v>0</v>
      </c>
      <c r="BY261" s="39">
        <v>0</v>
      </c>
      <c r="BZ261" s="39">
        <f t="shared" si="674"/>
        <v>2965065</v>
      </c>
      <c r="CA261" s="39">
        <f t="shared" si="694"/>
        <v>0</v>
      </c>
      <c r="CB261" s="39">
        <f t="shared" ref="CB261:CB264" si="698">SUM(CC261:CD261)</f>
        <v>0</v>
      </c>
      <c r="CC261" s="39">
        <v>0</v>
      </c>
      <c r="CD261" s="39">
        <v>0</v>
      </c>
      <c r="CE261" s="19">
        <f t="shared" si="675"/>
        <v>0</v>
      </c>
      <c r="CF261" s="39">
        <v>0</v>
      </c>
      <c r="CG261" s="39">
        <v>0</v>
      </c>
      <c r="CH261" s="39">
        <v>0</v>
      </c>
      <c r="CI261" s="39">
        <v>0</v>
      </c>
      <c r="CJ261" s="39">
        <v>0</v>
      </c>
      <c r="CK261" s="39">
        <f t="shared" si="676"/>
        <v>0</v>
      </c>
      <c r="CL261" s="39">
        <v>0</v>
      </c>
      <c r="CM261" s="39">
        <v>0</v>
      </c>
      <c r="CN261" s="39">
        <v>0</v>
      </c>
      <c r="CO261" s="39">
        <v>0</v>
      </c>
      <c r="CP261" s="39">
        <v>0</v>
      </c>
      <c r="CQ261" s="35">
        <v>2965065</v>
      </c>
      <c r="CR261" s="39">
        <f t="shared" ref="CR261:CR264" si="699">SUM(CS261)</f>
        <v>0</v>
      </c>
      <c r="CS261" s="39">
        <f t="shared" ref="CS261:CS264" si="700">SUM(CT261:CU261)</f>
        <v>0</v>
      </c>
      <c r="CT261" s="39">
        <v>0</v>
      </c>
      <c r="CU261" s="41">
        <v>0</v>
      </c>
      <c r="CW261" s="117"/>
      <c r="CX261" s="117"/>
      <c r="CY261" s="95"/>
    </row>
    <row r="262" spans="1:121" ht="15.6" x14ac:dyDescent="0.3">
      <c r="A262" s="21" t="s">
        <v>1</v>
      </c>
      <c r="B262" s="21" t="s">
        <v>85</v>
      </c>
      <c r="C262" s="22" t="s">
        <v>529</v>
      </c>
      <c r="D262" s="19">
        <f t="shared" si="668"/>
        <v>838650</v>
      </c>
      <c r="E262" s="19">
        <f t="shared" si="686"/>
        <v>0</v>
      </c>
      <c r="F262" s="19">
        <f t="shared" si="687"/>
        <v>0</v>
      </c>
      <c r="G262" s="19">
        <v>0</v>
      </c>
      <c r="H262" s="19">
        <v>0</v>
      </c>
      <c r="I262" s="19">
        <f t="shared" si="695"/>
        <v>0</v>
      </c>
      <c r="J262" s="19">
        <v>0</v>
      </c>
      <c r="K262" s="19">
        <v>0</v>
      </c>
      <c r="L262" s="19">
        <v>0</v>
      </c>
      <c r="M262" s="19">
        <v>0</v>
      </c>
      <c r="N262" s="19">
        <v>0</v>
      </c>
      <c r="O262" s="19">
        <v>0</v>
      </c>
      <c r="P262" s="19">
        <f t="shared" si="696"/>
        <v>0</v>
      </c>
      <c r="Q262" s="19">
        <v>0</v>
      </c>
      <c r="R262" s="19">
        <v>0</v>
      </c>
      <c r="S262" s="19">
        <v>0</v>
      </c>
      <c r="T262" s="19">
        <v>0</v>
      </c>
      <c r="U262" s="19">
        <f t="shared" si="688"/>
        <v>0</v>
      </c>
      <c r="V262" s="19">
        <v>0</v>
      </c>
      <c r="W262" s="19">
        <v>0</v>
      </c>
      <c r="X262" s="19">
        <v>0</v>
      </c>
      <c r="Y262" s="19">
        <v>0</v>
      </c>
      <c r="Z262" s="19">
        <v>0</v>
      </c>
      <c r="AA262" s="19">
        <v>0</v>
      </c>
      <c r="AB262" s="19">
        <v>0</v>
      </c>
      <c r="AC262" s="19">
        <v>0</v>
      </c>
      <c r="AD262" s="19">
        <v>0</v>
      </c>
      <c r="AE262" s="19">
        <f t="shared" si="689"/>
        <v>0</v>
      </c>
      <c r="AF262" s="19"/>
      <c r="AG262" s="19"/>
      <c r="AH262" s="19">
        <v>0</v>
      </c>
      <c r="AI262" s="19">
        <v>0</v>
      </c>
      <c r="AJ262" s="19">
        <v>0</v>
      </c>
      <c r="AK262" s="19">
        <v>0</v>
      </c>
      <c r="AL262" s="19">
        <v>0</v>
      </c>
      <c r="AM262" s="19">
        <v>0</v>
      </c>
      <c r="AN262" s="19">
        <v>0</v>
      </c>
      <c r="AO262" s="19">
        <v>0</v>
      </c>
      <c r="AP262" s="19">
        <v>0</v>
      </c>
      <c r="AQ262" s="19">
        <v>0</v>
      </c>
      <c r="AR262" s="19">
        <v>0</v>
      </c>
      <c r="AS262" s="19">
        <v>0</v>
      </c>
      <c r="AT262" s="19">
        <v>0</v>
      </c>
      <c r="AU262" s="19">
        <v>0</v>
      </c>
      <c r="AV262" s="19">
        <v>0</v>
      </c>
      <c r="AW262" s="19">
        <v>0</v>
      </c>
      <c r="AX262" s="19">
        <v>0</v>
      </c>
      <c r="AY262" s="19">
        <v>0</v>
      </c>
      <c r="AZ262" s="19">
        <v>0</v>
      </c>
      <c r="BA262" s="19">
        <f t="shared" si="690"/>
        <v>0</v>
      </c>
      <c r="BB262" s="19">
        <f t="shared" si="691"/>
        <v>0</v>
      </c>
      <c r="BC262" s="19">
        <v>0</v>
      </c>
      <c r="BD262" s="19">
        <v>0</v>
      </c>
      <c r="BE262" s="19">
        <v>0</v>
      </c>
      <c r="BF262" s="19">
        <f t="shared" si="692"/>
        <v>0</v>
      </c>
      <c r="BG262" s="19">
        <v>0</v>
      </c>
      <c r="BH262" s="19">
        <v>0</v>
      </c>
      <c r="BI262" s="19">
        <v>0</v>
      </c>
      <c r="BJ262" s="19">
        <v>0</v>
      </c>
      <c r="BK262" s="19">
        <f t="shared" si="697"/>
        <v>0</v>
      </c>
      <c r="BL262" s="19">
        <v>0</v>
      </c>
      <c r="BM262" s="19">
        <v>0</v>
      </c>
      <c r="BN262" s="19">
        <f t="shared" si="693"/>
        <v>0</v>
      </c>
      <c r="BO262" s="19">
        <v>0</v>
      </c>
      <c r="BP262" s="19">
        <v>0</v>
      </c>
      <c r="BQ262" s="19">
        <v>0</v>
      </c>
      <c r="BR262" s="19">
        <v>0</v>
      </c>
      <c r="BS262" s="19">
        <v>0</v>
      </c>
      <c r="BT262" s="19">
        <v>0</v>
      </c>
      <c r="BU262" s="19">
        <v>0</v>
      </c>
      <c r="BV262" s="19">
        <v>0</v>
      </c>
      <c r="BW262" s="19">
        <v>0</v>
      </c>
      <c r="BX262" s="19">
        <v>0</v>
      </c>
      <c r="BY262" s="19">
        <v>0</v>
      </c>
      <c r="BZ262" s="19">
        <f t="shared" si="674"/>
        <v>838650</v>
      </c>
      <c r="CA262" s="19">
        <f t="shared" si="694"/>
        <v>0</v>
      </c>
      <c r="CB262" s="19">
        <f t="shared" si="698"/>
        <v>0</v>
      </c>
      <c r="CC262" s="19">
        <v>0</v>
      </c>
      <c r="CD262" s="19">
        <v>0</v>
      </c>
      <c r="CE262" s="19">
        <f t="shared" si="675"/>
        <v>0</v>
      </c>
      <c r="CF262" s="19">
        <v>0</v>
      </c>
      <c r="CG262" s="19">
        <v>0</v>
      </c>
      <c r="CH262" s="19">
        <v>0</v>
      </c>
      <c r="CI262" s="19">
        <v>0</v>
      </c>
      <c r="CJ262" s="19">
        <v>0</v>
      </c>
      <c r="CK262" s="19">
        <f t="shared" si="676"/>
        <v>0</v>
      </c>
      <c r="CL262" s="19">
        <v>0</v>
      </c>
      <c r="CM262" s="19">
        <v>0</v>
      </c>
      <c r="CN262" s="19">
        <v>0</v>
      </c>
      <c r="CO262" s="19">
        <v>0</v>
      </c>
      <c r="CP262" s="19">
        <v>0</v>
      </c>
      <c r="CQ262" s="35">
        <v>838650</v>
      </c>
      <c r="CR262" s="19">
        <f t="shared" si="699"/>
        <v>0</v>
      </c>
      <c r="CS262" s="19">
        <f t="shared" si="700"/>
        <v>0</v>
      </c>
      <c r="CT262" s="19">
        <v>0</v>
      </c>
      <c r="CU262" s="20">
        <v>0</v>
      </c>
      <c r="CW262" s="116"/>
      <c r="CX262" s="116"/>
      <c r="CY262" s="95"/>
    </row>
    <row r="263" spans="1:121" ht="31.2" x14ac:dyDescent="0.3">
      <c r="A263" s="36"/>
      <c r="B263" s="42" t="s">
        <v>152</v>
      </c>
      <c r="C263" s="43" t="s">
        <v>601</v>
      </c>
      <c r="D263" s="39">
        <f t="shared" si="668"/>
        <v>7438500</v>
      </c>
      <c r="E263" s="39">
        <f t="shared" si="686"/>
        <v>0</v>
      </c>
      <c r="F263" s="39">
        <f t="shared" si="687"/>
        <v>0</v>
      </c>
      <c r="G263" s="39">
        <v>0</v>
      </c>
      <c r="H263" s="39">
        <v>0</v>
      </c>
      <c r="I263" s="39">
        <f t="shared" si="695"/>
        <v>0</v>
      </c>
      <c r="J263" s="39">
        <v>0</v>
      </c>
      <c r="K263" s="39">
        <v>0</v>
      </c>
      <c r="L263" s="39">
        <v>0</v>
      </c>
      <c r="M263" s="39">
        <v>0</v>
      </c>
      <c r="N263" s="39">
        <v>0</v>
      </c>
      <c r="O263" s="39">
        <v>0</v>
      </c>
      <c r="P263" s="39">
        <f t="shared" si="696"/>
        <v>0</v>
      </c>
      <c r="Q263" s="39">
        <v>0</v>
      </c>
      <c r="R263" s="39">
        <v>0</v>
      </c>
      <c r="S263" s="39">
        <v>0</v>
      </c>
      <c r="T263" s="39">
        <v>0</v>
      </c>
      <c r="U263" s="39">
        <f t="shared" si="688"/>
        <v>0</v>
      </c>
      <c r="V263" s="39">
        <v>0</v>
      </c>
      <c r="W263" s="39">
        <v>0</v>
      </c>
      <c r="X263" s="39">
        <v>0</v>
      </c>
      <c r="Y263" s="39">
        <v>0</v>
      </c>
      <c r="Z263" s="39">
        <v>0</v>
      </c>
      <c r="AA263" s="39">
        <v>0</v>
      </c>
      <c r="AB263" s="39">
        <v>0</v>
      </c>
      <c r="AC263" s="39">
        <v>0</v>
      </c>
      <c r="AD263" s="39">
        <v>0</v>
      </c>
      <c r="AE263" s="39">
        <f t="shared" si="689"/>
        <v>0</v>
      </c>
      <c r="AF263" s="40"/>
      <c r="AG263" s="40"/>
      <c r="AH263" s="39">
        <v>0</v>
      </c>
      <c r="AI263" s="39">
        <v>0</v>
      </c>
      <c r="AJ263" s="39">
        <v>0</v>
      </c>
      <c r="AK263" s="39">
        <v>0</v>
      </c>
      <c r="AL263" s="39">
        <v>0</v>
      </c>
      <c r="AM263" s="39">
        <v>0</v>
      </c>
      <c r="AN263" s="39">
        <v>0</v>
      </c>
      <c r="AO263" s="39">
        <v>0</v>
      </c>
      <c r="AP263" s="39">
        <v>0</v>
      </c>
      <c r="AQ263" s="39">
        <v>0</v>
      </c>
      <c r="AR263" s="39">
        <v>0</v>
      </c>
      <c r="AS263" s="39">
        <v>0</v>
      </c>
      <c r="AT263" s="39">
        <v>0</v>
      </c>
      <c r="AU263" s="39">
        <v>0</v>
      </c>
      <c r="AV263" s="39">
        <v>0</v>
      </c>
      <c r="AW263" s="39">
        <v>0</v>
      </c>
      <c r="AX263" s="39">
        <v>0</v>
      </c>
      <c r="AY263" s="39">
        <v>0</v>
      </c>
      <c r="AZ263" s="39">
        <v>0</v>
      </c>
      <c r="BA263" s="39">
        <f t="shared" si="690"/>
        <v>0</v>
      </c>
      <c r="BB263" s="39">
        <f t="shared" si="691"/>
        <v>0</v>
      </c>
      <c r="BC263" s="39">
        <v>0</v>
      </c>
      <c r="BD263" s="39">
        <v>0</v>
      </c>
      <c r="BE263" s="39">
        <v>0</v>
      </c>
      <c r="BF263" s="39">
        <f t="shared" si="692"/>
        <v>0</v>
      </c>
      <c r="BG263" s="39">
        <v>0</v>
      </c>
      <c r="BH263" s="39">
        <v>0</v>
      </c>
      <c r="BI263" s="39">
        <v>0</v>
      </c>
      <c r="BJ263" s="39">
        <v>0</v>
      </c>
      <c r="BK263" s="39">
        <f t="shared" si="697"/>
        <v>0</v>
      </c>
      <c r="BL263" s="39">
        <v>0</v>
      </c>
      <c r="BM263" s="39">
        <v>0</v>
      </c>
      <c r="BN263" s="39">
        <f t="shared" si="693"/>
        <v>0</v>
      </c>
      <c r="BO263" s="39">
        <v>0</v>
      </c>
      <c r="BP263" s="39">
        <v>0</v>
      </c>
      <c r="BQ263" s="39">
        <v>0</v>
      </c>
      <c r="BR263" s="39">
        <v>0</v>
      </c>
      <c r="BS263" s="39">
        <v>0</v>
      </c>
      <c r="BT263" s="39">
        <v>0</v>
      </c>
      <c r="BU263" s="39">
        <v>0</v>
      </c>
      <c r="BV263" s="39">
        <v>0</v>
      </c>
      <c r="BW263" s="39">
        <v>0</v>
      </c>
      <c r="BX263" s="39">
        <v>0</v>
      </c>
      <c r="BY263" s="39">
        <v>0</v>
      </c>
      <c r="BZ263" s="39">
        <f t="shared" si="674"/>
        <v>7438500</v>
      </c>
      <c r="CA263" s="39">
        <f t="shared" si="694"/>
        <v>0</v>
      </c>
      <c r="CB263" s="39">
        <f t="shared" si="698"/>
        <v>0</v>
      </c>
      <c r="CC263" s="39">
        <v>0</v>
      </c>
      <c r="CD263" s="35">
        <f>8631700-8631700</f>
        <v>0</v>
      </c>
      <c r="CE263" s="19">
        <f t="shared" si="675"/>
        <v>0</v>
      </c>
      <c r="CF263" s="39">
        <v>0</v>
      </c>
      <c r="CG263" s="39">
        <v>0</v>
      </c>
      <c r="CH263" s="39">
        <v>0</v>
      </c>
      <c r="CI263" s="39">
        <v>0</v>
      </c>
      <c r="CJ263" s="39">
        <v>0</v>
      </c>
      <c r="CK263" s="39">
        <f t="shared" si="676"/>
        <v>0</v>
      </c>
      <c r="CL263" s="39">
        <v>0</v>
      </c>
      <c r="CM263" s="39">
        <v>0</v>
      </c>
      <c r="CN263" s="39">
        <v>0</v>
      </c>
      <c r="CO263" s="39">
        <v>0</v>
      </c>
      <c r="CP263" s="39">
        <v>0</v>
      </c>
      <c r="CQ263" s="35">
        <v>7438500</v>
      </c>
      <c r="CR263" s="39">
        <f t="shared" si="699"/>
        <v>0</v>
      </c>
      <c r="CS263" s="39">
        <f t="shared" si="700"/>
        <v>0</v>
      </c>
      <c r="CT263" s="39">
        <v>0</v>
      </c>
      <c r="CU263" s="41">
        <v>0</v>
      </c>
      <c r="CW263" s="117"/>
      <c r="CX263" s="117"/>
      <c r="CY263" s="95"/>
    </row>
    <row r="264" spans="1:121" ht="15.6" x14ac:dyDescent="0.3">
      <c r="A264" s="36"/>
      <c r="B264" s="42" t="s">
        <v>91</v>
      </c>
      <c r="C264" s="43" t="s">
        <v>530</v>
      </c>
      <c r="D264" s="39">
        <f t="shared" si="668"/>
        <v>1387967</v>
      </c>
      <c r="E264" s="39">
        <f t="shared" si="686"/>
        <v>1387967</v>
      </c>
      <c r="F264" s="39">
        <f t="shared" si="687"/>
        <v>1387967</v>
      </c>
      <c r="G264" s="39">
        <v>0</v>
      </c>
      <c r="H264" s="39">
        <v>0</v>
      </c>
      <c r="I264" s="39">
        <f t="shared" si="695"/>
        <v>0</v>
      </c>
      <c r="J264" s="39">
        <v>0</v>
      </c>
      <c r="K264" s="39">
        <v>0</v>
      </c>
      <c r="L264" s="39">
        <v>0</v>
      </c>
      <c r="M264" s="39">
        <v>0</v>
      </c>
      <c r="N264" s="39">
        <v>0</v>
      </c>
      <c r="O264" s="39">
        <v>0</v>
      </c>
      <c r="P264" s="39">
        <f t="shared" si="696"/>
        <v>0</v>
      </c>
      <c r="Q264" s="39">
        <v>0</v>
      </c>
      <c r="R264" s="39">
        <v>0</v>
      </c>
      <c r="S264" s="39">
        <v>0</v>
      </c>
      <c r="T264" s="39">
        <v>0</v>
      </c>
      <c r="U264" s="39">
        <f t="shared" si="688"/>
        <v>0</v>
      </c>
      <c r="V264" s="39">
        <v>0</v>
      </c>
      <c r="W264" s="39">
        <v>0</v>
      </c>
      <c r="X264" s="39">
        <v>0</v>
      </c>
      <c r="Y264" s="39">
        <v>0</v>
      </c>
      <c r="Z264" s="39">
        <v>0</v>
      </c>
      <c r="AA264" s="39">
        <v>0</v>
      </c>
      <c r="AB264" s="39">
        <v>0</v>
      </c>
      <c r="AC264" s="39">
        <v>0</v>
      </c>
      <c r="AD264" s="39">
        <v>0</v>
      </c>
      <c r="AE264" s="39">
        <f t="shared" si="689"/>
        <v>1387967</v>
      </c>
      <c r="AF264" s="40"/>
      <c r="AG264" s="40"/>
      <c r="AH264" s="39">
        <v>0</v>
      </c>
      <c r="AI264" s="39">
        <v>0</v>
      </c>
      <c r="AJ264" s="39">
        <v>0</v>
      </c>
      <c r="AK264" s="39">
        <v>0</v>
      </c>
      <c r="AL264" s="39">
        <v>0</v>
      </c>
      <c r="AM264" s="39">
        <v>0</v>
      </c>
      <c r="AN264" s="39">
        <v>0</v>
      </c>
      <c r="AO264" s="39">
        <v>0</v>
      </c>
      <c r="AP264" s="39">
        <v>0</v>
      </c>
      <c r="AQ264" s="39">
        <v>0</v>
      </c>
      <c r="AR264" s="39">
        <v>0</v>
      </c>
      <c r="AS264" s="39">
        <v>0</v>
      </c>
      <c r="AT264" s="39">
        <v>0</v>
      </c>
      <c r="AU264" s="39">
        <v>0</v>
      </c>
      <c r="AV264" s="39">
        <v>0</v>
      </c>
      <c r="AW264" s="39">
        <v>0</v>
      </c>
      <c r="AX264" s="39">
        <v>0</v>
      </c>
      <c r="AY264" s="39">
        <v>0</v>
      </c>
      <c r="AZ264" s="35">
        <v>1387967</v>
      </c>
      <c r="BA264" s="39">
        <f t="shared" si="690"/>
        <v>0</v>
      </c>
      <c r="BB264" s="39">
        <f t="shared" si="691"/>
        <v>0</v>
      </c>
      <c r="BC264" s="39">
        <v>0</v>
      </c>
      <c r="BD264" s="39">
        <v>0</v>
      </c>
      <c r="BE264" s="39">
        <v>0</v>
      </c>
      <c r="BF264" s="39">
        <f t="shared" si="692"/>
        <v>0</v>
      </c>
      <c r="BG264" s="39">
        <v>0</v>
      </c>
      <c r="BH264" s="39">
        <v>0</v>
      </c>
      <c r="BI264" s="39">
        <v>0</v>
      </c>
      <c r="BJ264" s="39">
        <v>0</v>
      </c>
      <c r="BK264" s="39">
        <f t="shared" si="697"/>
        <v>0</v>
      </c>
      <c r="BL264" s="39">
        <v>0</v>
      </c>
      <c r="BM264" s="39">
        <v>0</v>
      </c>
      <c r="BN264" s="39">
        <f t="shared" si="693"/>
        <v>0</v>
      </c>
      <c r="BO264" s="39">
        <v>0</v>
      </c>
      <c r="BP264" s="39">
        <v>0</v>
      </c>
      <c r="BQ264" s="39">
        <v>0</v>
      </c>
      <c r="BR264" s="39">
        <v>0</v>
      </c>
      <c r="BS264" s="39">
        <v>0</v>
      </c>
      <c r="BT264" s="39">
        <v>0</v>
      </c>
      <c r="BU264" s="39">
        <v>0</v>
      </c>
      <c r="BV264" s="39">
        <v>0</v>
      </c>
      <c r="BW264" s="39">
        <v>0</v>
      </c>
      <c r="BX264" s="39">
        <v>0</v>
      </c>
      <c r="BY264" s="39">
        <v>0</v>
      </c>
      <c r="BZ264" s="39">
        <f t="shared" si="674"/>
        <v>0</v>
      </c>
      <c r="CA264" s="39">
        <f t="shared" si="694"/>
        <v>0</v>
      </c>
      <c r="CB264" s="39">
        <f t="shared" si="698"/>
        <v>0</v>
      </c>
      <c r="CC264" s="39">
        <v>0</v>
      </c>
      <c r="CD264" s="39">
        <v>0</v>
      </c>
      <c r="CE264" s="19">
        <f t="shared" si="675"/>
        <v>0</v>
      </c>
      <c r="CF264" s="39">
        <v>0</v>
      </c>
      <c r="CG264" s="39">
        <v>0</v>
      </c>
      <c r="CH264" s="39">
        <v>0</v>
      </c>
      <c r="CI264" s="39">
        <v>0</v>
      </c>
      <c r="CJ264" s="39">
        <v>0</v>
      </c>
      <c r="CK264" s="39">
        <f t="shared" si="676"/>
        <v>0</v>
      </c>
      <c r="CL264" s="39">
        <v>0</v>
      </c>
      <c r="CM264" s="39">
        <v>0</v>
      </c>
      <c r="CN264" s="39">
        <v>0</v>
      </c>
      <c r="CO264" s="39">
        <v>0</v>
      </c>
      <c r="CP264" s="39">
        <v>0</v>
      </c>
      <c r="CQ264" s="35"/>
      <c r="CR264" s="39">
        <f t="shared" si="699"/>
        <v>0</v>
      </c>
      <c r="CS264" s="39">
        <f t="shared" si="700"/>
        <v>0</v>
      </c>
      <c r="CT264" s="39">
        <v>0</v>
      </c>
      <c r="CU264" s="41">
        <v>0</v>
      </c>
      <c r="CW264" s="117"/>
      <c r="CX264" s="117"/>
      <c r="CY264" s="95"/>
    </row>
    <row r="265" spans="1:121" ht="15.6" x14ac:dyDescent="0.3">
      <c r="A265" s="21" t="s">
        <v>1</v>
      </c>
      <c r="B265" s="36" t="s">
        <v>531</v>
      </c>
      <c r="C265" s="22" t="s">
        <v>592</v>
      </c>
      <c r="D265" s="19">
        <f t="shared" si="668"/>
        <v>16500000</v>
      </c>
      <c r="E265" s="19">
        <f t="shared" si="686"/>
        <v>0</v>
      </c>
      <c r="F265" s="19">
        <f t="shared" si="677"/>
        <v>0</v>
      </c>
      <c r="G265" s="19">
        <v>0</v>
      </c>
      <c r="H265" s="19">
        <v>0</v>
      </c>
      <c r="I265" s="19">
        <f t="shared" si="586"/>
        <v>0</v>
      </c>
      <c r="J265" s="19">
        <v>0</v>
      </c>
      <c r="K265" s="19">
        <v>0</v>
      </c>
      <c r="L265" s="19">
        <v>0</v>
      </c>
      <c r="M265" s="19">
        <v>0</v>
      </c>
      <c r="N265" s="19">
        <v>0</v>
      </c>
      <c r="O265" s="19">
        <v>0</v>
      </c>
      <c r="P265" s="19">
        <f t="shared" si="587"/>
        <v>0</v>
      </c>
      <c r="Q265" s="19">
        <v>0</v>
      </c>
      <c r="R265" s="19">
        <v>0</v>
      </c>
      <c r="S265" s="19">
        <v>0</v>
      </c>
      <c r="T265" s="19">
        <v>0</v>
      </c>
      <c r="U265" s="19">
        <f t="shared" si="678"/>
        <v>0</v>
      </c>
      <c r="V265" s="19">
        <v>0</v>
      </c>
      <c r="W265" s="19">
        <v>0</v>
      </c>
      <c r="X265" s="19">
        <v>0</v>
      </c>
      <c r="Y265" s="19">
        <v>0</v>
      </c>
      <c r="Z265" s="19">
        <v>0</v>
      </c>
      <c r="AA265" s="19">
        <v>0</v>
      </c>
      <c r="AB265" s="19">
        <v>0</v>
      </c>
      <c r="AC265" s="19">
        <v>0</v>
      </c>
      <c r="AD265" s="19">
        <v>0</v>
      </c>
      <c r="AE265" s="19">
        <f t="shared" si="689"/>
        <v>0</v>
      </c>
      <c r="AF265" s="19">
        <v>0</v>
      </c>
      <c r="AG265" s="19">
        <v>0</v>
      </c>
      <c r="AH265" s="19">
        <v>0</v>
      </c>
      <c r="AI265" s="19">
        <v>0</v>
      </c>
      <c r="AJ265" s="19">
        <v>0</v>
      </c>
      <c r="AK265" s="19">
        <v>0</v>
      </c>
      <c r="AL265" s="19">
        <v>0</v>
      </c>
      <c r="AM265" s="19">
        <v>0</v>
      </c>
      <c r="AN265" s="19">
        <v>0</v>
      </c>
      <c r="AO265" s="19">
        <v>0</v>
      </c>
      <c r="AP265" s="19">
        <v>0</v>
      </c>
      <c r="AQ265" s="19">
        <v>0</v>
      </c>
      <c r="AR265" s="19">
        <v>0</v>
      </c>
      <c r="AS265" s="19">
        <v>0</v>
      </c>
      <c r="AT265" s="19">
        <v>0</v>
      </c>
      <c r="AU265" s="19">
        <v>0</v>
      </c>
      <c r="AV265" s="19">
        <v>0</v>
      </c>
      <c r="AW265" s="19">
        <v>0</v>
      </c>
      <c r="AX265" s="19">
        <v>0</v>
      </c>
      <c r="AY265" s="19">
        <v>0</v>
      </c>
      <c r="AZ265" s="19">
        <v>0</v>
      </c>
      <c r="BA265" s="19">
        <f t="shared" si="690"/>
        <v>0</v>
      </c>
      <c r="BB265" s="19">
        <f t="shared" si="679"/>
        <v>0</v>
      </c>
      <c r="BC265" s="19">
        <v>0</v>
      </c>
      <c r="BD265" s="19">
        <v>0</v>
      </c>
      <c r="BE265" s="19">
        <v>0</v>
      </c>
      <c r="BF265" s="19">
        <f>SUM(BH265:BH265)</f>
        <v>0</v>
      </c>
      <c r="BG265" s="19">
        <v>0</v>
      </c>
      <c r="BH265" s="19">
        <v>0</v>
      </c>
      <c r="BI265" s="19">
        <v>0</v>
      </c>
      <c r="BJ265" s="19">
        <v>0</v>
      </c>
      <c r="BK265" s="19">
        <f t="shared" si="589"/>
        <v>0</v>
      </c>
      <c r="BL265" s="19">
        <v>0</v>
      </c>
      <c r="BM265" s="19">
        <v>0</v>
      </c>
      <c r="BN265" s="19">
        <f t="shared" si="673"/>
        <v>0</v>
      </c>
      <c r="BO265" s="19">
        <v>0</v>
      </c>
      <c r="BP265" s="19">
        <v>0</v>
      </c>
      <c r="BQ265" s="19">
        <v>0</v>
      </c>
      <c r="BR265" s="19">
        <v>0</v>
      </c>
      <c r="BS265" s="19">
        <v>0</v>
      </c>
      <c r="BT265" s="19">
        <v>0</v>
      </c>
      <c r="BU265" s="19">
        <v>0</v>
      </c>
      <c r="BV265" s="19">
        <v>0</v>
      </c>
      <c r="BW265" s="19">
        <v>0</v>
      </c>
      <c r="BX265" s="19">
        <v>0</v>
      </c>
      <c r="BY265" s="19">
        <v>0</v>
      </c>
      <c r="BZ265" s="19">
        <f t="shared" si="674"/>
        <v>16500000</v>
      </c>
      <c r="CA265" s="19">
        <f t="shared" si="694"/>
        <v>0</v>
      </c>
      <c r="CB265" s="19">
        <f t="shared" si="590"/>
        <v>0</v>
      </c>
      <c r="CC265" s="19">
        <v>0</v>
      </c>
      <c r="CD265" s="19">
        <v>0</v>
      </c>
      <c r="CE265" s="19">
        <f t="shared" si="675"/>
        <v>0</v>
      </c>
      <c r="CF265" s="19">
        <v>0</v>
      </c>
      <c r="CG265" s="19">
        <v>0</v>
      </c>
      <c r="CH265" s="19">
        <v>0</v>
      </c>
      <c r="CI265" s="19">
        <v>0</v>
      </c>
      <c r="CJ265" s="19">
        <v>0</v>
      </c>
      <c r="CK265" s="19">
        <f t="shared" si="676"/>
        <v>0</v>
      </c>
      <c r="CL265" s="19">
        <v>0</v>
      </c>
      <c r="CM265" s="19">
        <v>0</v>
      </c>
      <c r="CN265" s="19">
        <v>0</v>
      </c>
      <c r="CO265" s="19">
        <v>0</v>
      </c>
      <c r="CP265" s="19">
        <v>0</v>
      </c>
      <c r="CQ265" s="35">
        <v>16500000</v>
      </c>
      <c r="CR265" s="19">
        <f t="shared" si="591"/>
        <v>0</v>
      </c>
      <c r="CS265" s="19">
        <f t="shared" si="592"/>
        <v>0</v>
      </c>
      <c r="CT265" s="19">
        <v>0</v>
      </c>
      <c r="CU265" s="20">
        <v>0</v>
      </c>
      <c r="CW265" s="116"/>
      <c r="CX265" s="116"/>
      <c r="CY265" s="95"/>
    </row>
    <row r="266" spans="1:121" ht="15.6" x14ac:dyDescent="0.3">
      <c r="A266" s="16" t="s">
        <v>325</v>
      </c>
      <c r="B266" s="16" t="s">
        <v>1</v>
      </c>
      <c r="C266" s="17" t="s">
        <v>326</v>
      </c>
      <c r="D266" s="18">
        <f t="shared" ref="D266:BQ268" si="701">SUM(D267)</f>
        <v>12050000</v>
      </c>
      <c r="E266" s="18">
        <f t="shared" si="701"/>
        <v>0</v>
      </c>
      <c r="F266" s="18">
        <f t="shared" si="701"/>
        <v>0</v>
      </c>
      <c r="G266" s="18">
        <f t="shared" si="701"/>
        <v>0</v>
      </c>
      <c r="H266" s="18">
        <f t="shared" si="701"/>
        <v>0</v>
      </c>
      <c r="I266" s="18">
        <f t="shared" si="701"/>
        <v>0</v>
      </c>
      <c r="J266" s="18">
        <f t="shared" si="701"/>
        <v>0</v>
      </c>
      <c r="K266" s="18">
        <f t="shared" si="701"/>
        <v>0</v>
      </c>
      <c r="L266" s="18">
        <f t="shared" si="701"/>
        <v>0</v>
      </c>
      <c r="M266" s="18">
        <f t="shared" si="701"/>
        <v>0</v>
      </c>
      <c r="N266" s="18">
        <f t="shared" si="701"/>
        <v>0</v>
      </c>
      <c r="O266" s="18">
        <f t="shared" si="701"/>
        <v>0</v>
      </c>
      <c r="P266" s="18">
        <f t="shared" si="701"/>
        <v>0</v>
      </c>
      <c r="Q266" s="18">
        <f t="shared" si="701"/>
        <v>0</v>
      </c>
      <c r="R266" s="18">
        <f t="shared" si="701"/>
        <v>0</v>
      </c>
      <c r="S266" s="18">
        <f t="shared" si="701"/>
        <v>0</v>
      </c>
      <c r="T266" s="18">
        <f t="shared" si="701"/>
        <v>0</v>
      </c>
      <c r="U266" s="18">
        <f t="shared" si="701"/>
        <v>0</v>
      </c>
      <c r="V266" s="18">
        <f t="shared" si="701"/>
        <v>0</v>
      </c>
      <c r="W266" s="18">
        <f t="shared" si="701"/>
        <v>0</v>
      </c>
      <c r="X266" s="18">
        <f t="shared" si="701"/>
        <v>0</v>
      </c>
      <c r="Y266" s="18">
        <f t="shared" si="701"/>
        <v>0</v>
      </c>
      <c r="Z266" s="18">
        <f t="shared" si="701"/>
        <v>0</v>
      </c>
      <c r="AA266" s="18">
        <f t="shared" si="701"/>
        <v>0</v>
      </c>
      <c r="AB266" s="18">
        <f t="shared" si="701"/>
        <v>0</v>
      </c>
      <c r="AC266" s="18">
        <f t="shared" si="701"/>
        <v>0</v>
      </c>
      <c r="AD266" s="18">
        <f t="shared" si="701"/>
        <v>0</v>
      </c>
      <c r="AE266" s="18">
        <f t="shared" si="701"/>
        <v>0</v>
      </c>
      <c r="AF266" s="18">
        <f t="shared" si="701"/>
        <v>0</v>
      </c>
      <c r="AG266" s="18">
        <f t="shared" si="701"/>
        <v>0</v>
      </c>
      <c r="AH266" s="18">
        <f t="shared" si="701"/>
        <v>0</v>
      </c>
      <c r="AI266" s="18">
        <f t="shared" si="701"/>
        <v>0</v>
      </c>
      <c r="AJ266" s="18">
        <f t="shared" si="701"/>
        <v>0</v>
      </c>
      <c r="AK266" s="18">
        <f t="shared" si="701"/>
        <v>0</v>
      </c>
      <c r="AL266" s="18">
        <f t="shared" si="701"/>
        <v>0</v>
      </c>
      <c r="AM266" s="18">
        <f t="shared" si="701"/>
        <v>0</v>
      </c>
      <c r="AN266" s="18">
        <f t="shared" si="701"/>
        <v>0</v>
      </c>
      <c r="AO266" s="18">
        <f t="shared" si="701"/>
        <v>0</v>
      </c>
      <c r="AP266" s="18">
        <f t="shared" si="701"/>
        <v>0</v>
      </c>
      <c r="AQ266" s="18">
        <f t="shared" si="701"/>
        <v>0</v>
      </c>
      <c r="AR266" s="18">
        <f t="shared" si="701"/>
        <v>0</v>
      </c>
      <c r="AS266" s="18">
        <f t="shared" si="701"/>
        <v>0</v>
      </c>
      <c r="AT266" s="18">
        <f t="shared" si="701"/>
        <v>0</v>
      </c>
      <c r="AU266" s="18">
        <f t="shared" si="701"/>
        <v>0</v>
      </c>
      <c r="AV266" s="18">
        <f t="shared" si="701"/>
        <v>0</v>
      </c>
      <c r="AW266" s="18">
        <f t="shared" si="701"/>
        <v>0</v>
      </c>
      <c r="AX266" s="18">
        <f t="shared" si="701"/>
        <v>0</v>
      </c>
      <c r="AY266" s="18"/>
      <c r="AZ266" s="18">
        <f t="shared" si="701"/>
        <v>0</v>
      </c>
      <c r="BA266" s="18">
        <f t="shared" si="701"/>
        <v>0</v>
      </c>
      <c r="BB266" s="18">
        <f t="shared" si="701"/>
        <v>0</v>
      </c>
      <c r="BC266" s="18">
        <f t="shared" si="701"/>
        <v>0</v>
      </c>
      <c r="BD266" s="18">
        <f t="shared" si="701"/>
        <v>0</v>
      </c>
      <c r="BE266" s="18">
        <f t="shared" si="701"/>
        <v>0</v>
      </c>
      <c r="BF266" s="18">
        <f t="shared" si="701"/>
        <v>0</v>
      </c>
      <c r="BG266" s="18">
        <f t="shared" si="701"/>
        <v>0</v>
      </c>
      <c r="BH266" s="18">
        <f t="shared" si="701"/>
        <v>0</v>
      </c>
      <c r="BI266" s="18">
        <f t="shared" si="701"/>
        <v>0</v>
      </c>
      <c r="BJ266" s="18">
        <f t="shared" si="701"/>
        <v>0</v>
      </c>
      <c r="BK266" s="18">
        <f t="shared" si="701"/>
        <v>0</v>
      </c>
      <c r="BL266" s="18">
        <f t="shared" si="701"/>
        <v>0</v>
      </c>
      <c r="BM266" s="18">
        <f t="shared" si="701"/>
        <v>0</v>
      </c>
      <c r="BN266" s="18">
        <f t="shared" si="701"/>
        <v>0</v>
      </c>
      <c r="BO266" s="18">
        <f t="shared" si="701"/>
        <v>0</v>
      </c>
      <c r="BP266" s="18">
        <f t="shared" si="701"/>
        <v>0</v>
      </c>
      <c r="BQ266" s="18">
        <f t="shared" si="701"/>
        <v>0</v>
      </c>
      <c r="BR266" s="18">
        <f t="shared" ref="BR266:CU268" si="702">SUM(BR267)</f>
        <v>0</v>
      </c>
      <c r="BS266" s="18">
        <f t="shared" si="702"/>
        <v>0</v>
      </c>
      <c r="BT266" s="18">
        <f t="shared" si="702"/>
        <v>0</v>
      </c>
      <c r="BU266" s="18">
        <f t="shared" si="702"/>
        <v>0</v>
      </c>
      <c r="BV266" s="18">
        <f t="shared" si="702"/>
        <v>0</v>
      </c>
      <c r="BW266" s="18">
        <f t="shared" si="702"/>
        <v>0</v>
      </c>
      <c r="BX266" s="18">
        <f t="shared" si="702"/>
        <v>0</v>
      </c>
      <c r="BY266" s="18">
        <f t="shared" si="702"/>
        <v>0</v>
      </c>
      <c r="BZ266" s="18">
        <f t="shared" si="702"/>
        <v>12050000</v>
      </c>
      <c r="CA266" s="18">
        <f t="shared" si="702"/>
        <v>0</v>
      </c>
      <c r="CB266" s="18">
        <f t="shared" si="702"/>
        <v>0</v>
      </c>
      <c r="CC266" s="18">
        <f t="shared" si="702"/>
        <v>0</v>
      </c>
      <c r="CD266" s="18">
        <f t="shared" si="702"/>
        <v>0</v>
      </c>
      <c r="CE266" s="18">
        <f t="shared" si="702"/>
        <v>0</v>
      </c>
      <c r="CF266" s="18">
        <f t="shared" si="702"/>
        <v>0</v>
      </c>
      <c r="CG266" s="18">
        <f t="shared" si="702"/>
        <v>0</v>
      </c>
      <c r="CH266" s="18">
        <f t="shared" si="702"/>
        <v>0</v>
      </c>
      <c r="CI266" s="18">
        <f t="shared" si="702"/>
        <v>0</v>
      </c>
      <c r="CJ266" s="18">
        <f t="shared" si="702"/>
        <v>0</v>
      </c>
      <c r="CK266" s="18">
        <f t="shared" si="702"/>
        <v>0</v>
      </c>
      <c r="CL266" s="18">
        <f t="shared" si="702"/>
        <v>0</v>
      </c>
      <c r="CM266" s="18">
        <f t="shared" si="702"/>
        <v>0</v>
      </c>
      <c r="CN266" s="18">
        <f t="shared" si="702"/>
        <v>0</v>
      </c>
      <c r="CO266" s="18"/>
      <c r="CP266" s="18"/>
      <c r="CQ266" s="38">
        <f t="shared" si="702"/>
        <v>12050000</v>
      </c>
      <c r="CR266" s="18">
        <f t="shared" si="702"/>
        <v>0</v>
      </c>
      <c r="CS266" s="18">
        <f t="shared" si="702"/>
        <v>0</v>
      </c>
      <c r="CT266" s="18">
        <f t="shared" si="702"/>
        <v>0</v>
      </c>
      <c r="CU266" s="46">
        <f t="shared" si="702"/>
        <v>0</v>
      </c>
      <c r="CV266" s="58"/>
      <c r="CW266" s="94"/>
      <c r="CX266" s="94"/>
      <c r="CY266" s="95"/>
    </row>
    <row r="267" spans="1:121" s="56" customFormat="1" ht="15.6" x14ac:dyDescent="0.3">
      <c r="A267" s="21" t="s">
        <v>1</v>
      </c>
      <c r="B267" s="21" t="s">
        <v>327</v>
      </c>
      <c r="C267" s="22" t="s">
        <v>326</v>
      </c>
      <c r="D267" s="19">
        <f>SUM(E267+BZ267+CR267)</f>
        <v>12050000</v>
      </c>
      <c r="E267" s="19">
        <f>SUM(F267+BA267)</f>
        <v>0</v>
      </c>
      <c r="F267" s="19">
        <f>SUM(G267+H267+I267+P267+S267+T267+U267+AE267+AD267)</f>
        <v>0</v>
      </c>
      <c r="G267" s="19">
        <v>0</v>
      </c>
      <c r="H267" s="19">
        <v>0</v>
      </c>
      <c r="I267" s="19">
        <f t="shared" si="586"/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f t="shared" si="587"/>
        <v>0</v>
      </c>
      <c r="Q267" s="19">
        <v>0</v>
      </c>
      <c r="R267" s="19">
        <v>0</v>
      </c>
      <c r="S267" s="19">
        <v>0</v>
      </c>
      <c r="T267" s="19">
        <v>0</v>
      </c>
      <c r="U267" s="19">
        <f t="shared" ref="U267" si="703">SUM(V267:AC267)</f>
        <v>0</v>
      </c>
      <c r="V267" s="19">
        <v>0</v>
      </c>
      <c r="W267" s="19">
        <v>0</v>
      </c>
      <c r="X267" s="19">
        <v>0</v>
      </c>
      <c r="Y267" s="19">
        <v>0</v>
      </c>
      <c r="Z267" s="19">
        <v>0</v>
      </c>
      <c r="AA267" s="19">
        <v>0</v>
      </c>
      <c r="AB267" s="19">
        <v>0</v>
      </c>
      <c r="AC267" s="19">
        <v>0</v>
      </c>
      <c r="AD267" s="19">
        <v>0</v>
      </c>
      <c r="AE267" s="19">
        <f>SUM(AF267:AZ267)</f>
        <v>0</v>
      </c>
      <c r="AF267" s="19">
        <v>0</v>
      </c>
      <c r="AG267" s="19">
        <v>0</v>
      </c>
      <c r="AH267" s="19">
        <v>0</v>
      </c>
      <c r="AI267" s="19">
        <v>0</v>
      </c>
      <c r="AJ267" s="19">
        <v>0</v>
      </c>
      <c r="AK267" s="19">
        <v>0</v>
      </c>
      <c r="AL267" s="19">
        <v>0</v>
      </c>
      <c r="AM267" s="19">
        <v>0</v>
      </c>
      <c r="AN267" s="19">
        <v>0</v>
      </c>
      <c r="AO267" s="19">
        <v>0</v>
      </c>
      <c r="AP267" s="19">
        <v>0</v>
      </c>
      <c r="AQ267" s="19">
        <v>0</v>
      </c>
      <c r="AR267" s="19">
        <v>0</v>
      </c>
      <c r="AS267" s="19">
        <v>0</v>
      </c>
      <c r="AT267" s="19">
        <v>0</v>
      </c>
      <c r="AU267" s="19">
        <v>0</v>
      </c>
      <c r="AV267" s="19">
        <v>0</v>
      </c>
      <c r="AW267" s="19">
        <v>0</v>
      </c>
      <c r="AX267" s="19">
        <v>0</v>
      </c>
      <c r="AY267" s="19"/>
      <c r="AZ267" s="19">
        <v>0</v>
      </c>
      <c r="BA267" s="19">
        <f>SUM(BB267+BF267+BI267+BK267+BN267)</f>
        <v>0</v>
      </c>
      <c r="BB267" s="19">
        <f>SUM(BC267:BE267)</f>
        <v>0</v>
      </c>
      <c r="BC267" s="19">
        <v>0</v>
      </c>
      <c r="BD267" s="19">
        <v>0</v>
      </c>
      <c r="BE267" s="19">
        <v>0</v>
      </c>
      <c r="BF267" s="19">
        <f>SUM(BH267:BH267)</f>
        <v>0</v>
      </c>
      <c r="BG267" s="19">
        <v>0</v>
      </c>
      <c r="BH267" s="19">
        <v>0</v>
      </c>
      <c r="BI267" s="19">
        <v>0</v>
      </c>
      <c r="BJ267" s="19">
        <v>0</v>
      </c>
      <c r="BK267" s="19">
        <f t="shared" si="589"/>
        <v>0</v>
      </c>
      <c r="BL267" s="19">
        <v>0</v>
      </c>
      <c r="BM267" s="19">
        <v>0</v>
      </c>
      <c r="BN267" s="19">
        <f>SUM(BO267:BY267)</f>
        <v>0</v>
      </c>
      <c r="BO267" s="19">
        <v>0</v>
      </c>
      <c r="BP267" s="19">
        <v>0</v>
      </c>
      <c r="BQ267" s="19">
        <v>0</v>
      </c>
      <c r="BR267" s="19">
        <v>0</v>
      </c>
      <c r="BS267" s="19">
        <v>0</v>
      </c>
      <c r="BT267" s="19">
        <v>0</v>
      </c>
      <c r="BU267" s="19">
        <v>0</v>
      </c>
      <c r="BV267" s="19">
        <v>0</v>
      </c>
      <c r="BW267" s="19">
        <v>0</v>
      </c>
      <c r="BX267" s="19">
        <v>0</v>
      </c>
      <c r="BY267" s="19">
        <v>0</v>
      </c>
      <c r="BZ267" s="19">
        <f>SUM(CA267+CQ267)</f>
        <v>12050000</v>
      </c>
      <c r="CA267" s="19">
        <f>SUM(CB267+CE267+CK267)</f>
        <v>0</v>
      </c>
      <c r="CB267" s="19">
        <f t="shared" si="590"/>
        <v>0</v>
      </c>
      <c r="CC267" s="19">
        <v>0</v>
      </c>
      <c r="CD267" s="19">
        <v>0</v>
      </c>
      <c r="CE267" s="19">
        <f>SUM(CF267:CJ267)</f>
        <v>0</v>
      </c>
      <c r="CF267" s="19">
        <v>0</v>
      </c>
      <c r="CG267" s="19">
        <v>0</v>
      </c>
      <c r="CH267" s="19">
        <v>0</v>
      </c>
      <c r="CI267" s="19">
        <v>0</v>
      </c>
      <c r="CJ267" s="19">
        <v>0</v>
      </c>
      <c r="CK267" s="19">
        <f>SUM(CL267:CP267)</f>
        <v>0</v>
      </c>
      <c r="CL267" s="19">
        <v>0</v>
      </c>
      <c r="CM267" s="19">
        <v>0</v>
      </c>
      <c r="CN267" s="19">
        <v>0</v>
      </c>
      <c r="CO267" s="19"/>
      <c r="CP267" s="19"/>
      <c r="CQ267" s="39">
        <v>12050000</v>
      </c>
      <c r="CR267" s="19">
        <f t="shared" si="591"/>
        <v>0</v>
      </c>
      <c r="CS267" s="19">
        <f t="shared" si="592"/>
        <v>0</v>
      </c>
      <c r="CT267" s="19">
        <v>0</v>
      </c>
      <c r="CU267" s="20">
        <v>0</v>
      </c>
      <c r="CV267" s="52"/>
      <c r="CW267" s="116"/>
      <c r="CX267" s="116"/>
      <c r="CY267" s="99"/>
      <c r="CZ267" s="65"/>
      <c r="DA267" s="65"/>
      <c r="DB267" s="65"/>
      <c r="DC267" s="65"/>
      <c r="DD267" s="65"/>
      <c r="DE267" s="65"/>
      <c r="DF267" s="65"/>
      <c r="DG267" s="65"/>
      <c r="DH267" s="65"/>
      <c r="DI267" s="65"/>
      <c r="DJ267" s="65"/>
      <c r="DK267" s="65"/>
      <c r="DL267" s="65"/>
      <c r="DM267" s="65"/>
      <c r="DN267" s="65"/>
      <c r="DO267" s="65"/>
      <c r="DP267" s="65"/>
      <c r="DQ267" s="65"/>
    </row>
    <row r="268" spans="1:121" s="52" customFormat="1" ht="19.2" customHeight="1" x14ac:dyDescent="0.3">
      <c r="A268" s="16" t="s">
        <v>328</v>
      </c>
      <c r="B268" s="16" t="s">
        <v>1</v>
      </c>
      <c r="C268" s="30" t="s">
        <v>580</v>
      </c>
      <c r="D268" s="18">
        <f t="shared" si="701"/>
        <v>3354301</v>
      </c>
      <c r="E268" s="18">
        <f t="shared" si="701"/>
        <v>3354301</v>
      </c>
      <c r="F268" s="18">
        <f t="shared" si="701"/>
        <v>0</v>
      </c>
      <c r="G268" s="18">
        <f t="shared" si="701"/>
        <v>0</v>
      </c>
      <c r="H268" s="18">
        <f t="shared" si="701"/>
        <v>0</v>
      </c>
      <c r="I268" s="18">
        <f t="shared" si="701"/>
        <v>0</v>
      </c>
      <c r="J268" s="18">
        <f t="shared" si="701"/>
        <v>0</v>
      </c>
      <c r="K268" s="18">
        <f t="shared" si="701"/>
        <v>0</v>
      </c>
      <c r="L268" s="18">
        <f t="shared" si="701"/>
        <v>0</v>
      </c>
      <c r="M268" s="18">
        <f t="shared" si="701"/>
        <v>0</v>
      </c>
      <c r="N268" s="18">
        <f t="shared" si="701"/>
        <v>0</v>
      </c>
      <c r="O268" s="18">
        <f t="shared" si="701"/>
        <v>0</v>
      </c>
      <c r="P268" s="18">
        <f t="shared" si="701"/>
        <v>0</v>
      </c>
      <c r="Q268" s="18">
        <f t="shared" si="701"/>
        <v>0</v>
      </c>
      <c r="R268" s="18">
        <f t="shared" si="701"/>
        <v>0</v>
      </c>
      <c r="S268" s="18">
        <f t="shared" si="701"/>
        <v>0</v>
      </c>
      <c r="T268" s="18">
        <f t="shared" si="701"/>
        <v>0</v>
      </c>
      <c r="U268" s="18">
        <f t="shared" si="701"/>
        <v>0</v>
      </c>
      <c r="V268" s="18">
        <f t="shared" si="701"/>
        <v>0</v>
      </c>
      <c r="W268" s="18">
        <f t="shared" si="701"/>
        <v>0</v>
      </c>
      <c r="X268" s="18">
        <f t="shared" si="701"/>
        <v>0</v>
      </c>
      <c r="Y268" s="18">
        <f t="shared" si="701"/>
        <v>0</v>
      </c>
      <c r="Z268" s="18">
        <f t="shared" si="701"/>
        <v>0</v>
      </c>
      <c r="AA268" s="18">
        <f t="shared" si="701"/>
        <v>0</v>
      </c>
      <c r="AB268" s="18">
        <f t="shared" si="701"/>
        <v>0</v>
      </c>
      <c r="AC268" s="18">
        <f t="shared" si="701"/>
        <v>0</v>
      </c>
      <c r="AD268" s="18">
        <f t="shared" si="701"/>
        <v>0</v>
      </c>
      <c r="AE268" s="18">
        <f t="shared" si="701"/>
        <v>0</v>
      </c>
      <c r="AF268" s="18">
        <f t="shared" si="701"/>
        <v>0</v>
      </c>
      <c r="AG268" s="18">
        <f t="shared" si="701"/>
        <v>0</v>
      </c>
      <c r="AH268" s="18">
        <f t="shared" si="701"/>
        <v>0</v>
      </c>
      <c r="AI268" s="18">
        <f t="shared" si="701"/>
        <v>0</v>
      </c>
      <c r="AJ268" s="18">
        <f t="shared" si="701"/>
        <v>0</v>
      </c>
      <c r="AK268" s="18">
        <f t="shared" si="701"/>
        <v>0</v>
      </c>
      <c r="AL268" s="18">
        <f t="shared" si="701"/>
        <v>0</v>
      </c>
      <c r="AM268" s="18">
        <f t="shared" si="701"/>
        <v>0</v>
      </c>
      <c r="AN268" s="18">
        <f t="shared" si="701"/>
        <v>0</v>
      </c>
      <c r="AO268" s="18">
        <f t="shared" si="701"/>
        <v>0</v>
      </c>
      <c r="AP268" s="18">
        <f t="shared" si="701"/>
        <v>0</v>
      </c>
      <c r="AQ268" s="18">
        <f t="shared" si="701"/>
        <v>0</v>
      </c>
      <c r="AR268" s="18">
        <f t="shared" si="701"/>
        <v>0</v>
      </c>
      <c r="AS268" s="18">
        <f t="shared" si="701"/>
        <v>0</v>
      </c>
      <c r="AT268" s="18">
        <f t="shared" si="701"/>
        <v>0</v>
      </c>
      <c r="AU268" s="18">
        <f t="shared" si="701"/>
        <v>0</v>
      </c>
      <c r="AV268" s="18">
        <f t="shared" si="701"/>
        <v>0</v>
      </c>
      <c r="AW268" s="18">
        <f t="shared" si="701"/>
        <v>0</v>
      </c>
      <c r="AX268" s="18">
        <f t="shared" si="701"/>
        <v>0</v>
      </c>
      <c r="AY268" s="18"/>
      <c r="AZ268" s="18">
        <f t="shared" si="701"/>
        <v>0</v>
      </c>
      <c r="BA268" s="18">
        <f t="shared" si="701"/>
        <v>3354301</v>
      </c>
      <c r="BB268" s="18">
        <f t="shared" si="701"/>
        <v>0</v>
      </c>
      <c r="BC268" s="18">
        <f t="shared" si="701"/>
        <v>0</v>
      </c>
      <c r="BD268" s="18">
        <f t="shared" si="701"/>
        <v>0</v>
      </c>
      <c r="BE268" s="18">
        <f t="shared" si="701"/>
        <v>0</v>
      </c>
      <c r="BF268" s="18">
        <f t="shared" si="701"/>
        <v>0</v>
      </c>
      <c r="BG268" s="18">
        <f t="shared" si="701"/>
        <v>0</v>
      </c>
      <c r="BH268" s="18">
        <f t="shared" si="701"/>
        <v>0</v>
      </c>
      <c r="BI268" s="18">
        <f t="shared" si="701"/>
        <v>3354301</v>
      </c>
      <c r="BJ268" s="18">
        <f t="shared" si="701"/>
        <v>0</v>
      </c>
      <c r="BK268" s="18">
        <f t="shared" si="701"/>
        <v>0</v>
      </c>
      <c r="BL268" s="18">
        <f t="shared" si="701"/>
        <v>0</v>
      </c>
      <c r="BM268" s="18">
        <f t="shared" si="701"/>
        <v>0</v>
      </c>
      <c r="BN268" s="18">
        <f t="shared" si="701"/>
        <v>0</v>
      </c>
      <c r="BO268" s="18">
        <f t="shared" si="701"/>
        <v>0</v>
      </c>
      <c r="BP268" s="18">
        <f t="shared" si="701"/>
        <v>0</v>
      </c>
      <c r="BQ268" s="18">
        <f t="shared" si="701"/>
        <v>0</v>
      </c>
      <c r="BR268" s="18">
        <f t="shared" si="702"/>
        <v>0</v>
      </c>
      <c r="BS268" s="18">
        <f t="shared" si="702"/>
        <v>0</v>
      </c>
      <c r="BT268" s="18">
        <f t="shared" si="702"/>
        <v>0</v>
      </c>
      <c r="BU268" s="18">
        <f t="shared" si="702"/>
        <v>0</v>
      </c>
      <c r="BV268" s="18">
        <f t="shared" si="702"/>
        <v>0</v>
      </c>
      <c r="BW268" s="18">
        <f t="shared" si="702"/>
        <v>0</v>
      </c>
      <c r="BX268" s="18">
        <f t="shared" si="702"/>
        <v>0</v>
      </c>
      <c r="BY268" s="18">
        <f t="shared" si="702"/>
        <v>0</v>
      </c>
      <c r="BZ268" s="18">
        <f t="shared" si="702"/>
        <v>0</v>
      </c>
      <c r="CA268" s="18">
        <f t="shared" si="702"/>
        <v>0</v>
      </c>
      <c r="CB268" s="18">
        <f t="shared" si="702"/>
        <v>0</v>
      </c>
      <c r="CC268" s="18">
        <f t="shared" si="702"/>
        <v>0</v>
      </c>
      <c r="CD268" s="18">
        <f t="shared" si="702"/>
        <v>0</v>
      </c>
      <c r="CE268" s="18">
        <f t="shared" si="702"/>
        <v>0</v>
      </c>
      <c r="CF268" s="18">
        <f t="shared" si="702"/>
        <v>0</v>
      </c>
      <c r="CG268" s="18">
        <f t="shared" si="702"/>
        <v>0</v>
      </c>
      <c r="CH268" s="18">
        <f t="shared" si="702"/>
        <v>0</v>
      </c>
      <c r="CI268" s="18">
        <f t="shared" si="702"/>
        <v>0</v>
      </c>
      <c r="CJ268" s="18">
        <f t="shared" si="702"/>
        <v>0</v>
      </c>
      <c r="CK268" s="18">
        <f t="shared" si="702"/>
        <v>0</v>
      </c>
      <c r="CL268" s="18">
        <f t="shared" si="702"/>
        <v>0</v>
      </c>
      <c r="CM268" s="18">
        <f t="shared" si="702"/>
        <v>0</v>
      </c>
      <c r="CN268" s="18">
        <f t="shared" si="702"/>
        <v>0</v>
      </c>
      <c r="CO268" s="18"/>
      <c r="CP268" s="18"/>
      <c r="CQ268" s="18">
        <f t="shared" si="702"/>
        <v>0</v>
      </c>
      <c r="CR268" s="18">
        <f t="shared" si="702"/>
        <v>0</v>
      </c>
      <c r="CS268" s="18">
        <f t="shared" si="702"/>
        <v>0</v>
      </c>
      <c r="CT268" s="18">
        <f t="shared" si="702"/>
        <v>0</v>
      </c>
      <c r="CU268" s="46">
        <f t="shared" si="702"/>
        <v>0</v>
      </c>
      <c r="CV268" s="58"/>
      <c r="CW268" s="94"/>
      <c r="CX268" s="94"/>
      <c r="CY268" s="95"/>
    </row>
    <row r="269" spans="1:121" s="52" customFormat="1" ht="15.6" x14ac:dyDescent="0.3">
      <c r="A269" s="21" t="s">
        <v>1</v>
      </c>
      <c r="B269" s="21" t="s">
        <v>102</v>
      </c>
      <c r="C269" s="31" t="s">
        <v>580</v>
      </c>
      <c r="D269" s="19">
        <f>SUM(E269+BZ269+CR269)</f>
        <v>3354301</v>
      </c>
      <c r="E269" s="19">
        <f>SUM(F269+BA269)</f>
        <v>3354301</v>
      </c>
      <c r="F269" s="19">
        <f>SUM(G269+H269+I269+P269+S269+T269+U269+AE269+AD269)</f>
        <v>0</v>
      </c>
      <c r="G269" s="19">
        <v>0</v>
      </c>
      <c r="H269" s="19">
        <v>0</v>
      </c>
      <c r="I269" s="19">
        <f t="shared" ref="I269" si="704">SUM(J269:O269)</f>
        <v>0</v>
      </c>
      <c r="J269" s="19">
        <v>0</v>
      </c>
      <c r="K269" s="19">
        <v>0</v>
      </c>
      <c r="L269" s="19">
        <v>0</v>
      </c>
      <c r="M269" s="19">
        <v>0</v>
      </c>
      <c r="N269" s="19">
        <v>0</v>
      </c>
      <c r="O269" s="19">
        <v>0</v>
      </c>
      <c r="P269" s="19">
        <f t="shared" ref="P269" si="705">SUM(Q269:R269)</f>
        <v>0</v>
      </c>
      <c r="Q269" s="19">
        <v>0</v>
      </c>
      <c r="R269" s="19">
        <v>0</v>
      </c>
      <c r="S269" s="19">
        <v>0</v>
      </c>
      <c r="T269" s="19">
        <v>0</v>
      </c>
      <c r="U269" s="19">
        <f t="shared" ref="U269" si="706">SUM(V269:AC269)</f>
        <v>0</v>
      </c>
      <c r="V269" s="19">
        <v>0</v>
      </c>
      <c r="W269" s="19">
        <v>0</v>
      </c>
      <c r="X269" s="19">
        <v>0</v>
      </c>
      <c r="Y269" s="19">
        <v>0</v>
      </c>
      <c r="Z269" s="19">
        <v>0</v>
      </c>
      <c r="AA269" s="19">
        <v>0</v>
      </c>
      <c r="AB269" s="19">
        <v>0</v>
      </c>
      <c r="AC269" s="19">
        <v>0</v>
      </c>
      <c r="AD269" s="19">
        <v>0</v>
      </c>
      <c r="AE269" s="19">
        <f>SUM(AF269:AZ269)</f>
        <v>0</v>
      </c>
      <c r="AF269" s="19">
        <v>0</v>
      </c>
      <c r="AG269" s="19">
        <v>0</v>
      </c>
      <c r="AH269" s="19">
        <v>0</v>
      </c>
      <c r="AI269" s="19">
        <v>0</v>
      </c>
      <c r="AJ269" s="19">
        <v>0</v>
      </c>
      <c r="AK269" s="19">
        <v>0</v>
      </c>
      <c r="AL269" s="19">
        <v>0</v>
      </c>
      <c r="AM269" s="19">
        <v>0</v>
      </c>
      <c r="AN269" s="19">
        <v>0</v>
      </c>
      <c r="AO269" s="19">
        <v>0</v>
      </c>
      <c r="AP269" s="19">
        <v>0</v>
      </c>
      <c r="AQ269" s="19">
        <v>0</v>
      </c>
      <c r="AR269" s="19">
        <v>0</v>
      </c>
      <c r="AS269" s="19">
        <v>0</v>
      </c>
      <c r="AT269" s="19">
        <v>0</v>
      </c>
      <c r="AU269" s="19">
        <v>0</v>
      </c>
      <c r="AV269" s="19">
        <v>0</v>
      </c>
      <c r="AW269" s="19">
        <v>0</v>
      </c>
      <c r="AX269" s="19">
        <v>0</v>
      </c>
      <c r="AY269" s="19"/>
      <c r="AZ269" s="19">
        <v>0</v>
      </c>
      <c r="BA269" s="19">
        <f>SUM(BB269+BF269+BI269+BK269+BN269)</f>
        <v>3354301</v>
      </c>
      <c r="BB269" s="19">
        <f>SUM(BC269:BE269)</f>
        <v>0</v>
      </c>
      <c r="BC269" s="19">
        <v>0</v>
      </c>
      <c r="BD269" s="19">
        <v>0</v>
      </c>
      <c r="BE269" s="19">
        <v>0</v>
      </c>
      <c r="BF269" s="19">
        <f>SUM(BH269:BH269)</f>
        <v>0</v>
      </c>
      <c r="BG269" s="19">
        <v>0</v>
      </c>
      <c r="BH269" s="19">
        <v>0</v>
      </c>
      <c r="BI269" s="23">
        <v>3354301</v>
      </c>
      <c r="BJ269" s="19">
        <v>0</v>
      </c>
      <c r="BK269" s="19">
        <f t="shared" ref="BK269" si="707">SUM(BL269)</f>
        <v>0</v>
      </c>
      <c r="BL269" s="19">
        <v>0</v>
      </c>
      <c r="BM269" s="19">
        <v>0</v>
      </c>
      <c r="BN269" s="19">
        <f>SUM(BO269:BY269)</f>
        <v>0</v>
      </c>
      <c r="BO269" s="19">
        <v>0</v>
      </c>
      <c r="BP269" s="19">
        <v>0</v>
      </c>
      <c r="BQ269" s="19">
        <v>0</v>
      </c>
      <c r="BR269" s="19">
        <v>0</v>
      </c>
      <c r="BS269" s="19">
        <v>0</v>
      </c>
      <c r="BT269" s="19">
        <v>0</v>
      </c>
      <c r="BU269" s="19">
        <v>0</v>
      </c>
      <c r="BV269" s="19">
        <v>0</v>
      </c>
      <c r="BW269" s="19">
        <v>0</v>
      </c>
      <c r="BX269" s="19">
        <v>0</v>
      </c>
      <c r="BY269" s="19">
        <v>0</v>
      </c>
      <c r="BZ269" s="19">
        <f>SUM(CA269+CQ269)</f>
        <v>0</v>
      </c>
      <c r="CA269" s="19">
        <f>SUM(CB269+CE269+CK269)</f>
        <v>0</v>
      </c>
      <c r="CB269" s="19">
        <f t="shared" ref="CB269" si="708">SUM(CC269:CD269)</f>
        <v>0</v>
      </c>
      <c r="CC269" s="19">
        <v>0</v>
      </c>
      <c r="CD269" s="19">
        <v>0</v>
      </c>
      <c r="CE269" s="19">
        <f>SUM(CF269:CJ269)</f>
        <v>0</v>
      </c>
      <c r="CF269" s="19">
        <v>0</v>
      </c>
      <c r="CG269" s="19">
        <v>0</v>
      </c>
      <c r="CH269" s="19">
        <v>0</v>
      </c>
      <c r="CI269" s="19">
        <v>0</v>
      </c>
      <c r="CJ269" s="19">
        <v>0</v>
      </c>
      <c r="CK269" s="19">
        <f>SUM(CL269:CP269)</f>
        <v>0</v>
      </c>
      <c r="CL269" s="19">
        <v>0</v>
      </c>
      <c r="CM269" s="19">
        <v>0</v>
      </c>
      <c r="CN269" s="19">
        <v>0</v>
      </c>
      <c r="CO269" s="19"/>
      <c r="CP269" s="19"/>
      <c r="CQ269" s="19"/>
      <c r="CR269" s="19">
        <f t="shared" ref="CR269" si="709">SUM(CS269)</f>
        <v>0</v>
      </c>
      <c r="CS269" s="19">
        <f t="shared" ref="CS269" si="710">SUM(CT269:CU269)</f>
        <v>0</v>
      </c>
      <c r="CT269" s="19">
        <v>0</v>
      </c>
      <c r="CU269" s="20">
        <v>0</v>
      </c>
      <c r="CW269" s="116"/>
      <c r="CX269" s="116"/>
      <c r="CY269" s="95"/>
    </row>
    <row r="270" spans="1:121" s="58" customFormat="1" ht="31.2" hidden="1" x14ac:dyDescent="0.3">
      <c r="A270" s="25" t="s">
        <v>329</v>
      </c>
      <c r="B270" s="25" t="s">
        <v>1</v>
      </c>
      <c r="C270" s="26" t="s">
        <v>330</v>
      </c>
      <c r="D270" s="27">
        <f>SUM(D271)</f>
        <v>0</v>
      </c>
      <c r="E270" s="28">
        <f t="shared" ref="E270:BT271" si="711">SUM(E271)</f>
        <v>0</v>
      </c>
      <c r="F270" s="28">
        <f t="shared" si="711"/>
        <v>0</v>
      </c>
      <c r="G270" s="28">
        <f t="shared" si="711"/>
        <v>0</v>
      </c>
      <c r="H270" s="28">
        <f t="shared" si="711"/>
        <v>0</v>
      </c>
      <c r="I270" s="28">
        <f t="shared" si="711"/>
        <v>0</v>
      </c>
      <c r="J270" s="28">
        <f t="shared" si="711"/>
        <v>0</v>
      </c>
      <c r="K270" s="28">
        <f t="shared" si="711"/>
        <v>0</v>
      </c>
      <c r="L270" s="28">
        <f t="shared" si="711"/>
        <v>0</v>
      </c>
      <c r="M270" s="28">
        <f t="shared" si="711"/>
        <v>0</v>
      </c>
      <c r="N270" s="28">
        <f t="shared" si="711"/>
        <v>0</v>
      </c>
      <c r="O270" s="28">
        <f t="shared" si="711"/>
        <v>0</v>
      </c>
      <c r="P270" s="28">
        <f t="shared" si="711"/>
        <v>0</v>
      </c>
      <c r="Q270" s="28">
        <f t="shared" si="711"/>
        <v>0</v>
      </c>
      <c r="R270" s="28">
        <f t="shared" si="711"/>
        <v>0</v>
      </c>
      <c r="S270" s="28">
        <f t="shared" si="711"/>
        <v>0</v>
      </c>
      <c r="T270" s="28">
        <f t="shared" si="711"/>
        <v>0</v>
      </c>
      <c r="U270" s="28">
        <f t="shared" si="711"/>
        <v>0</v>
      </c>
      <c r="V270" s="28">
        <f t="shared" si="711"/>
        <v>0</v>
      </c>
      <c r="W270" s="28">
        <f t="shared" si="711"/>
        <v>0</v>
      </c>
      <c r="X270" s="28">
        <f t="shared" si="711"/>
        <v>0</v>
      </c>
      <c r="Y270" s="28">
        <f t="shared" si="711"/>
        <v>0</v>
      </c>
      <c r="Z270" s="28">
        <f t="shared" si="711"/>
        <v>0</v>
      </c>
      <c r="AA270" s="28">
        <f t="shared" si="711"/>
        <v>0</v>
      </c>
      <c r="AB270" s="28">
        <f t="shared" si="711"/>
        <v>0</v>
      </c>
      <c r="AC270" s="28">
        <f t="shared" si="711"/>
        <v>0</v>
      </c>
      <c r="AD270" s="28">
        <f t="shared" si="711"/>
        <v>0</v>
      </c>
      <c r="AE270" s="28">
        <f t="shared" si="711"/>
        <v>0</v>
      </c>
      <c r="AF270" s="28">
        <f t="shared" si="711"/>
        <v>0</v>
      </c>
      <c r="AG270" s="28">
        <f t="shared" si="711"/>
        <v>0</v>
      </c>
      <c r="AH270" s="28">
        <f t="shared" si="711"/>
        <v>0</v>
      </c>
      <c r="AI270" s="28">
        <f t="shared" si="711"/>
        <v>0</v>
      </c>
      <c r="AJ270" s="28">
        <f t="shared" si="711"/>
        <v>0</v>
      </c>
      <c r="AK270" s="28">
        <f t="shared" si="711"/>
        <v>0</v>
      </c>
      <c r="AL270" s="28">
        <f t="shared" si="711"/>
        <v>0</v>
      </c>
      <c r="AM270" s="28">
        <f t="shared" si="711"/>
        <v>0</v>
      </c>
      <c r="AN270" s="28">
        <f t="shared" si="711"/>
        <v>0</v>
      </c>
      <c r="AO270" s="28">
        <f t="shared" si="711"/>
        <v>0</v>
      </c>
      <c r="AP270" s="28">
        <f t="shared" si="711"/>
        <v>0</v>
      </c>
      <c r="AQ270" s="28">
        <f t="shared" si="711"/>
        <v>0</v>
      </c>
      <c r="AR270" s="28">
        <f t="shared" si="711"/>
        <v>0</v>
      </c>
      <c r="AS270" s="28">
        <f t="shared" si="711"/>
        <v>0</v>
      </c>
      <c r="AT270" s="28">
        <f t="shared" si="711"/>
        <v>0</v>
      </c>
      <c r="AU270" s="28">
        <f t="shared" si="711"/>
        <v>0</v>
      </c>
      <c r="AV270" s="28">
        <f t="shared" si="711"/>
        <v>0</v>
      </c>
      <c r="AW270" s="28">
        <f t="shared" si="711"/>
        <v>0</v>
      </c>
      <c r="AX270" s="28">
        <f t="shared" si="711"/>
        <v>0</v>
      </c>
      <c r="AY270" s="28"/>
      <c r="AZ270" s="28">
        <f t="shared" si="711"/>
        <v>0</v>
      </c>
      <c r="BA270" s="28">
        <f t="shared" si="711"/>
        <v>0</v>
      </c>
      <c r="BB270" s="28">
        <f t="shared" si="711"/>
        <v>0</v>
      </c>
      <c r="BC270" s="28">
        <f t="shared" si="711"/>
        <v>0</v>
      </c>
      <c r="BD270" s="28">
        <f t="shared" si="711"/>
        <v>0</v>
      </c>
      <c r="BE270" s="28">
        <f t="shared" si="711"/>
        <v>0</v>
      </c>
      <c r="BF270" s="28">
        <f t="shared" si="711"/>
        <v>0</v>
      </c>
      <c r="BG270" s="28">
        <f t="shared" si="711"/>
        <v>0</v>
      </c>
      <c r="BH270" s="28">
        <f t="shared" si="711"/>
        <v>0</v>
      </c>
      <c r="BI270" s="28">
        <f t="shared" si="711"/>
        <v>0</v>
      </c>
      <c r="BJ270" s="28">
        <f t="shared" si="711"/>
        <v>0</v>
      </c>
      <c r="BK270" s="28">
        <f t="shared" si="711"/>
        <v>0</v>
      </c>
      <c r="BL270" s="28">
        <f t="shared" si="711"/>
        <v>0</v>
      </c>
      <c r="BM270" s="28">
        <f t="shared" si="711"/>
        <v>0</v>
      </c>
      <c r="BN270" s="28">
        <f t="shared" si="711"/>
        <v>0</v>
      </c>
      <c r="BO270" s="28">
        <f t="shared" si="711"/>
        <v>0</v>
      </c>
      <c r="BP270" s="28">
        <f t="shared" si="711"/>
        <v>0</v>
      </c>
      <c r="BQ270" s="28">
        <f t="shared" si="711"/>
        <v>0</v>
      </c>
      <c r="BR270" s="28">
        <f t="shared" si="711"/>
        <v>0</v>
      </c>
      <c r="BS270" s="28">
        <f t="shared" si="711"/>
        <v>0</v>
      </c>
      <c r="BT270" s="28">
        <f t="shared" si="711"/>
        <v>0</v>
      </c>
      <c r="BU270" s="28">
        <f t="shared" ref="BU270:CU271" si="712">SUM(BU271)</f>
        <v>0</v>
      </c>
      <c r="BV270" s="28">
        <f t="shared" si="712"/>
        <v>0</v>
      </c>
      <c r="BW270" s="28">
        <f t="shared" si="712"/>
        <v>0</v>
      </c>
      <c r="BX270" s="28">
        <f t="shared" si="712"/>
        <v>0</v>
      </c>
      <c r="BY270" s="28">
        <f t="shared" si="712"/>
        <v>0</v>
      </c>
      <c r="BZ270" s="28">
        <f t="shared" si="712"/>
        <v>0</v>
      </c>
      <c r="CA270" s="28">
        <f t="shared" si="712"/>
        <v>0</v>
      </c>
      <c r="CB270" s="28">
        <f t="shared" si="712"/>
        <v>0</v>
      </c>
      <c r="CC270" s="28">
        <f t="shared" si="712"/>
        <v>0</v>
      </c>
      <c r="CD270" s="28">
        <f t="shared" si="712"/>
        <v>0</v>
      </c>
      <c r="CE270" s="28">
        <f t="shared" si="712"/>
        <v>0</v>
      </c>
      <c r="CF270" s="28">
        <f t="shared" si="712"/>
        <v>0</v>
      </c>
      <c r="CG270" s="28">
        <f t="shared" si="712"/>
        <v>0</v>
      </c>
      <c r="CH270" s="28">
        <f t="shared" si="712"/>
        <v>0</v>
      </c>
      <c r="CI270" s="28">
        <f t="shared" si="712"/>
        <v>0</v>
      </c>
      <c r="CJ270" s="28">
        <f t="shared" si="712"/>
        <v>0</v>
      </c>
      <c r="CK270" s="28">
        <f t="shared" si="712"/>
        <v>0</v>
      </c>
      <c r="CL270" s="28">
        <f t="shared" si="712"/>
        <v>0</v>
      </c>
      <c r="CM270" s="28">
        <f t="shared" si="712"/>
        <v>0</v>
      </c>
      <c r="CN270" s="28">
        <f t="shared" si="712"/>
        <v>0</v>
      </c>
      <c r="CO270" s="28"/>
      <c r="CP270" s="28"/>
      <c r="CQ270" s="28">
        <f t="shared" si="712"/>
        <v>0</v>
      </c>
      <c r="CR270" s="28">
        <f t="shared" si="712"/>
        <v>0</v>
      </c>
      <c r="CS270" s="28">
        <f t="shared" si="712"/>
        <v>0</v>
      </c>
      <c r="CT270" s="28">
        <f t="shared" si="712"/>
        <v>0</v>
      </c>
      <c r="CU270" s="29">
        <f t="shared" si="712"/>
        <v>0</v>
      </c>
      <c r="CV270" s="52"/>
      <c r="CW270" s="92"/>
      <c r="CX270" s="92"/>
      <c r="CY270" s="93"/>
    </row>
    <row r="271" spans="1:121" s="52" customFormat="1" ht="15.6" hidden="1" x14ac:dyDescent="0.3">
      <c r="A271" s="16" t="s">
        <v>331</v>
      </c>
      <c r="B271" s="16" t="s">
        <v>1</v>
      </c>
      <c r="C271" s="17" t="s">
        <v>332</v>
      </c>
      <c r="D271" s="18">
        <f>SUM(D272)</f>
        <v>0</v>
      </c>
      <c r="E271" s="18">
        <f t="shared" si="711"/>
        <v>0</v>
      </c>
      <c r="F271" s="18">
        <f t="shared" si="711"/>
        <v>0</v>
      </c>
      <c r="G271" s="18">
        <f t="shared" si="711"/>
        <v>0</v>
      </c>
      <c r="H271" s="18">
        <f t="shared" si="711"/>
        <v>0</v>
      </c>
      <c r="I271" s="18">
        <f t="shared" si="711"/>
        <v>0</v>
      </c>
      <c r="J271" s="18">
        <f t="shared" si="711"/>
        <v>0</v>
      </c>
      <c r="K271" s="18">
        <f t="shared" si="711"/>
        <v>0</v>
      </c>
      <c r="L271" s="18">
        <f t="shared" si="711"/>
        <v>0</v>
      </c>
      <c r="M271" s="18">
        <f t="shared" si="711"/>
        <v>0</v>
      </c>
      <c r="N271" s="18">
        <f t="shared" si="711"/>
        <v>0</v>
      </c>
      <c r="O271" s="18">
        <f t="shared" si="711"/>
        <v>0</v>
      </c>
      <c r="P271" s="18">
        <f t="shared" si="711"/>
        <v>0</v>
      </c>
      <c r="Q271" s="18">
        <f t="shared" si="711"/>
        <v>0</v>
      </c>
      <c r="R271" s="18">
        <f t="shared" si="711"/>
        <v>0</v>
      </c>
      <c r="S271" s="18">
        <f t="shared" si="711"/>
        <v>0</v>
      </c>
      <c r="T271" s="18">
        <f t="shared" si="711"/>
        <v>0</v>
      </c>
      <c r="U271" s="18">
        <f t="shared" si="711"/>
        <v>0</v>
      </c>
      <c r="V271" s="18">
        <f t="shared" si="711"/>
        <v>0</v>
      </c>
      <c r="W271" s="18">
        <f t="shared" si="711"/>
        <v>0</v>
      </c>
      <c r="X271" s="18">
        <f t="shared" si="711"/>
        <v>0</v>
      </c>
      <c r="Y271" s="18">
        <f t="shared" si="711"/>
        <v>0</v>
      </c>
      <c r="Z271" s="18">
        <f t="shared" si="711"/>
        <v>0</v>
      </c>
      <c r="AA271" s="18">
        <f t="shared" si="711"/>
        <v>0</v>
      </c>
      <c r="AB271" s="18">
        <f t="shared" si="711"/>
        <v>0</v>
      </c>
      <c r="AC271" s="18">
        <f t="shared" si="711"/>
        <v>0</v>
      </c>
      <c r="AD271" s="18">
        <f t="shared" si="711"/>
        <v>0</v>
      </c>
      <c r="AE271" s="18">
        <f t="shared" si="711"/>
        <v>0</v>
      </c>
      <c r="AF271" s="18">
        <f t="shared" si="711"/>
        <v>0</v>
      </c>
      <c r="AG271" s="18">
        <f t="shared" si="711"/>
        <v>0</v>
      </c>
      <c r="AH271" s="18">
        <f t="shared" si="711"/>
        <v>0</v>
      </c>
      <c r="AI271" s="18">
        <f t="shared" si="711"/>
        <v>0</v>
      </c>
      <c r="AJ271" s="18">
        <f t="shared" si="711"/>
        <v>0</v>
      </c>
      <c r="AK271" s="18">
        <f t="shared" si="711"/>
        <v>0</v>
      </c>
      <c r="AL271" s="18">
        <f t="shared" si="711"/>
        <v>0</v>
      </c>
      <c r="AM271" s="18">
        <f t="shared" si="711"/>
        <v>0</v>
      </c>
      <c r="AN271" s="18">
        <f t="shared" si="711"/>
        <v>0</v>
      </c>
      <c r="AO271" s="18">
        <f t="shared" si="711"/>
        <v>0</v>
      </c>
      <c r="AP271" s="18">
        <f t="shared" si="711"/>
        <v>0</v>
      </c>
      <c r="AQ271" s="18">
        <f t="shared" si="711"/>
        <v>0</v>
      </c>
      <c r="AR271" s="18">
        <f t="shared" si="711"/>
        <v>0</v>
      </c>
      <c r="AS271" s="18">
        <f t="shared" si="711"/>
        <v>0</v>
      </c>
      <c r="AT271" s="18">
        <f t="shared" si="711"/>
        <v>0</v>
      </c>
      <c r="AU271" s="18">
        <f t="shared" si="711"/>
        <v>0</v>
      </c>
      <c r="AV271" s="18">
        <f t="shared" si="711"/>
        <v>0</v>
      </c>
      <c r="AW271" s="18">
        <f t="shared" si="711"/>
        <v>0</v>
      </c>
      <c r="AX271" s="18">
        <f t="shared" si="711"/>
        <v>0</v>
      </c>
      <c r="AY271" s="18"/>
      <c r="AZ271" s="18">
        <f t="shared" si="711"/>
        <v>0</v>
      </c>
      <c r="BA271" s="18">
        <f t="shared" si="711"/>
        <v>0</v>
      </c>
      <c r="BB271" s="18">
        <f t="shared" si="711"/>
        <v>0</v>
      </c>
      <c r="BC271" s="18">
        <f t="shared" si="711"/>
        <v>0</v>
      </c>
      <c r="BD271" s="18">
        <f t="shared" si="711"/>
        <v>0</v>
      </c>
      <c r="BE271" s="18">
        <f t="shared" si="711"/>
        <v>0</v>
      </c>
      <c r="BF271" s="18">
        <f t="shared" si="711"/>
        <v>0</v>
      </c>
      <c r="BG271" s="18">
        <f t="shared" si="711"/>
        <v>0</v>
      </c>
      <c r="BH271" s="18">
        <f t="shared" si="711"/>
        <v>0</v>
      </c>
      <c r="BI271" s="18">
        <f t="shared" si="711"/>
        <v>0</v>
      </c>
      <c r="BJ271" s="18">
        <f t="shared" si="711"/>
        <v>0</v>
      </c>
      <c r="BK271" s="18">
        <f t="shared" si="711"/>
        <v>0</v>
      </c>
      <c r="BL271" s="18">
        <f t="shared" si="711"/>
        <v>0</v>
      </c>
      <c r="BM271" s="18">
        <f t="shared" si="711"/>
        <v>0</v>
      </c>
      <c r="BN271" s="18">
        <f t="shared" si="711"/>
        <v>0</v>
      </c>
      <c r="BO271" s="18">
        <f t="shared" si="711"/>
        <v>0</v>
      </c>
      <c r="BP271" s="18">
        <f t="shared" si="711"/>
        <v>0</v>
      </c>
      <c r="BQ271" s="18">
        <f t="shared" si="711"/>
        <v>0</v>
      </c>
      <c r="BR271" s="18">
        <f t="shared" si="711"/>
        <v>0</v>
      </c>
      <c r="BS271" s="18">
        <f t="shared" si="711"/>
        <v>0</v>
      </c>
      <c r="BT271" s="18">
        <f t="shared" si="711"/>
        <v>0</v>
      </c>
      <c r="BU271" s="18">
        <f t="shared" si="712"/>
        <v>0</v>
      </c>
      <c r="BV271" s="18">
        <f t="shared" si="712"/>
        <v>0</v>
      </c>
      <c r="BW271" s="18">
        <f t="shared" si="712"/>
        <v>0</v>
      </c>
      <c r="BX271" s="18">
        <f t="shared" si="712"/>
        <v>0</v>
      </c>
      <c r="BY271" s="18">
        <f t="shared" si="712"/>
        <v>0</v>
      </c>
      <c r="BZ271" s="18">
        <f t="shared" si="712"/>
        <v>0</v>
      </c>
      <c r="CA271" s="18">
        <f t="shared" si="712"/>
        <v>0</v>
      </c>
      <c r="CB271" s="18">
        <f t="shared" si="712"/>
        <v>0</v>
      </c>
      <c r="CC271" s="18">
        <f t="shared" si="712"/>
        <v>0</v>
      </c>
      <c r="CD271" s="18">
        <f t="shared" si="712"/>
        <v>0</v>
      </c>
      <c r="CE271" s="18">
        <f t="shared" si="712"/>
        <v>0</v>
      </c>
      <c r="CF271" s="18">
        <f t="shared" si="712"/>
        <v>0</v>
      </c>
      <c r="CG271" s="18">
        <f t="shared" si="712"/>
        <v>0</v>
      </c>
      <c r="CH271" s="18">
        <f t="shared" si="712"/>
        <v>0</v>
      </c>
      <c r="CI271" s="18">
        <f t="shared" si="712"/>
        <v>0</v>
      </c>
      <c r="CJ271" s="18">
        <f t="shared" si="712"/>
        <v>0</v>
      </c>
      <c r="CK271" s="18">
        <f t="shared" si="712"/>
        <v>0</v>
      </c>
      <c r="CL271" s="18">
        <f t="shared" si="712"/>
        <v>0</v>
      </c>
      <c r="CM271" s="18">
        <f t="shared" si="712"/>
        <v>0</v>
      </c>
      <c r="CN271" s="18">
        <f t="shared" si="712"/>
        <v>0</v>
      </c>
      <c r="CO271" s="18"/>
      <c r="CP271" s="18"/>
      <c r="CQ271" s="18">
        <f t="shared" si="712"/>
        <v>0</v>
      </c>
      <c r="CR271" s="18">
        <f t="shared" si="712"/>
        <v>0</v>
      </c>
      <c r="CS271" s="18">
        <f t="shared" si="712"/>
        <v>0</v>
      </c>
      <c r="CT271" s="18">
        <f t="shared" si="712"/>
        <v>0</v>
      </c>
      <c r="CU271" s="46">
        <f t="shared" si="712"/>
        <v>0</v>
      </c>
      <c r="CV271" s="58"/>
      <c r="CW271" s="94"/>
      <c r="CX271" s="94"/>
      <c r="CY271" s="95"/>
    </row>
    <row r="272" spans="1:121" s="58" customFormat="1" ht="15.6" hidden="1" x14ac:dyDescent="0.3">
      <c r="A272" s="21" t="s">
        <v>1</v>
      </c>
      <c r="B272" s="21" t="s">
        <v>102</v>
      </c>
      <c r="C272" s="22" t="s">
        <v>332</v>
      </c>
      <c r="D272" s="18">
        <f>SUM(E272+BZ272+CR272)</f>
        <v>0</v>
      </c>
      <c r="E272" s="19">
        <f>SUM(F272+BA272)</f>
        <v>0</v>
      </c>
      <c r="F272" s="19">
        <f>SUM(G272+H272+I272+P272+S272+T272+U272+AE272+AD272)</f>
        <v>0</v>
      </c>
      <c r="G272" s="19">
        <v>0</v>
      </c>
      <c r="H272" s="19">
        <v>0</v>
      </c>
      <c r="I272" s="19">
        <f t="shared" si="586"/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0</v>
      </c>
      <c r="P272" s="19">
        <f t="shared" si="587"/>
        <v>0</v>
      </c>
      <c r="Q272" s="19">
        <v>0</v>
      </c>
      <c r="R272" s="19">
        <v>0</v>
      </c>
      <c r="S272" s="19">
        <v>0</v>
      </c>
      <c r="T272" s="19">
        <v>0</v>
      </c>
      <c r="U272" s="19">
        <f t="shared" ref="U272" si="713">SUM(V272:AC272)</f>
        <v>0</v>
      </c>
      <c r="V272" s="19">
        <v>0</v>
      </c>
      <c r="W272" s="19">
        <v>0</v>
      </c>
      <c r="X272" s="19">
        <v>0</v>
      </c>
      <c r="Y272" s="19">
        <v>0</v>
      </c>
      <c r="Z272" s="19">
        <v>0</v>
      </c>
      <c r="AA272" s="19">
        <v>0</v>
      </c>
      <c r="AB272" s="19">
        <v>0</v>
      </c>
      <c r="AC272" s="19">
        <v>0</v>
      </c>
      <c r="AD272" s="19">
        <v>0</v>
      </c>
      <c r="AE272" s="19">
        <f>SUM(AF272:AZ272)</f>
        <v>0</v>
      </c>
      <c r="AF272" s="19">
        <v>0</v>
      </c>
      <c r="AG272" s="19">
        <v>0</v>
      </c>
      <c r="AH272" s="19">
        <v>0</v>
      </c>
      <c r="AI272" s="19">
        <v>0</v>
      </c>
      <c r="AJ272" s="19">
        <v>0</v>
      </c>
      <c r="AK272" s="19">
        <v>0</v>
      </c>
      <c r="AL272" s="19">
        <v>0</v>
      </c>
      <c r="AM272" s="19">
        <v>0</v>
      </c>
      <c r="AN272" s="19">
        <v>0</v>
      </c>
      <c r="AO272" s="19">
        <v>0</v>
      </c>
      <c r="AP272" s="19">
        <v>0</v>
      </c>
      <c r="AQ272" s="19">
        <v>0</v>
      </c>
      <c r="AR272" s="19">
        <v>0</v>
      </c>
      <c r="AS272" s="19">
        <v>0</v>
      </c>
      <c r="AT272" s="19">
        <v>0</v>
      </c>
      <c r="AU272" s="19">
        <v>0</v>
      </c>
      <c r="AV272" s="19">
        <v>0</v>
      </c>
      <c r="AW272" s="19">
        <v>0</v>
      </c>
      <c r="AX272" s="19">
        <v>0</v>
      </c>
      <c r="AY272" s="19"/>
      <c r="AZ272" s="19">
        <v>0</v>
      </c>
      <c r="BA272" s="19">
        <f>SUM(BB272+BF272+BI272+BK272+BN272)</f>
        <v>0</v>
      </c>
      <c r="BB272" s="19">
        <f>SUM(BC272:BE272)</f>
        <v>0</v>
      </c>
      <c r="BC272" s="19">
        <v>0</v>
      </c>
      <c r="BD272" s="19">
        <v>0</v>
      </c>
      <c r="BE272" s="19">
        <v>0</v>
      </c>
      <c r="BF272" s="19">
        <f>SUM(BH272:BH272)</f>
        <v>0</v>
      </c>
      <c r="BG272" s="19">
        <v>0</v>
      </c>
      <c r="BH272" s="19">
        <v>0</v>
      </c>
      <c r="BI272" s="19">
        <v>0</v>
      </c>
      <c r="BJ272" s="19">
        <v>0</v>
      </c>
      <c r="BK272" s="19">
        <f t="shared" si="589"/>
        <v>0</v>
      </c>
      <c r="BL272" s="19">
        <v>0</v>
      </c>
      <c r="BM272" s="19">
        <v>0</v>
      </c>
      <c r="BN272" s="19">
        <f>SUM(BO272:BY272)</f>
        <v>0</v>
      </c>
      <c r="BO272" s="19">
        <v>0</v>
      </c>
      <c r="BP272" s="19">
        <v>0</v>
      </c>
      <c r="BQ272" s="19">
        <v>0</v>
      </c>
      <c r="BR272" s="19">
        <v>0</v>
      </c>
      <c r="BS272" s="19">
        <v>0</v>
      </c>
      <c r="BT272" s="19">
        <v>0</v>
      </c>
      <c r="BU272" s="19">
        <v>0</v>
      </c>
      <c r="BV272" s="19">
        <v>0</v>
      </c>
      <c r="BW272" s="19">
        <v>0</v>
      </c>
      <c r="BX272" s="19">
        <v>0</v>
      </c>
      <c r="BY272" s="19">
        <v>0</v>
      </c>
      <c r="BZ272" s="19">
        <f>SUM(CA272+CQ272)</f>
        <v>0</v>
      </c>
      <c r="CA272" s="19">
        <f>SUM(CB272+CE272+CK272)</f>
        <v>0</v>
      </c>
      <c r="CB272" s="19">
        <f t="shared" si="590"/>
        <v>0</v>
      </c>
      <c r="CC272" s="19">
        <v>0</v>
      </c>
      <c r="CD272" s="19">
        <v>0</v>
      </c>
      <c r="CE272" s="19">
        <f>SUM(CF272:CJ272)</f>
        <v>0</v>
      </c>
      <c r="CF272" s="19">
        <v>0</v>
      </c>
      <c r="CG272" s="19">
        <v>0</v>
      </c>
      <c r="CH272" s="19">
        <v>0</v>
      </c>
      <c r="CI272" s="19">
        <v>0</v>
      </c>
      <c r="CJ272" s="19">
        <v>0</v>
      </c>
      <c r="CK272" s="19">
        <f>SUM(CL272:CP272)</f>
        <v>0</v>
      </c>
      <c r="CL272" s="19">
        <v>0</v>
      </c>
      <c r="CM272" s="19">
        <v>0</v>
      </c>
      <c r="CN272" s="19">
        <v>0</v>
      </c>
      <c r="CO272" s="19"/>
      <c r="CP272" s="19"/>
      <c r="CQ272" s="19">
        <v>0</v>
      </c>
      <c r="CR272" s="19">
        <f t="shared" si="591"/>
        <v>0</v>
      </c>
      <c r="CS272" s="19">
        <f t="shared" si="592"/>
        <v>0</v>
      </c>
      <c r="CT272" s="19">
        <v>0</v>
      </c>
      <c r="CU272" s="20"/>
      <c r="CV272" s="52"/>
      <c r="CW272" s="94"/>
      <c r="CX272" s="94"/>
      <c r="CY272" s="93"/>
    </row>
    <row r="273" spans="1:103" s="58" customFormat="1" ht="15.6" x14ac:dyDescent="0.3">
      <c r="A273" s="25" t="s">
        <v>333</v>
      </c>
      <c r="B273" s="25" t="s">
        <v>1</v>
      </c>
      <c r="C273" s="26" t="s">
        <v>334</v>
      </c>
      <c r="D273" s="27">
        <f t="shared" ref="D273:AX273" si="714">SUM(D280+D290+D282+D284+D286+D288+D292+D274)</f>
        <v>692516044</v>
      </c>
      <c r="E273" s="27">
        <f t="shared" si="714"/>
        <v>448616044</v>
      </c>
      <c r="F273" s="27">
        <f t="shared" si="714"/>
        <v>82547909</v>
      </c>
      <c r="G273" s="27">
        <f t="shared" si="714"/>
        <v>0</v>
      </c>
      <c r="H273" s="27">
        <f t="shared" si="714"/>
        <v>0</v>
      </c>
      <c r="I273" s="27">
        <f t="shared" si="714"/>
        <v>0</v>
      </c>
      <c r="J273" s="27">
        <f t="shared" si="714"/>
        <v>0</v>
      </c>
      <c r="K273" s="27">
        <f t="shared" si="714"/>
        <v>0</v>
      </c>
      <c r="L273" s="27">
        <f t="shared" si="714"/>
        <v>0</v>
      </c>
      <c r="M273" s="27">
        <f t="shared" si="714"/>
        <v>0</v>
      </c>
      <c r="N273" s="27">
        <f t="shared" si="714"/>
        <v>0</v>
      </c>
      <c r="O273" s="27">
        <f t="shared" si="714"/>
        <v>0</v>
      </c>
      <c r="P273" s="27">
        <f t="shared" si="714"/>
        <v>0</v>
      </c>
      <c r="Q273" s="27">
        <f t="shared" si="714"/>
        <v>0</v>
      </c>
      <c r="R273" s="27">
        <f t="shared" si="714"/>
        <v>0</v>
      </c>
      <c r="S273" s="27">
        <f t="shared" si="714"/>
        <v>0</v>
      </c>
      <c r="T273" s="27">
        <f t="shared" si="714"/>
        <v>0</v>
      </c>
      <c r="U273" s="27">
        <f t="shared" si="714"/>
        <v>0</v>
      </c>
      <c r="V273" s="27">
        <f t="shared" si="714"/>
        <v>0</v>
      </c>
      <c r="W273" s="27">
        <f t="shared" si="714"/>
        <v>0</v>
      </c>
      <c r="X273" s="27">
        <f t="shared" si="714"/>
        <v>0</v>
      </c>
      <c r="Y273" s="27">
        <f t="shared" si="714"/>
        <v>0</v>
      </c>
      <c r="Z273" s="27">
        <f t="shared" si="714"/>
        <v>0</v>
      </c>
      <c r="AA273" s="27">
        <f t="shared" si="714"/>
        <v>0</v>
      </c>
      <c r="AB273" s="27">
        <f t="shared" si="714"/>
        <v>0</v>
      </c>
      <c r="AC273" s="27">
        <f t="shared" si="714"/>
        <v>0</v>
      </c>
      <c r="AD273" s="27">
        <f t="shared" si="714"/>
        <v>0</v>
      </c>
      <c r="AE273" s="27">
        <f t="shared" si="714"/>
        <v>82547909</v>
      </c>
      <c r="AF273" s="27">
        <f t="shared" si="714"/>
        <v>0</v>
      </c>
      <c r="AG273" s="27">
        <f t="shared" si="714"/>
        <v>0</v>
      </c>
      <c r="AH273" s="27">
        <f t="shared" si="714"/>
        <v>0</v>
      </c>
      <c r="AI273" s="27">
        <f t="shared" si="714"/>
        <v>0</v>
      </c>
      <c r="AJ273" s="27">
        <f t="shared" si="714"/>
        <v>0</v>
      </c>
      <c r="AK273" s="27">
        <f t="shared" si="714"/>
        <v>0</v>
      </c>
      <c r="AL273" s="27">
        <f t="shared" si="714"/>
        <v>0</v>
      </c>
      <c r="AM273" s="27">
        <f t="shared" si="714"/>
        <v>0</v>
      </c>
      <c r="AN273" s="27">
        <f t="shared" si="714"/>
        <v>0</v>
      </c>
      <c r="AO273" s="27">
        <f t="shared" si="714"/>
        <v>0</v>
      </c>
      <c r="AP273" s="27">
        <f t="shared" si="714"/>
        <v>0</v>
      </c>
      <c r="AQ273" s="27">
        <f t="shared" si="714"/>
        <v>0</v>
      </c>
      <c r="AR273" s="27">
        <f t="shared" si="714"/>
        <v>0</v>
      </c>
      <c r="AS273" s="27">
        <f t="shared" si="714"/>
        <v>0</v>
      </c>
      <c r="AT273" s="27">
        <f t="shared" si="714"/>
        <v>0</v>
      </c>
      <c r="AU273" s="27">
        <f t="shared" si="714"/>
        <v>0</v>
      </c>
      <c r="AV273" s="27">
        <f t="shared" si="714"/>
        <v>0</v>
      </c>
      <c r="AW273" s="27">
        <f t="shared" si="714"/>
        <v>0</v>
      </c>
      <c r="AX273" s="27">
        <f t="shared" si="714"/>
        <v>0</v>
      </c>
      <c r="AY273" s="27"/>
      <c r="AZ273" s="27">
        <f t="shared" ref="AZ273:CU273" si="715">SUM(AZ280+AZ290+AZ282+AZ284+AZ286+AZ288+AZ292+AZ274)</f>
        <v>82547909</v>
      </c>
      <c r="BA273" s="27">
        <f t="shared" si="715"/>
        <v>366068135</v>
      </c>
      <c r="BB273" s="27">
        <f t="shared" si="715"/>
        <v>32005000</v>
      </c>
      <c r="BC273" s="27">
        <f t="shared" si="715"/>
        <v>32005000</v>
      </c>
      <c r="BD273" s="27">
        <f t="shared" si="715"/>
        <v>0</v>
      </c>
      <c r="BE273" s="27">
        <f t="shared" si="715"/>
        <v>0</v>
      </c>
      <c r="BF273" s="27">
        <f t="shared" si="715"/>
        <v>28451367</v>
      </c>
      <c r="BG273" s="27">
        <f t="shared" si="715"/>
        <v>20959075</v>
      </c>
      <c r="BH273" s="27">
        <f t="shared" si="715"/>
        <v>7492292</v>
      </c>
      <c r="BI273" s="27">
        <f t="shared" si="715"/>
        <v>271744264</v>
      </c>
      <c r="BJ273" s="27">
        <f t="shared" si="715"/>
        <v>0</v>
      </c>
      <c r="BK273" s="27">
        <f t="shared" si="715"/>
        <v>0</v>
      </c>
      <c r="BL273" s="27">
        <f t="shared" si="715"/>
        <v>0</v>
      </c>
      <c r="BM273" s="27">
        <f t="shared" si="715"/>
        <v>0</v>
      </c>
      <c r="BN273" s="27">
        <f t="shared" si="715"/>
        <v>33867504</v>
      </c>
      <c r="BO273" s="27">
        <f t="shared" si="715"/>
        <v>0</v>
      </c>
      <c r="BP273" s="27">
        <f t="shared" si="715"/>
        <v>0</v>
      </c>
      <c r="BQ273" s="27">
        <f t="shared" si="715"/>
        <v>0</v>
      </c>
      <c r="BR273" s="27">
        <f t="shared" si="715"/>
        <v>0</v>
      </c>
      <c r="BS273" s="27">
        <f t="shared" si="715"/>
        <v>0</v>
      </c>
      <c r="BT273" s="27">
        <f t="shared" si="715"/>
        <v>0</v>
      </c>
      <c r="BU273" s="27">
        <f t="shared" si="715"/>
        <v>0</v>
      </c>
      <c r="BV273" s="27">
        <f t="shared" si="715"/>
        <v>0</v>
      </c>
      <c r="BW273" s="27">
        <f t="shared" si="715"/>
        <v>0</v>
      </c>
      <c r="BX273" s="27">
        <f t="shared" si="715"/>
        <v>0</v>
      </c>
      <c r="BY273" s="27">
        <f t="shared" si="715"/>
        <v>33867504</v>
      </c>
      <c r="BZ273" s="27">
        <f t="shared" si="715"/>
        <v>243900000</v>
      </c>
      <c r="CA273" s="27">
        <f t="shared" si="715"/>
        <v>243900000</v>
      </c>
      <c r="CB273" s="27">
        <f t="shared" si="715"/>
        <v>0</v>
      </c>
      <c r="CC273" s="27">
        <f t="shared" si="715"/>
        <v>0</v>
      </c>
      <c r="CD273" s="27">
        <f t="shared" si="715"/>
        <v>0</v>
      </c>
      <c r="CE273" s="27">
        <f t="shared" si="715"/>
        <v>161859686</v>
      </c>
      <c r="CF273" s="27">
        <f t="shared" si="715"/>
        <v>98859686</v>
      </c>
      <c r="CG273" s="27">
        <f t="shared" si="715"/>
        <v>61000000</v>
      </c>
      <c r="CH273" s="27">
        <f t="shared" si="715"/>
        <v>2000000</v>
      </c>
      <c r="CI273" s="27">
        <f t="shared" si="715"/>
        <v>0</v>
      </c>
      <c r="CJ273" s="27">
        <f t="shared" si="715"/>
        <v>0</v>
      </c>
      <c r="CK273" s="27">
        <f t="shared" si="715"/>
        <v>82040314</v>
      </c>
      <c r="CL273" s="27">
        <f t="shared" si="715"/>
        <v>0</v>
      </c>
      <c r="CM273" s="27">
        <f t="shared" si="715"/>
        <v>68500000</v>
      </c>
      <c r="CN273" s="27">
        <f t="shared" si="715"/>
        <v>13540314</v>
      </c>
      <c r="CO273" s="27">
        <f t="shared" si="715"/>
        <v>0</v>
      </c>
      <c r="CP273" s="27">
        <f t="shared" si="715"/>
        <v>0</v>
      </c>
      <c r="CQ273" s="27">
        <f t="shared" si="715"/>
        <v>0</v>
      </c>
      <c r="CR273" s="27">
        <f t="shared" si="715"/>
        <v>0</v>
      </c>
      <c r="CS273" s="27">
        <f t="shared" si="715"/>
        <v>0</v>
      </c>
      <c r="CT273" s="27">
        <f t="shared" si="715"/>
        <v>0</v>
      </c>
      <c r="CU273" s="61">
        <f t="shared" si="715"/>
        <v>0</v>
      </c>
      <c r="CW273" s="92"/>
      <c r="CX273" s="92"/>
      <c r="CY273" s="93"/>
    </row>
    <row r="274" spans="1:103" s="52" customFormat="1" ht="15.6" x14ac:dyDescent="0.3">
      <c r="A274" s="16" t="s">
        <v>335</v>
      </c>
      <c r="B274" s="16" t="s">
        <v>1</v>
      </c>
      <c r="C274" s="30" t="s">
        <v>336</v>
      </c>
      <c r="D274" s="18">
        <f>SUM(D275:D279)</f>
        <v>285381262</v>
      </c>
      <c r="E274" s="18">
        <f t="shared" ref="E274:BP274" si="716">SUM(E275:E279)</f>
        <v>285381262</v>
      </c>
      <c r="F274" s="18">
        <f t="shared" si="716"/>
        <v>15458754</v>
      </c>
      <c r="G274" s="18">
        <f t="shared" si="716"/>
        <v>0</v>
      </c>
      <c r="H274" s="18">
        <f t="shared" si="716"/>
        <v>0</v>
      </c>
      <c r="I274" s="18">
        <f t="shared" si="716"/>
        <v>0</v>
      </c>
      <c r="J274" s="18">
        <f t="shared" si="716"/>
        <v>0</v>
      </c>
      <c r="K274" s="18">
        <f t="shared" si="716"/>
        <v>0</v>
      </c>
      <c r="L274" s="18">
        <f t="shared" si="716"/>
        <v>0</v>
      </c>
      <c r="M274" s="18">
        <f t="shared" si="716"/>
        <v>0</v>
      </c>
      <c r="N274" s="18">
        <f t="shared" si="716"/>
        <v>0</v>
      </c>
      <c r="O274" s="18">
        <f t="shared" si="716"/>
        <v>0</v>
      </c>
      <c r="P274" s="18">
        <f t="shared" si="716"/>
        <v>0</v>
      </c>
      <c r="Q274" s="18">
        <f t="shared" si="716"/>
        <v>0</v>
      </c>
      <c r="R274" s="18">
        <f t="shared" si="716"/>
        <v>0</v>
      </c>
      <c r="S274" s="18">
        <f t="shared" si="716"/>
        <v>0</v>
      </c>
      <c r="T274" s="18">
        <f t="shared" si="716"/>
        <v>0</v>
      </c>
      <c r="U274" s="18">
        <f t="shared" si="716"/>
        <v>0</v>
      </c>
      <c r="V274" s="18">
        <f t="shared" si="716"/>
        <v>0</v>
      </c>
      <c r="W274" s="18">
        <f t="shared" si="716"/>
        <v>0</v>
      </c>
      <c r="X274" s="18">
        <f t="shared" si="716"/>
        <v>0</v>
      </c>
      <c r="Y274" s="18">
        <f t="shared" si="716"/>
        <v>0</v>
      </c>
      <c r="Z274" s="18">
        <f t="shared" si="716"/>
        <v>0</v>
      </c>
      <c r="AA274" s="18">
        <f t="shared" si="716"/>
        <v>0</v>
      </c>
      <c r="AB274" s="18">
        <f t="shared" si="716"/>
        <v>0</v>
      </c>
      <c r="AC274" s="18">
        <f t="shared" si="716"/>
        <v>0</v>
      </c>
      <c r="AD274" s="18">
        <f t="shared" si="716"/>
        <v>0</v>
      </c>
      <c r="AE274" s="18">
        <f t="shared" si="716"/>
        <v>15458754</v>
      </c>
      <c r="AF274" s="18">
        <f t="shared" si="716"/>
        <v>0</v>
      </c>
      <c r="AG274" s="18">
        <f t="shared" si="716"/>
        <v>0</v>
      </c>
      <c r="AH274" s="18">
        <f t="shared" si="716"/>
        <v>0</v>
      </c>
      <c r="AI274" s="18">
        <f t="shared" si="716"/>
        <v>0</v>
      </c>
      <c r="AJ274" s="18">
        <f t="shared" si="716"/>
        <v>0</v>
      </c>
      <c r="AK274" s="18">
        <f t="shared" si="716"/>
        <v>0</v>
      </c>
      <c r="AL274" s="18">
        <f t="shared" si="716"/>
        <v>0</v>
      </c>
      <c r="AM274" s="18">
        <f t="shared" si="716"/>
        <v>0</v>
      </c>
      <c r="AN274" s="18">
        <f t="shared" si="716"/>
        <v>0</v>
      </c>
      <c r="AO274" s="18">
        <f t="shared" si="716"/>
        <v>0</v>
      </c>
      <c r="AP274" s="18">
        <f t="shared" si="716"/>
        <v>0</v>
      </c>
      <c r="AQ274" s="18">
        <f t="shared" si="716"/>
        <v>0</v>
      </c>
      <c r="AR274" s="18">
        <f t="shared" si="716"/>
        <v>0</v>
      </c>
      <c r="AS274" s="18">
        <f t="shared" si="716"/>
        <v>0</v>
      </c>
      <c r="AT274" s="18">
        <f t="shared" si="716"/>
        <v>0</v>
      </c>
      <c r="AU274" s="18">
        <f t="shared" si="716"/>
        <v>0</v>
      </c>
      <c r="AV274" s="18">
        <f t="shared" si="716"/>
        <v>0</v>
      </c>
      <c r="AW274" s="18">
        <f t="shared" si="716"/>
        <v>0</v>
      </c>
      <c r="AX274" s="18">
        <f t="shared" si="716"/>
        <v>0</v>
      </c>
      <c r="AY274" s="18">
        <f t="shared" si="716"/>
        <v>0</v>
      </c>
      <c r="AZ274" s="18">
        <f t="shared" si="716"/>
        <v>15458754</v>
      </c>
      <c r="BA274" s="18">
        <f t="shared" si="716"/>
        <v>269922508</v>
      </c>
      <c r="BB274" s="18">
        <f t="shared" si="716"/>
        <v>0</v>
      </c>
      <c r="BC274" s="18">
        <f t="shared" si="716"/>
        <v>0</v>
      </c>
      <c r="BD274" s="18">
        <f t="shared" si="716"/>
        <v>0</v>
      </c>
      <c r="BE274" s="18">
        <f t="shared" si="716"/>
        <v>0</v>
      </c>
      <c r="BF274" s="18">
        <f t="shared" si="716"/>
        <v>20959075</v>
      </c>
      <c r="BG274" s="18">
        <f t="shared" si="716"/>
        <v>20959075</v>
      </c>
      <c r="BH274" s="18">
        <f t="shared" si="716"/>
        <v>0</v>
      </c>
      <c r="BI274" s="18">
        <f t="shared" si="716"/>
        <v>248963433</v>
      </c>
      <c r="BJ274" s="18">
        <f t="shared" si="716"/>
        <v>0</v>
      </c>
      <c r="BK274" s="18">
        <f t="shared" si="716"/>
        <v>0</v>
      </c>
      <c r="BL274" s="18">
        <f t="shared" si="716"/>
        <v>0</v>
      </c>
      <c r="BM274" s="18">
        <f t="shared" si="716"/>
        <v>0</v>
      </c>
      <c r="BN274" s="18">
        <f t="shared" si="716"/>
        <v>0</v>
      </c>
      <c r="BO274" s="18">
        <f t="shared" si="716"/>
        <v>0</v>
      </c>
      <c r="BP274" s="18">
        <f t="shared" si="716"/>
        <v>0</v>
      </c>
      <c r="BQ274" s="18">
        <f t="shared" ref="BQ274:CQ274" si="717">SUM(BQ275:BQ279)</f>
        <v>0</v>
      </c>
      <c r="BR274" s="18">
        <f t="shared" si="717"/>
        <v>0</v>
      </c>
      <c r="BS274" s="18">
        <f t="shared" si="717"/>
        <v>0</v>
      </c>
      <c r="BT274" s="18">
        <f t="shared" si="717"/>
        <v>0</v>
      </c>
      <c r="BU274" s="18">
        <f t="shared" si="717"/>
        <v>0</v>
      </c>
      <c r="BV274" s="18">
        <f t="shared" si="717"/>
        <v>0</v>
      </c>
      <c r="BW274" s="18">
        <f t="shared" si="717"/>
        <v>0</v>
      </c>
      <c r="BX274" s="18">
        <f t="shared" si="717"/>
        <v>0</v>
      </c>
      <c r="BY274" s="18">
        <f t="shared" si="717"/>
        <v>0</v>
      </c>
      <c r="BZ274" s="18">
        <f t="shared" si="717"/>
        <v>0</v>
      </c>
      <c r="CA274" s="18">
        <f t="shared" si="717"/>
        <v>0</v>
      </c>
      <c r="CB274" s="18">
        <f t="shared" si="717"/>
        <v>0</v>
      </c>
      <c r="CC274" s="18">
        <f t="shared" si="717"/>
        <v>0</v>
      </c>
      <c r="CD274" s="18">
        <f t="shared" si="717"/>
        <v>0</v>
      </c>
      <c r="CE274" s="18">
        <f t="shared" si="717"/>
        <v>0</v>
      </c>
      <c r="CF274" s="18">
        <f t="shared" si="717"/>
        <v>0</v>
      </c>
      <c r="CG274" s="18">
        <f t="shared" si="717"/>
        <v>0</v>
      </c>
      <c r="CH274" s="18">
        <f t="shared" si="717"/>
        <v>0</v>
      </c>
      <c r="CI274" s="18">
        <f t="shared" si="717"/>
        <v>0</v>
      </c>
      <c r="CJ274" s="18">
        <f t="shared" si="717"/>
        <v>0</v>
      </c>
      <c r="CK274" s="18">
        <f t="shared" si="717"/>
        <v>0</v>
      </c>
      <c r="CL274" s="18">
        <f t="shared" si="717"/>
        <v>0</v>
      </c>
      <c r="CM274" s="18">
        <f t="shared" si="717"/>
        <v>0</v>
      </c>
      <c r="CN274" s="18">
        <f t="shared" si="717"/>
        <v>0</v>
      </c>
      <c r="CO274" s="18">
        <f t="shared" si="717"/>
        <v>0</v>
      </c>
      <c r="CP274" s="18">
        <f t="shared" si="717"/>
        <v>0</v>
      </c>
      <c r="CQ274" s="18">
        <f t="shared" si="717"/>
        <v>0</v>
      </c>
      <c r="CR274" s="18">
        <f t="shared" ref="CR274:CU274" si="718">SUM(CR275:CR278)</f>
        <v>0</v>
      </c>
      <c r="CS274" s="18">
        <f t="shared" si="718"/>
        <v>0</v>
      </c>
      <c r="CT274" s="18">
        <f t="shared" si="718"/>
        <v>0</v>
      </c>
      <c r="CU274" s="46">
        <f t="shared" si="718"/>
        <v>0</v>
      </c>
      <c r="CV274" s="58"/>
      <c r="CW274" s="94"/>
      <c r="CX274" s="94"/>
      <c r="CY274" s="95"/>
    </row>
    <row r="275" spans="1:103" s="52" customFormat="1" ht="31.2" x14ac:dyDescent="0.3">
      <c r="A275" s="36"/>
      <c r="B275" s="42" t="s">
        <v>337</v>
      </c>
      <c r="C275" s="43" t="s">
        <v>508</v>
      </c>
      <c r="D275" s="39">
        <f>SUM(E275+BZ275+CR275)</f>
        <v>4518769</v>
      </c>
      <c r="E275" s="39">
        <f>SUM(F275+BA275)</f>
        <v>4518769</v>
      </c>
      <c r="F275" s="39">
        <f t="shared" ref="F275:F277" si="719">SUM(G275+H275+I275+P275+S275+T275+U275+AE275+AD275)</f>
        <v>4518769</v>
      </c>
      <c r="G275" s="39">
        <v>0</v>
      </c>
      <c r="H275" s="39">
        <v>0</v>
      </c>
      <c r="I275" s="39">
        <f t="shared" ref="I275" si="720">SUM(J275:O275)</f>
        <v>0</v>
      </c>
      <c r="J275" s="39">
        <v>0</v>
      </c>
      <c r="K275" s="39">
        <v>0</v>
      </c>
      <c r="L275" s="39">
        <v>0</v>
      </c>
      <c r="M275" s="39">
        <v>0</v>
      </c>
      <c r="N275" s="39">
        <v>0</v>
      </c>
      <c r="O275" s="39">
        <v>0</v>
      </c>
      <c r="P275" s="39">
        <f t="shared" ref="P275" si="721">SUM(Q275:R275)</f>
        <v>0</v>
      </c>
      <c r="Q275" s="39">
        <v>0</v>
      </c>
      <c r="R275" s="39">
        <v>0</v>
      </c>
      <c r="S275" s="39">
        <v>0</v>
      </c>
      <c r="T275" s="39">
        <v>0</v>
      </c>
      <c r="U275" s="39">
        <f t="shared" ref="U275" si="722">SUM(V275:AC275)</f>
        <v>0</v>
      </c>
      <c r="V275" s="39">
        <v>0</v>
      </c>
      <c r="W275" s="39">
        <v>0</v>
      </c>
      <c r="X275" s="39">
        <v>0</v>
      </c>
      <c r="Y275" s="39">
        <v>0</v>
      </c>
      <c r="Z275" s="39">
        <v>0</v>
      </c>
      <c r="AA275" s="39">
        <v>0</v>
      </c>
      <c r="AB275" s="39">
        <v>0</v>
      </c>
      <c r="AC275" s="39">
        <v>0</v>
      </c>
      <c r="AD275" s="39">
        <v>0</v>
      </c>
      <c r="AE275" s="39">
        <f>SUM(AF275:AZ275)</f>
        <v>4518769</v>
      </c>
      <c r="AF275" s="39">
        <v>0</v>
      </c>
      <c r="AG275" s="39">
        <v>0</v>
      </c>
      <c r="AH275" s="39">
        <v>0</v>
      </c>
      <c r="AI275" s="39">
        <v>0</v>
      </c>
      <c r="AJ275" s="39">
        <v>0</v>
      </c>
      <c r="AK275" s="39">
        <v>0</v>
      </c>
      <c r="AL275" s="39">
        <v>0</v>
      </c>
      <c r="AM275" s="39">
        <v>0</v>
      </c>
      <c r="AN275" s="39">
        <v>0</v>
      </c>
      <c r="AO275" s="39">
        <v>0</v>
      </c>
      <c r="AP275" s="39">
        <v>0</v>
      </c>
      <c r="AQ275" s="39">
        <v>0</v>
      </c>
      <c r="AR275" s="39">
        <v>0</v>
      </c>
      <c r="AS275" s="39">
        <v>0</v>
      </c>
      <c r="AT275" s="39">
        <v>0</v>
      </c>
      <c r="AU275" s="39">
        <v>0</v>
      </c>
      <c r="AV275" s="39">
        <v>0</v>
      </c>
      <c r="AW275" s="39">
        <v>0</v>
      </c>
      <c r="AX275" s="39">
        <v>0</v>
      </c>
      <c r="AY275" s="39">
        <v>0</v>
      </c>
      <c r="AZ275" s="35">
        <v>4518769</v>
      </c>
      <c r="BA275" s="39">
        <f>SUM(BB275+BF275+BI275+BK275+BN275)</f>
        <v>0</v>
      </c>
      <c r="BB275" s="39">
        <f t="shared" ref="BB275:BB277" si="723">SUM(BC275:BE275)</f>
        <v>0</v>
      </c>
      <c r="BC275" s="39">
        <v>0</v>
      </c>
      <c r="BD275" s="39">
        <v>0</v>
      </c>
      <c r="BE275" s="39">
        <v>0</v>
      </c>
      <c r="BF275" s="39">
        <f>SUM(BG275:BH275)</f>
        <v>0</v>
      </c>
      <c r="BG275" s="39"/>
      <c r="BH275" s="39">
        <v>0</v>
      </c>
      <c r="BI275" s="35">
        <v>0</v>
      </c>
      <c r="BJ275" s="39">
        <v>0</v>
      </c>
      <c r="BK275" s="39">
        <f t="shared" ref="BK275" si="724">SUM(BL275)</f>
        <v>0</v>
      </c>
      <c r="BL275" s="39">
        <v>0</v>
      </c>
      <c r="BM275" s="39">
        <v>0</v>
      </c>
      <c r="BN275" s="39">
        <f t="shared" ref="BN275:BN277" si="725">SUM(BO275:BY275)</f>
        <v>0</v>
      </c>
      <c r="BO275" s="39">
        <v>0</v>
      </c>
      <c r="BP275" s="39">
        <v>0</v>
      </c>
      <c r="BQ275" s="39">
        <v>0</v>
      </c>
      <c r="BR275" s="39">
        <v>0</v>
      </c>
      <c r="BS275" s="39">
        <v>0</v>
      </c>
      <c r="BT275" s="39">
        <v>0</v>
      </c>
      <c r="BU275" s="39">
        <v>0</v>
      </c>
      <c r="BV275" s="39">
        <v>0</v>
      </c>
      <c r="BW275" s="39">
        <v>0</v>
      </c>
      <c r="BX275" s="39">
        <v>0</v>
      </c>
      <c r="BY275" s="39">
        <v>0</v>
      </c>
      <c r="BZ275" s="39">
        <f t="shared" ref="BZ275:BZ293" si="726">SUM(CA275+CQ275)</f>
        <v>0</v>
      </c>
      <c r="CA275" s="39">
        <f>SUM(CB275+CE275+CK275)</f>
        <v>0</v>
      </c>
      <c r="CB275" s="39">
        <f t="shared" ref="CB275" si="727">SUM(CC275:CD275)</f>
        <v>0</v>
      </c>
      <c r="CC275" s="39">
        <v>0</v>
      </c>
      <c r="CD275" s="39">
        <v>0</v>
      </c>
      <c r="CE275" s="19">
        <f>SUM(CF275:CJ275)</f>
        <v>0</v>
      </c>
      <c r="CF275" s="39">
        <v>0</v>
      </c>
      <c r="CG275" s="39">
        <v>0</v>
      </c>
      <c r="CH275" s="39">
        <v>0</v>
      </c>
      <c r="CI275" s="39">
        <v>0</v>
      </c>
      <c r="CJ275" s="39">
        <v>0</v>
      </c>
      <c r="CK275" s="39">
        <f>SUM(CL275:CP275)</f>
        <v>0</v>
      </c>
      <c r="CL275" s="39">
        <v>0</v>
      </c>
      <c r="CM275" s="39">
        <v>0</v>
      </c>
      <c r="CN275" s="39">
        <v>0</v>
      </c>
      <c r="CO275" s="39"/>
      <c r="CP275" s="39"/>
      <c r="CQ275" s="39">
        <v>0</v>
      </c>
      <c r="CR275" s="39">
        <f t="shared" ref="CR275" si="728">SUM(CS275)</f>
        <v>0</v>
      </c>
      <c r="CS275" s="39">
        <f t="shared" ref="CS275" si="729">SUM(CT275:CU275)</f>
        <v>0</v>
      </c>
      <c r="CT275" s="39">
        <v>0</v>
      </c>
      <c r="CU275" s="41">
        <v>0</v>
      </c>
      <c r="CW275" s="117"/>
      <c r="CX275" s="117"/>
      <c r="CY275" s="95"/>
    </row>
    <row r="276" spans="1:103" s="52" customFormat="1" ht="15.6" x14ac:dyDescent="0.3">
      <c r="A276" s="36" t="s">
        <v>1</v>
      </c>
      <c r="B276" s="42" t="s">
        <v>337</v>
      </c>
      <c r="C276" s="43" t="s">
        <v>338</v>
      </c>
      <c r="D276" s="39">
        <f>SUM(E276+BZ276+CR276)</f>
        <v>1557055</v>
      </c>
      <c r="E276" s="39">
        <f>SUM(F276+BA276)</f>
        <v>1557055</v>
      </c>
      <c r="F276" s="39">
        <f t="shared" si="719"/>
        <v>0</v>
      </c>
      <c r="G276" s="39">
        <v>0</v>
      </c>
      <c r="H276" s="39">
        <v>0</v>
      </c>
      <c r="I276" s="39">
        <f t="shared" ref="I276" si="730">SUM(J276:O276)</f>
        <v>0</v>
      </c>
      <c r="J276" s="39">
        <v>0</v>
      </c>
      <c r="K276" s="39">
        <v>0</v>
      </c>
      <c r="L276" s="39">
        <v>0</v>
      </c>
      <c r="M276" s="39">
        <v>0</v>
      </c>
      <c r="N276" s="39">
        <v>0</v>
      </c>
      <c r="O276" s="39">
        <v>0</v>
      </c>
      <c r="P276" s="39">
        <f t="shared" ref="P276" si="731">SUM(Q276:R276)</f>
        <v>0</v>
      </c>
      <c r="Q276" s="39">
        <v>0</v>
      </c>
      <c r="R276" s="39">
        <v>0</v>
      </c>
      <c r="S276" s="39">
        <v>0</v>
      </c>
      <c r="T276" s="39">
        <v>0</v>
      </c>
      <c r="U276" s="39">
        <f t="shared" ref="U276" si="732">SUM(V276:AC276)</f>
        <v>0</v>
      </c>
      <c r="V276" s="39">
        <v>0</v>
      </c>
      <c r="W276" s="39">
        <v>0</v>
      </c>
      <c r="X276" s="39">
        <v>0</v>
      </c>
      <c r="Y276" s="39">
        <v>0</v>
      </c>
      <c r="Z276" s="39">
        <v>0</v>
      </c>
      <c r="AA276" s="39">
        <v>0</v>
      </c>
      <c r="AB276" s="39">
        <v>0</v>
      </c>
      <c r="AC276" s="39">
        <v>0</v>
      </c>
      <c r="AD276" s="39">
        <v>0</v>
      </c>
      <c r="AE276" s="39">
        <f>SUM(AF276:AZ276)</f>
        <v>0</v>
      </c>
      <c r="AF276" s="39">
        <v>0</v>
      </c>
      <c r="AG276" s="39">
        <v>0</v>
      </c>
      <c r="AH276" s="39">
        <v>0</v>
      </c>
      <c r="AI276" s="39">
        <v>0</v>
      </c>
      <c r="AJ276" s="39">
        <v>0</v>
      </c>
      <c r="AK276" s="39">
        <v>0</v>
      </c>
      <c r="AL276" s="39">
        <v>0</v>
      </c>
      <c r="AM276" s="39">
        <v>0</v>
      </c>
      <c r="AN276" s="39">
        <v>0</v>
      </c>
      <c r="AO276" s="39">
        <v>0</v>
      </c>
      <c r="AP276" s="39">
        <v>0</v>
      </c>
      <c r="AQ276" s="39">
        <v>0</v>
      </c>
      <c r="AR276" s="39">
        <v>0</v>
      </c>
      <c r="AS276" s="39">
        <v>0</v>
      </c>
      <c r="AT276" s="39">
        <v>0</v>
      </c>
      <c r="AU276" s="39">
        <v>0</v>
      </c>
      <c r="AV276" s="39">
        <v>0</v>
      </c>
      <c r="AW276" s="39">
        <v>0</v>
      </c>
      <c r="AX276" s="39">
        <v>0</v>
      </c>
      <c r="AY276" s="39">
        <v>0</v>
      </c>
      <c r="AZ276" s="39">
        <v>0</v>
      </c>
      <c r="BA276" s="39">
        <f>SUM(BB276+BF276+BI276+BK276+BN276)</f>
        <v>1557055</v>
      </c>
      <c r="BB276" s="39">
        <f t="shared" si="723"/>
        <v>0</v>
      </c>
      <c r="BC276" s="39">
        <v>0</v>
      </c>
      <c r="BD276" s="39">
        <v>0</v>
      </c>
      <c r="BE276" s="39">
        <v>0</v>
      </c>
      <c r="BF276" s="39">
        <f>SUM(BG276:BH276)</f>
        <v>1557055</v>
      </c>
      <c r="BG276" s="35">
        <v>1557055</v>
      </c>
      <c r="BH276" s="39">
        <v>0</v>
      </c>
      <c r="BI276" s="35">
        <v>0</v>
      </c>
      <c r="BJ276" s="39">
        <v>0</v>
      </c>
      <c r="BK276" s="39">
        <f t="shared" ref="BK276:BK277" si="733">SUM(BL276)</f>
        <v>0</v>
      </c>
      <c r="BL276" s="39">
        <v>0</v>
      </c>
      <c r="BM276" s="39">
        <v>0</v>
      </c>
      <c r="BN276" s="39">
        <f t="shared" si="725"/>
        <v>0</v>
      </c>
      <c r="BO276" s="39">
        <v>0</v>
      </c>
      <c r="BP276" s="39">
        <v>0</v>
      </c>
      <c r="BQ276" s="39">
        <v>0</v>
      </c>
      <c r="BR276" s="39">
        <v>0</v>
      </c>
      <c r="BS276" s="39">
        <v>0</v>
      </c>
      <c r="BT276" s="39">
        <v>0</v>
      </c>
      <c r="BU276" s="39">
        <v>0</v>
      </c>
      <c r="BV276" s="39">
        <v>0</v>
      </c>
      <c r="BW276" s="39">
        <v>0</v>
      </c>
      <c r="BX276" s="39">
        <v>0</v>
      </c>
      <c r="BY276" s="39">
        <v>0</v>
      </c>
      <c r="BZ276" s="39">
        <f t="shared" si="726"/>
        <v>0</v>
      </c>
      <c r="CA276" s="39">
        <f>SUM(CB276+CE276+CK276)</f>
        <v>0</v>
      </c>
      <c r="CB276" s="39">
        <f t="shared" ref="CB276" si="734">SUM(CC276:CD276)</f>
        <v>0</v>
      </c>
      <c r="CC276" s="39">
        <v>0</v>
      </c>
      <c r="CD276" s="39">
        <v>0</v>
      </c>
      <c r="CE276" s="19">
        <f>SUM(CF276:CJ276)</f>
        <v>0</v>
      </c>
      <c r="CF276" s="39">
        <v>0</v>
      </c>
      <c r="CG276" s="39">
        <v>0</v>
      </c>
      <c r="CH276" s="39">
        <v>0</v>
      </c>
      <c r="CI276" s="39">
        <v>0</v>
      </c>
      <c r="CJ276" s="39">
        <v>0</v>
      </c>
      <c r="CK276" s="39">
        <f>SUM(CL276:CP276)</f>
        <v>0</v>
      </c>
      <c r="CL276" s="39">
        <v>0</v>
      </c>
      <c r="CM276" s="39">
        <v>0</v>
      </c>
      <c r="CN276" s="39">
        <v>0</v>
      </c>
      <c r="CO276" s="39"/>
      <c r="CP276" s="39"/>
      <c r="CQ276" s="39">
        <v>0</v>
      </c>
      <c r="CR276" s="39">
        <f t="shared" ref="CR276" si="735">SUM(CS276)</f>
        <v>0</v>
      </c>
      <c r="CS276" s="39">
        <f t="shared" ref="CS276" si="736">SUM(CT276:CU276)</f>
        <v>0</v>
      </c>
      <c r="CT276" s="39">
        <v>0</v>
      </c>
      <c r="CU276" s="41">
        <v>0</v>
      </c>
      <c r="CW276" s="117"/>
      <c r="CX276" s="117"/>
      <c r="CY276" s="95"/>
    </row>
    <row r="277" spans="1:103" s="52" customFormat="1" ht="15.6" x14ac:dyDescent="0.3">
      <c r="A277" s="36" t="s">
        <v>1</v>
      </c>
      <c r="B277" s="42" t="s">
        <v>337</v>
      </c>
      <c r="C277" s="43" t="s">
        <v>339</v>
      </c>
      <c r="D277" s="39">
        <f>SUM(E277+BZ277+CR277)</f>
        <v>248963433</v>
      </c>
      <c r="E277" s="39">
        <f>SUM(F277+BA277)</f>
        <v>248963433</v>
      </c>
      <c r="F277" s="39">
        <f t="shared" si="719"/>
        <v>0</v>
      </c>
      <c r="G277" s="39"/>
      <c r="H277" s="39"/>
      <c r="I277" s="39">
        <f t="shared" ref="I277" si="737">SUM(J277:O277)</f>
        <v>0</v>
      </c>
      <c r="J277" s="39">
        <v>0</v>
      </c>
      <c r="K277" s="39">
        <v>0</v>
      </c>
      <c r="L277" s="39">
        <v>0</v>
      </c>
      <c r="M277" s="39">
        <v>0</v>
      </c>
      <c r="N277" s="39"/>
      <c r="O277" s="39"/>
      <c r="P277" s="39">
        <f t="shared" ref="P277" si="738">SUM(Q277:R277)</f>
        <v>0</v>
      </c>
      <c r="Q277" s="39">
        <v>0</v>
      </c>
      <c r="R277" s="39"/>
      <c r="S277" s="39">
        <v>0</v>
      </c>
      <c r="T277" s="39"/>
      <c r="U277" s="39">
        <f t="shared" ref="U277" si="739">SUM(V277:AC277)</f>
        <v>0</v>
      </c>
      <c r="V277" s="39">
        <v>0</v>
      </c>
      <c r="W277" s="39"/>
      <c r="X277" s="39"/>
      <c r="Y277" s="39"/>
      <c r="Z277" s="39">
        <v>0</v>
      </c>
      <c r="AA277" s="39">
        <v>0</v>
      </c>
      <c r="AB277" s="39">
        <v>0</v>
      </c>
      <c r="AC277" s="39">
        <v>0</v>
      </c>
      <c r="AD277" s="39">
        <v>0</v>
      </c>
      <c r="AE277" s="39">
        <f>SUM(AF277:AZ277)</f>
        <v>0</v>
      </c>
      <c r="AF277" s="39">
        <v>0</v>
      </c>
      <c r="AG277" s="39">
        <v>0</v>
      </c>
      <c r="AH277" s="39">
        <v>0</v>
      </c>
      <c r="AI277" s="39">
        <v>0</v>
      </c>
      <c r="AJ277" s="39">
        <v>0</v>
      </c>
      <c r="AK277" s="39">
        <v>0</v>
      </c>
      <c r="AL277" s="39">
        <v>0</v>
      </c>
      <c r="AM277" s="39">
        <v>0</v>
      </c>
      <c r="AN277" s="39">
        <v>0</v>
      </c>
      <c r="AO277" s="39">
        <v>0</v>
      </c>
      <c r="AP277" s="39">
        <v>0</v>
      </c>
      <c r="AQ277" s="39">
        <v>0</v>
      </c>
      <c r="AR277" s="39">
        <v>0</v>
      </c>
      <c r="AS277" s="39">
        <v>0</v>
      </c>
      <c r="AT277" s="39">
        <v>0</v>
      </c>
      <c r="AU277" s="39">
        <v>0</v>
      </c>
      <c r="AV277" s="39">
        <v>0</v>
      </c>
      <c r="AW277" s="39">
        <v>0</v>
      </c>
      <c r="AX277" s="39">
        <v>0</v>
      </c>
      <c r="AY277" s="39">
        <v>0</v>
      </c>
      <c r="AZ277" s="39">
        <v>0</v>
      </c>
      <c r="BA277" s="39">
        <f>SUM(BB277+BF277+BI277+BK277+BN277)</f>
        <v>248963433</v>
      </c>
      <c r="BB277" s="39">
        <f t="shared" si="723"/>
        <v>0</v>
      </c>
      <c r="BC277" s="39">
        <v>0</v>
      </c>
      <c r="BD277" s="39">
        <v>0</v>
      </c>
      <c r="BE277" s="39">
        <v>0</v>
      </c>
      <c r="BF277" s="39">
        <f>SUM(BH277:BH277)</f>
        <v>0</v>
      </c>
      <c r="BG277" s="39">
        <v>0</v>
      </c>
      <c r="BH277" s="39">
        <v>0</v>
      </c>
      <c r="BI277" s="35">
        <v>248963433</v>
      </c>
      <c r="BJ277" s="39">
        <v>0</v>
      </c>
      <c r="BK277" s="39">
        <f t="shared" si="733"/>
        <v>0</v>
      </c>
      <c r="BL277" s="39">
        <v>0</v>
      </c>
      <c r="BM277" s="39">
        <v>0</v>
      </c>
      <c r="BN277" s="39">
        <f t="shared" si="725"/>
        <v>0</v>
      </c>
      <c r="BO277" s="39">
        <v>0</v>
      </c>
      <c r="BP277" s="39">
        <v>0</v>
      </c>
      <c r="BQ277" s="39">
        <v>0</v>
      </c>
      <c r="BR277" s="39">
        <v>0</v>
      </c>
      <c r="BS277" s="39">
        <v>0</v>
      </c>
      <c r="BT277" s="39">
        <v>0</v>
      </c>
      <c r="BU277" s="39">
        <v>0</v>
      </c>
      <c r="BV277" s="39">
        <v>0</v>
      </c>
      <c r="BW277" s="39">
        <v>0</v>
      </c>
      <c r="BX277" s="39"/>
      <c r="BY277" s="39">
        <v>0</v>
      </c>
      <c r="BZ277" s="39">
        <f t="shared" si="726"/>
        <v>0</v>
      </c>
      <c r="CA277" s="39">
        <f>SUM(CB277+CE277+CK277)</f>
        <v>0</v>
      </c>
      <c r="CB277" s="39">
        <f t="shared" ref="CB277" si="740">SUM(CC277:CD277)</f>
        <v>0</v>
      </c>
      <c r="CC277" s="39">
        <v>0</v>
      </c>
      <c r="CD277" s="39"/>
      <c r="CE277" s="19">
        <f>SUM(CF277:CJ277)</f>
        <v>0</v>
      </c>
      <c r="CF277" s="39">
        <v>0</v>
      </c>
      <c r="CG277" s="39">
        <v>0</v>
      </c>
      <c r="CH277" s="39">
        <v>0</v>
      </c>
      <c r="CI277" s="39">
        <v>0</v>
      </c>
      <c r="CJ277" s="39">
        <v>0</v>
      </c>
      <c r="CK277" s="39">
        <f>SUM(CL277:CP277)</f>
        <v>0</v>
      </c>
      <c r="CL277" s="39">
        <v>0</v>
      </c>
      <c r="CM277" s="39">
        <v>0</v>
      </c>
      <c r="CN277" s="39">
        <v>0</v>
      </c>
      <c r="CO277" s="39"/>
      <c r="CP277" s="39"/>
      <c r="CQ277" s="39">
        <v>0</v>
      </c>
      <c r="CR277" s="39">
        <f t="shared" ref="CR277" si="741">SUM(CS277)</f>
        <v>0</v>
      </c>
      <c r="CS277" s="39">
        <f t="shared" ref="CS277" si="742">SUM(CT277:CU277)</f>
        <v>0</v>
      </c>
      <c r="CT277" s="39">
        <v>0</v>
      </c>
      <c r="CU277" s="41">
        <v>0</v>
      </c>
      <c r="CW277" s="117"/>
      <c r="CX277" s="117"/>
      <c r="CY277" s="95"/>
    </row>
    <row r="278" spans="1:103" s="52" customFormat="1" ht="15.6" x14ac:dyDescent="0.3">
      <c r="A278" s="36" t="s">
        <v>1</v>
      </c>
      <c r="B278" s="42" t="s">
        <v>337</v>
      </c>
      <c r="C278" s="43" t="s">
        <v>599</v>
      </c>
      <c r="D278" s="39">
        <f>SUM(E278+BZ278+CR278)</f>
        <v>19402020</v>
      </c>
      <c r="E278" s="39">
        <f>SUM(F278+BA278)</f>
        <v>19402020</v>
      </c>
      <c r="F278" s="39">
        <f t="shared" ref="F278" si="743">SUM(G278+H278+I278+P278+S278+T278+U278+AE278+AD278)</f>
        <v>0</v>
      </c>
      <c r="G278" s="39"/>
      <c r="H278" s="39"/>
      <c r="I278" s="39">
        <f t="shared" ref="I278" si="744">SUM(J278:O278)</f>
        <v>0</v>
      </c>
      <c r="J278" s="39">
        <v>0</v>
      </c>
      <c r="K278" s="39">
        <v>0</v>
      </c>
      <c r="L278" s="39">
        <v>0</v>
      </c>
      <c r="M278" s="39">
        <v>0</v>
      </c>
      <c r="N278" s="39"/>
      <c r="O278" s="39"/>
      <c r="P278" s="39">
        <f t="shared" ref="P278" si="745">SUM(Q278:R278)</f>
        <v>0</v>
      </c>
      <c r="Q278" s="39">
        <v>0</v>
      </c>
      <c r="R278" s="39"/>
      <c r="S278" s="39">
        <v>0</v>
      </c>
      <c r="T278" s="39"/>
      <c r="U278" s="39">
        <f t="shared" ref="U278" si="746">SUM(V278:AC278)</f>
        <v>0</v>
      </c>
      <c r="V278" s="39">
        <v>0</v>
      </c>
      <c r="W278" s="39"/>
      <c r="X278" s="39"/>
      <c r="Y278" s="39"/>
      <c r="Z278" s="39">
        <v>0</v>
      </c>
      <c r="AA278" s="39">
        <v>0</v>
      </c>
      <c r="AB278" s="39">
        <v>0</v>
      </c>
      <c r="AC278" s="39">
        <v>0</v>
      </c>
      <c r="AD278" s="39">
        <v>0</v>
      </c>
      <c r="AE278" s="39">
        <f>SUM(AF278:AZ278)</f>
        <v>0</v>
      </c>
      <c r="AF278" s="39">
        <v>0</v>
      </c>
      <c r="AG278" s="39">
        <v>0</v>
      </c>
      <c r="AH278" s="39">
        <v>0</v>
      </c>
      <c r="AI278" s="39">
        <v>0</v>
      </c>
      <c r="AJ278" s="39">
        <v>0</v>
      </c>
      <c r="AK278" s="39">
        <v>0</v>
      </c>
      <c r="AL278" s="39">
        <v>0</v>
      </c>
      <c r="AM278" s="39">
        <v>0</v>
      </c>
      <c r="AN278" s="39">
        <v>0</v>
      </c>
      <c r="AO278" s="39">
        <v>0</v>
      </c>
      <c r="AP278" s="39">
        <v>0</v>
      </c>
      <c r="AQ278" s="39">
        <v>0</v>
      </c>
      <c r="AR278" s="39">
        <v>0</v>
      </c>
      <c r="AS278" s="39">
        <v>0</v>
      </c>
      <c r="AT278" s="39">
        <v>0</v>
      </c>
      <c r="AU278" s="39">
        <v>0</v>
      </c>
      <c r="AV278" s="39">
        <v>0</v>
      </c>
      <c r="AW278" s="39">
        <v>0</v>
      </c>
      <c r="AX278" s="39">
        <v>0</v>
      </c>
      <c r="AY278" s="39">
        <v>0</v>
      </c>
      <c r="AZ278" s="39">
        <v>0</v>
      </c>
      <c r="BA278" s="39">
        <f>SUM(BB278+BF278+BI278+BK278+BN278)</f>
        <v>19402020</v>
      </c>
      <c r="BB278" s="39">
        <f t="shared" ref="BB278" si="747">SUM(BC278:BE278)</f>
        <v>0</v>
      </c>
      <c r="BC278" s="39">
        <v>0</v>
      </c>
      <c r="BD278" s="39">
        <v>0</v>
      </c>
      <c r="BE278" s="39">
        <v>0</v>
      </c>
      <c r="BF278" s="39">
        <f>SUM(BG278:BH278)</f>
        <v>19402020</v>
      </c>
      <c r="BG278" s="39">
        <v>19402020</v>
      </c>
      <c r="BH278" s="39">
        <v>0</v>
      </c>
      <c r="BI278" s="35"/>
      <c r="BJ278" s="39">
        <v>0</v>
      </c>
      <c r="BK278" s="39">
        <f t="shared" ref="BK278" si="748">SUM(BL278)</f>
        <v>0</v>
      </c>
      <c r="BL278" s="39">
        <v>0</v>
      </c>
      <c r="BM278" s="39">
        <v>0</v>
      </c>
      <c r="BN278" s="39">
        <f t="shared" ref="BN278" si="749">SUM(BO278:BY278)</f>
        <v>0</v>
      </c>
      <c r="BO278" s="39">
        <v>0</v>
      </c>
      <c r="BP278" s="39">
        <v>0</v>
      </c>
      <c r="BQ278" s="39">
        <v>0</v>
      </c>
      <c r="BR278" s="39">
        <v>0</v>
      </c>
      <c r="BS278" s="39">
        <v>0</v>
      </c>
      <c r="BT278" s="39">
        <v>0</v>
      </c>
      <c r="BU278" s="39">
        <v>0</v>
      </c>
      <c r="BV278" s="39">
        <v>0</v>
      </c>
      <c r="BW278" s="39">
        <v>0</v>
      </c>
      <c r="BX278" s="39"/>
      <c r="BY278" s="39">
        <v>0</v>
      </c>
      <c r="BZ278" s="39">
        <f t="shared" si="726"/>
        <v>0</v>
      </c>
      <c r="CA278" s="39">
        <f>SUM(CB278+CE278+CK278)</f>
        <v>0</v>
      </c>
      <c r="CB278" s="39">
        <f t="shared" ref="CB278" si="750">SUM(CC278:CD278)</f>
        <v>0</v>
      </c>
      <c r="CC278" s="39">
        <v>0</v>
      </c>
      <c r="CD278" s="39"/>
      <c r="CE278" s="19">
        <f>SUM(CF278:CJ278)</f>
        <v>0</v>
      </c>
      <c r="CF278" s="39">
        <v>0</v>
      </c>
      <c r="CG278" s="39">
        <v>0</v>
      </c>
      <c r="CH278" s="39">
        <v>0</v>
      </c>
      <c r="CI278" s="39">
        <v>0</v>
      </c>
      <c r="CJ278" s="39">
        <v>0</v>
      </c>
      <c r="CK278" s="39">
        <f>SUM(CL278:CP278)</f>
        <v>0</v>
      </c>
      <c r="CL278" s="39">
        <v>0</v>
      </c>
      <c r="CM278" s="39">
        <v>0</v>
      </c>
      <c r="CN278" s="39">
        <v>0</v>
      </c>
      <c r="CO278" s="39"/>
      <c r="CP278" s="39"/>
      <c r="CQ278" s="39">
        <v>0</v>
      </c>
      <c r="CR278" s="39">
        <f t="shared" ref="CR278" si="751">SUM(CS278)</f>
        <v>0</v>
      </c>
      <c r="CS278" s="39">
        <f t="shared" ref="CS278" si="752">SUM(CT278:CU278)</f>
        <v>0</v>
      </c>
      <c r="CT278" s="39">
        <v>0</v>
      </c>
      <c r="CU278" s="41">
        <v>0</v>
      </c>
      <c r="CW278" s="117"/>
      <c r="CX278" s="117"/>
      <c r="CY278" s="95"/>
    </row>
    <row r="279" spans="1:103" s="52" customFormat="1" ht="15.6" x14ac:dyDescent="0.3">
      <c r="A279" s="36" t="s">
        <v>1</v>
      </c>
      <c r="B279" s="42" t="s">
        <v>337</v>
      </c>
      <c r="C279" s="43" t="s">
        <v>610</v>
      </c>
      <c r="D279" s="39">
        <f>SUM(E279+BZ279+CR279)</f>
        <v>10939985</v>
      </c>
      <c r="E279" s="39">
        <f>SUM(F279+BA279)</f>
        <v>10939985</v>
      </c>
      <c r="F279" s="39">
        <f t="shared" ref="F279" si="753">SUM(G279+H279+I279+P279+S279+T279+U279+AE279+AD279)</f>
        <v>10939985</v>
      </c>
      <c r="G279" s="39"/>
      <c r="H279" s="39"/>
      <c r="I279" s="39">
        <f t="shared" ref="I279" si="754">SUM(J279:O279)</f>
        <v>0</v>
      </c>
      <c r="J279" s="39">
        <v>0</v>
      </c>
      <c r="K279" s="39">
        <v>0</v>
      </c>
      <c r="L279" s="39">
        <v>0</v>
      </c>
      <c r="M279" s="39">
        <v>0</v>
      </c>
      <c r="N279" s="39"/>
      <c r="O279" s="39"/>
      <c r="P279" s="39">
        <f t="shared" ref="P279" si="755">SUM(Q279:R279)</f>
        <v>0</v>
      </c>
      <c r="Q279" s="39">
        <v>0</v>
      </c>
      <c r="R279" s="39"/>
      <c r="S279" s="39">
        <v>0</v>
      </c>
      <c r="T279" s="39"/>
      <c r="U279" s="39">
        <f t="shared" ref="U279" si="756">SUM(V279:AC279)</f>
        <v>0</v>
      </c>
      <c r="V279" s="39">
        <v>0</v>
      </c>
      <c r="W279" s="39"/>
      <c r="X279" s="39"/>
      <c r="Y279" s="39"/>
      <c r="Z279" s="39">
        <v>0</v>
      </c>
      <c r="AA279" s="39">
        <v>0</v>
      </c>
      <c r="AB279" s="39">
        <v>0</v>
      </c>
      <c r="AC279" s="39">
        <v>0</v>
      </c>
      <c r="AD279" s="39">
        <v>0</v>
      </c>
      <c r="AE279" s="39">
        <f>SUM(AF279:AZ279)</f>
        <v>10939985</v>
      </c>
      <c r="AF279" s="39">
        <v>0</v>
      </c>
      <c r="AG279" s="39">
        <v>0</v>
      </c>
      <c r="AH279" s="39">
        <v>0</v>
      </c>
      <c r="AI279" s="39">
        <v>0</v>
      </c>
      <c r="AJ279" s="39">
        <v>0</v>
      </c>
      <c r="AK279" s="39">
        <v>0</v>
      </c>
      <c r="AL279" s="39">
        <v>0</v>
      </c>
      <c r="AM279" s="39">
        <v>0</v>
      </c>
      <c r="AN279" s="39">
        <v>0</v>
      </c>
      <c r="AO279" s="39">
        <v>0</v>
      </c>
      <c r="AP279" s="39">
        <v>0</v>
      </c>
      <c r="AQ279" s="39">
        <v>0</v>
      </c>
      <c r="AR279" s="39">
        <v>0</v>
      </c>
      <c r="AS279" s="39">
        <v>0</v>
      </c>
      <c r="AT279" s="39">
        <v>0</v>
      </c>
      <c r="AU279" s="39">
        <v>0</v>
      </c>
      <c r="AV279" s="39">
        <v>0</v>
      </c>
      <c r="AW279" s="39">
        <v>0</v>
      </c>
      <c r="AX279" s="39">
        <v>0</v>
      </c>
      <c r="AY279" s="39">
        <v>0</v>
      </c>
      <c r="AZ279" s="39">
        <v>10939985</v>
      </c>
      <c r="BA279" s="39">
        <f>SUM(BB279+BF279+BI279+BK279+BN279)</f>
        <v>0</v>
      </c>
      <c r="BB279" s="39">
        <f t="shared" ref="BB279" si="757">SUM(BC279:BE279)</f>
        <v>0</v>
      </c>
      <c r="BC279" s="39">
        <v>0</v>
      </c>
      <c r="BD279" s="39">
        <v>0</v>
      </c>
      <c r="BE279" s="39">
        <v>0</v>
      </c>
      <c r="BF279" s="39">
        <f>SUM(BG279:BH279)</f>
        <v>0</v>
      </c>
      <c r="BG279" s="39"/>
      <c r="BH279" s="39">
        <v>0</v>
      </c>
      <c r="BI279" s="35"/>
      <c r="BJ279" s="39">
        <v>0</v>
      </c>
      <c r="BK279" s="39">
        <f t="shared" ref="BK279" si="758">SUM(BL279)</f>
        <v>0</v>
      </c>
      <c r="BL279" s="39">
        <v>0</v>
      </c>
      <c r="BM279" s="39">
        <v>0</v>
      </c>
      <c r="BN279" s="39">
        <f t="shared" ref="BN279" si="759">SUM(BO279:BY279)</f>
        <v>0</v>
      </c>
      <c r="BO279" s="39">
        <v>0</v>
      </c>
      <c r="BP279" s="39">
        <v>0</v>
      </c>
      <c r="BQ279" s="39">
        <v>0</v>
      </c>
      <c r="BR279" s="39">
        <v>0</v>
      </c>
      <c r="BS279" s="39">
        <v>0</v>
      </c>
      <c r="BT279" s="39">
        <v>0</v>
      </c>
      <c r="BU279" s="39">
        <v>0</v>
      </c>
      <c r="BV279" s="39">
        <v>0</v>
      </c>
      <c r="BW279" s="39">
        <v>0</v>
      </c>
      <c r="BX279" s="39"/>
      <c r="BY279" s="39">
        <v>0</v>
      </c>
      <c r="BZ279" s="39">
        <f t="shared" si="726"/>
        <v>0</v>
      </c>
      <c r="CA279" s="39">
        <f>SUM(CB279+CE279+CK279)</f>
        <v>0</v>
      </c>
      <c r="CB279" s="39">
        <f t="shared" ref="CB279" si="760">SUM(CC279:CD279)</f>
        <v>0</v>
      </c>
      <c r="CC279" s="39">
        <v>0</v>
      </c>
      <c r="CD279" s="39"/>
      <c r="CE279" s="19">
        <f>SUM(CF279:CJ279)</f>
        <v>0</v>
      </c>
      <c r="CF279" s="39">
        <v>0</v>
      </c>
      <c r="CG279" s="39">
        <v>0</v>
      </c>
      <c r="CH279" s="39">
        <v>0</v>
      </c>
      <c r="CI279" s="39">
        <v>0</v>
      </c>
      <c r="CJ279" s="39">
        <v>0</v>
      </c>
      <c r="CK279" s="39">
        <f>SUM(CL279:CP279)</f>
        <v>0</v>
      </c>
      <c r="CL279" s="39">
        <v>0</v>
      </c>
      <c r="CM279" s="39">
        <v>0</v>
      </c>
      <c r="CN279" s="39">
        <v>0</v>
      </c>
      <c r="CO279" s="39"/>
      <c r="CP279" s="39"/>
      <c r="CQ279" s="39">
        <v>0</v>
      </c>
      <c r="CR279" s="39">
        <f t="shared" ref="CR279" si="761">SUM(CS279)</f>
        <v>0</v>
      </c>
      <c r="CS279" s="39">
        <f t="shared" ref="CS279" si="762">SUM(CT279:CU279)</f>
        <v>0</v>
      </c>
      <c r="CT279" s="39">
        <v>0</v>
      </c>
      <c r="CU279" s="41">
        <v>0</v>
      </c>
      <c r="CW279" s="117"/>
      <c r="CX279" s="117"/>
      <c r="CY279" s="95"/>
    </row>
    <row r="280" spans="1:103" s="58" customFormat="1" ht="15.6" x14ac:dyDescent="0.3">
      <c r="A280" s="16" t="s">
        <v>340</v>
      </c>
      <c r="B280" s="16" t="s">
        <v>1</v>
      </c>
      <c r="C280" s="17" t="s">
        <v>341</v>
      </c>
      <c r="D280" s="18">
        <f t="shared" ref="D280:AI280" si="763">SUM(D281)</f>
        <v>7492292</v>
      </c>
      <c r="E280" s="18">
        <f t="shared" si="763"/>
        <v>7492292</v>
      </c>
      <c r="F280" s="18">
        <f t="shared" si="763"/>
        <v>0</v>
      </c>
      <c r="G280" s="18">
        <f t="shared" si="763"/>
        <v>0</v>
      </c>
      <c r="H280" s="18">
        <f t="shared" si="763"/>
        <v>0</v>
      </c>
      <c r="I280" s="18">
        <f t="shared" si="763"/>
        <v>0</v>
      </c>
      <c r="J280" s="18">
        <f t="shared" si="763"/>
        <v>0</v>
      </c>
      <c r="K280" s="18">
        <f t="shared" si="763"/>
        <v>0</v>
      </c>
      <c r="L280" s="18">
        <f t="shared" si="763"/>
        <v>0</v>
      </c>
      <c r="M280" s="18">
        <f t="shared" si="763"/>
        <v>0</v>
      </c>
      <c r="N280" s="18">
        <f t="shared" si="763"/>
        <v>0</v>
      </c>
      <c r="O280" s="18">
        <f t="shared" si="763"/>
        <v>0</v>
      </c>
      <c r="P280" s="18">
        <f t="shared" si="763"/>
        <v>0</v>
      </c>
      <c r="Q280" s="18">
        <f t="shared" si="763"/>
        <v>0</v>
      </c>
      <c r="R280" s="18">
        <f t="shared" si="763"/>
        <v>0</v>
      </c>
      <c r="S280" s="18">
        <f t="shared" si="763"/>
        <v>0</v>
      </c>
      <c r="T280" s="18">
        <f t="shared" si="763"/>
        <v>0</v>
      </c>
      <c r="U280" s="18">
        <f t="shared" si="763"/>
        <v>0</v>
      </c>
      <c r="V280" s="18">
        <f t="shared" si="763"/>
        <v>0</v>
      </c>
      <c r="W280" s="18">
        <f t="shared" si="763"/>
        <v>0</v>
      </c>
      <c r="X280" s="18">
        <f t="shared" si="763"/>
        <v>0</v>
      </c>
      <c r="Y280" s="18">
        <f t="shared" si="763"/>
        <v>0</v>
      </c>
      <c r="Z280" s="18">
        <f t="shared" si="763"/>
        <v>0</v>
      </c>
      <c r="AA280" s="18">
        <f t="shared" si="763"/>
        <v>0</v>
      </c>
      <c r="AB280" s="18">
        <f t="shared" si="763"/>
        <v>0</v>
      </c>
      <c r="AC280" s="18">
        <f t="shared" si="763"/>
        <v>0</v>
      </c>
      <c r="AD280" s="18">
        <f t="shared" si="763"/>
        <v>0</v>
      </c>
      <c r="AE280" s="18">
        <f t="shared" si="763"/>
        <v>0</v>
      </c>
      <c r="AF280" s="18">
        <f t="shared" si="763"/>
        <v>0</v>
      </c>
      <c r="AG280" s="18">
        <f t="shared" si="763"/>
        <v>0</v>
      </c>
      <c r="AH280" s="18">
        <f t="shared" si="763"/>
        <v>0</v>
      </c>
      <c r="AI280" s="18">
        <f t="shared" si="763"/>
        <v>0</v>
      </c>
      <c r="AJ280" s="18">
        <f t="shared" ref="AJ280:CS280" si="764">SUM(AJ281)</f>
        <v>0</v>
      </c>
      <c r="AK280" s="18">
        <f t="shared" si="764"/>
        <v>0</v>
      </c>
      <c r="AL280" s="18">
        <f t="shared" si="764"/>
        <v>0</v>
      </c>
      <c r="AM280" s="18">
        <f t="shared" si="764"/>
        <v>0</v>
      </c>
      <c r="AN280" s="18">
        <f t="shared" si="764"/>
        <v>0</v>
      </c>
      <c r="AO280" s="18">
        <f t="shared" si="764"/>
        <v>0</v>
      </c>
      <c r="AP280" s="18">
        <f t="shared" si="764"/>
        <v>0</v>
      </c>
      <c r="AQ280" s="18">
        <f t="shared" si="764"/>
        <v>0</v>
      </c>
      <c r="AR280" s="18">
        <f t="shared" si="764"/>
        <v>0</v>
      </c>
      <c r="AS280" s="18">
        <f t="shared" si="764"/>
        <v>0</v>
      </c>
      <c r="AT280" s="18">
        <f t="shared" si="764"/>
        <v>0</v>
      </c>
      <c r="AU280" s="18">
        <f t="shared" si="764"/>
        <v>0</v>
      </c>
      <c r="AV280" s="18">
        <f t="shared" si="764"/>
        <v>0</v>
      </c>
      <c r="AW280" s="18">
        <f t="shared" si="764"/>
        <v>0</v>
      </c>
      <c r="AX280" s="18">
        <f t="shared" si="764"/>
        <v>0</v>
      </c>
      <c r="AY280" s="18"/>
      <c r="AZ280" s="18">
        <f t="shared" si="764"/>
        <v>0</v>
      </c>
      <c r="BA280" s="18">
        <f t="shared" si="764"/>
        <v>7492292</v>
      </c>
      <c r="BB280" s="18">
        <f t="shared" si="764"/>
        <v>0</v>
      </c>
      <c r="BC280" s="18">
        <f t="shared" si="764"/>
        <v>0</v>
      </c>
      <c r="BD280" s="18">
        <f t="shared" si="764"/>
        <v>0</v>
      </c>
      <c r="BE280" s="18">
        <f t="shared" si="764"/>
        <v>0</v>
      </c>
      <c r="BF280" s="38">
        <f>SUM(BG280:BH280)</f>
        <v>7492292</v>
      </c>
      <c r="BG280" s="18">
        <f t="shared" si="764"/>
        <v>0</v>
      </c>
      <c r="BH280" s="18">
        <f t="shared" si="764"/>
        <v>7492292</v>
      </c>
      <c r="BI280" s="18">
        <f t="shared" si="764"/>
        <v>0</v>
      </c>
      <c r="BJ280" s="18">
        <f t="shared" si="764"/>
        <v>0</v>
      </c>
      <c r="BK280" s="18">
        <f t="shared" si="764"/>
        <v>0</v>
      </c>
      <c r="BL280" s="18">
        <f t="shared" si="764"/>
        <v>0</v>
      </c>
      <c r="BM280" s="18">
        <f t="shared" si="764"/>
        <v>0</v>
      </c>
      <c r="BN280" s="18">
        <f t="shared" si="764"/>
        <v>0</v>
      </c>
      <c r="BO280" s="18">
        <f t="shared" si="764"/>
        <v>0</v>
      </c>
      <c r="BP280" s="18">
        <f t="shared" si="764"/>
        <v>0</v>
      </c>
      <c r="BQ280" s="18">
        <f t="shared" si="764"/>
        <v>0</v>
      </c>
      <c r="BR280" s="18">
        <f t="shared" si="764"/>
        <v>0</v>
      </c>
      <c r="BS280" s="18">
        <f t="shared" si="764"/>
        <v>0</v>
      </c>
      <c r="BT280" s="18">
        <f t="shared" si="764"/>
        <v>0</v>
      </c>
      <c r="BU280" s="18">
        <f t="shared" si="764"/>
        <v>0</v>
      </c>
      <c r="BV280" s="18">
        <f t="shared" si="764"/>
        <v>0</v>
      </c>
      <c r="BW280" s="18">
        <f t="shared" si="764"/>
        <v>0</v>
      </c>
      <c r="BX280" s="18">
        <f t="shared" si="764"/>
        <v>0</v>
      </c>
      <c r="BY280" s="18">
        <f t="shared" si="764"/>
        <v>0</v>
      </c>
      <c r="BZ280" s="18">
        <f t="shared" si="726"/>
        <v>0</v>
      </c>
      <c r="CA280" s="18">
        <f t="shared" si="764"/>
        <v>0</v>
      </c>
      <c r="CB280" s="18">
        <f t="shared" si="764"/>
        <v>0</v>
      </c>
      <c r="CC280" s="18">
        <f t="shared" si="764"/>
        <v>0</v>
      </c>
      <c r="CD280" s="18">
        <f t="shared" si="764"/>
        <v>0</v>
      </c>
      <c r="CE280" s="18">
        <f t="shared" si="764"/>
        <v>0</v>
      </c>
      <c r="CF280" s="18">
        <f t="shared" si="764"/>
        <v>0</v>
      </c>
      <c r="CG280" s="18">
        <f t="shared" si="764"/>
        <v>0</v>
      </c>
      <c r="CH280" s="18">
        <f t="shared" si="764"/>
        <v>0</v>
      </c>
      <c r="CI280" s="18">
        <f t="shared" si="764"/>
        <v>0</v>
      </c>
      <c r="CJ280" s="18">
        <f t="shared" si="764"/>
        <v>0</v>
      </c>
      <c r="CK280" s="18">
        <f t="shared" si="764"/>
        <v>0</v>
      </c>
      <c r="CL280" s="18">
        <f t="shared" si="764"/>
        <v>0</v>
      </c>
      <c r="CM280" s="18">
        <f t="shared" si="764"/>
        <v>0</v>
      </c>
      <c r="CN280" s="18">
        <f t="shared" si="764"/>
        <v>0</v>
      </c>
      <c r="CO280" s="18"/>
      <c r="CP280" s="18"/>
      <c r="CQ280" s="18">
        <f t="shared" si="764"/>
        <v>0</v>
      </c>
      <c r="CR280" s="18">
        <f t="shared" si="764"/>
        <v>0</v>
      </c>
      <c r="CS280" s="18">
        <f t="shared" si="764"/>
        <v>0</v>
      </c>
      <c r="CT280" s="18">
        <f t="shared" ref="CT280:CU280" si="765">SUM(CT281)</f>
        <v>0</v>
      </c>
      <c r="CU280" s="46">
        <f t="shared" si="765"/>
        <v>0</v>
      </c>
      <c r="CW280" s="94"/>
      <c r="CX280" s="94"/>
      <c r="CY280" s="93"/>
    </row>
    <row r="281" spans="1:103" ht="15.6" x14ac:dyDescent="0.3">
      <c r="A281" s="21" t="s">
        <v>1</v>
      </c>
      <c r="B281" s="21" t="s">
        <v>342</v>
      </c>
      <c r="C281" s="22" t="s">
        <v>341</v>
      </c>
      <c r="D281" s="19">
        <f>SUM(E281+BZ281+CR281)</f>
        <v>7492292</v>
      </c>
      <c r="E281" s="19">
        <f>SUM(F281+BA281)</f>
        <v>7492292</v>
      </c>
      <c r="F281" s="19">
        <f>SUM(G281+H281+I281+P281+S281+T281+U281+AE281+AD281)</f>
        <v>0</v>
      </c>
      <c r="G281" s="19">
        <v>0</v>
      </c>
      <c r="H281" s="19">
        <v>0</v>
      </c>
      <c r="I281" s="19">
        <f>SUM(J281:O281)</f>
        <v>0</v>
      </c>
      <c r="J281" s="19">
        <v>0</v>
      </c>
      <c r="K281" s="19">
        <v>0</v>
      </c>
      <c r="L281" s="19">
        <v>0</v>
      </c>
      <c r="M281" s="19">
        <v>0</v>
      </c>
      <c r="N281" s="19">
        <v>0</v>
      </c>
      <c r="O281" s="19">
        <v>0</v>
      </c>
      <c r="P281" s="19">
        <f>SUM(Q281:R281)</f>
        <v>0</v>
      </c>
      <c r="Q281" s="19">
        <v>0</v>
      </c>
      <c r="R281" s="19">
        <v>0</v>
      </c>
      <c r="S281" s="19">
        <v>0</v>
      </c>
      <c r="T281" s="19">
        <v>0</v>
      </c>
      <c r="U281" s="19">
        <f t="shared" ref="U281" si="766">SUM(V281:AC281)</f>
        <v>0</v>
      </c>
      <c r="V281" s="19">
        <v>0</v>
      </c>
      <c r="W281" s="19">
        <v>0</v>
      </c>
      <c r="X281" s="19">
        <v>0</v>
      </c>
      <c r="Y281" s="19">
        <v>0</v>
      </c>
      <c r="Z281" s="19">
        <v>0</v>
      </c>
      <c r="AA281" s="19">
        <v>0</v>
      </c>
      <c r="AB281" s="19">
        <v>0</v>
      </c>
      <c r="AC281" s="19">
        <v>0</v>
      </c>
      <c r="AD281" s="19">
        <v>0</v>
      </c>
      <c r="AE281" s="19">
        <f>SUM(AF281:AZ281)</f>
        <v>0</v>
      </c>
      <c r="AF281" s="19">
        <v>0</v>
      </c>
      <c r="AG281" s="19">
        <v>0</v>
      </c>
      <c r="AH281" s="19">
        <v>0</v>
      </c>
      <c r="AI281" s="19">
        <v>0</v>
      </c>
      <c r="AJ281" s="19">
        <v>0</v>
      </c>
      <c r="AK281" s="19">
        <v>0</v>
      </c>
      <c r="AL281" s="19">
        <v>0</v>
      </c>
      <c r="AM281" s="19">
        <v>0</v>
      </c>
      <c r="AN281" s="19">
        <v>0</v>
      </c>
      <c r="AO281" s="19">
        <v>0</v>
      </c>
      <c r="AP281" s="19">
        <v>0</v>
      </c>
      <c r="AQ281" s="19">
        <v>0</v>
      </c>
      <c r="AR281" s="19">
        <v>0</v>
      </c>
      <c r="AS281" s="19">
        <v>0</v>
      </c>
      <c r="AT281" s="19">
        <v>0</v>
      </c>
      <c r="AU281" s="19">
        <v>0</v>
      </c>
      <c r="AV281" s="19">
        <v>0</v>
      </c>
      <c r="AW281" s="19">
        <v>0</v>
      </c>
      <c r="AX281" s="19">
        <v>0</v>
      </c>
      <c r="AY281" s="19"/>
      <c r="AZ281" s="19">
        <v>0</v>
      </c>
      <c r="BA281" s="19">
        <f>SUM(BB281+BF281+BI281+BK281+BN281)</f>
        <v>7492292</v>
      </c>
      <c r="BB281" s="19">
        <f>SUM(BC281:BE281)</f>
        <v>0</v>
      </c>
      <c r="BC281" s="19">
        <v>0</v>
      </c>
      <c r="BD281" s="19">
        <v>0</v>
      </c>
      <c r="BE281" s="19">
        <v>0</v>
      </c>
      <c r="BF281" s="39">
        <f>SUM(BG281:BH281)</f>
        <v>7492292</v>
      </c>
      <c r="BG281" s="19">
        <v>0</v>
      </c>
      <c r="BH281" s="23">
        <v>7492292</v>
      </c>
      <c r="BI281" s="19">
        <v>0</v>
      </c>
      <c r="BJ281" s="19">
        <v>0</v>
      </c>
      <c r="BK281" s="19">
        <f>SUM(BL281)</f>
        <v>0</v>
      </c>
      <c r="BL281" s="19">
        <v>0</v>
      </c>
      <c r="BM281" s="19">
        <v>0</v>
      </c>
      <c r="BN281" s="19">
        <f>SUM(BO281:BY281)</f>
        <v>0</v>
      </c>
      <c r="BO281" s="19">
        <v>0</v>
      </c>
      <c r="BP281" s="19">
        <v>0</v>
      </c>
      <c r="BQ281" s="19">
        <v>0</v>
      </c>
      <c r="BR281" s="19">
        <v>0</v>
      </c>
      <c r="BS281" s="19">
        <v>0</v>
      </c>
      <c r="BT281" s="19">
        <v>0</v>
      </c>
      <c r="BU281" s="19">
        <v>0</v>
      </c>
      <c r="BV281" s="19">
        <v>0</v>
      </c>
      <c r="BW281" s="19">
        <v>0</v>
      </c>
      <c r="BX281" s="19">
        <v>0</v>
      </c>
      <c r="BY281" s="19">
        <v>0</v>
      </c>
      <c r="BZ281" s="19">
        <f t="shared" si="726"/>
        <v>0</v>
      </c>
      <c r="CA281" s="19">
        <f>SUM(CB281+CE281+CK281)</f>
        <v>0</v>
      </c>
      <c r="CB281" s="19">
        <f>SUM(CC281:CD281)</f>
        <v>0</v>
      </c>
      <c r="CC281" s="19">
        <v>0</v>
      </c>
      <c r="CD281" s="19">
        <v>0</v>
      </c>
      <c r="CE281" s="19">
        <f>SUM(CF281:CJ281)</f>
        <v>0</v>
      </c>
      <c r="CF281" s="19">
        <v>0</v>
      </c>
      <c r="CG281" s="19">
        <v>0</v>
      </c>
      <c r="CH281" s="19">
        <v>0</v>
      </c>
      <c r="CI281" s="19">
        <v>0</v>
      </c>
      <c r="CJ281" s="19">
        <v>0</v>
      </c>
      <c r="CK281" s="19">
        <f>SUM(CL281:CP281)</f>
        <v>0</v>
      </c>
      <c r="CL281" s="19">
        <v>0</v>
      </c>
      <c r="CM281" s="19">
        <v>0</v>
      </c>
      <c r="CN281" s="19">
        <v>0</v>
      </c>
      <c r="CO281" s="19"/>
      <c r="CP281" s="19"/>
      <c r="CQ281" s="19">
        <v>0</v>
      </c>
      <c r="CR281" s="19">
        <f>SUM(CS281)</f>
        <v>0</v>
      </c>
      <c r="CS281" s="19">
        <f>SUM(CT281:CU281)</f>
        <v>0</v>
      </c>
      <c r="CT281" s="19">
        <v>0</v>
      </c>
      <c r="CU281" s="20">
        <v>0</v>
      </c>
      <c r="CW281" s="116"/>
      <c r="CX281" s="116"/>
      <c r="CY281" s="95"/>
    </row>
    <row r="282" spans="1:103" s="52" customFormat="1" ht="31.2" x14ac:dyDescent="0.3">
      <c r="A282" s="16" t="s">
        <v>343</v>
      </c>
      <c r="B282" s="16" t="s">
        <v>1</v>
      </c>
      <c r="C282" s="17" t="s">
        <v>581</v>
      </c>
      <c r="D282" s="18">
        <f t="shared" ref="D282:AK282" si="767">SUM(D283)</f>
        <v>48710867</v>
      </c>
      <c r="E282" s="18">
        <f t="shared" si="767"/>
        <v>48710867</v>
      </c>
      <c r="F282" s="18">
        <f t="shared" si="767"/>
        <v>0</v>
      </c>
      <c r="G282" s="18">
        <f t="shared" si="767"/>
        <v>0</v>
      </c>
      <c r="H282" s="18">
        <f t="shared" si="767"/>
        <v>0</v>
      </c>
      <c r="I282" s="18">
        <f t="shared" si="767"/>
        <v>0</v>
      </c>
      <c r="J282" s="18">
        <f t="shared" si="767"/>
        <v>0</v>
      </c>
      <c r="K282" s="18">
        <f t="shared" si="767"/>
        <v>0</v>
      </c>
      <c r="L282" s="18">
        <f t="shared" si="767"/>
        <v>0</v>
      </c>
      <c r="M282" s="18">
        <f t="shared" si="767"/>
        <v>0</v>
      </c>
      <c r="N282" s="18">
        <f t="shared" si="767"/>
        <v>0</v>
      </c>
      <c r="O282" s="18">
        <f t="shared" si="767"/>
        <v>0</v>
      </c>
      <c r="P282" s="18">
        <f t="shared" si="767"/>
        <v>0</v>
      </c>
      <c r="Q282" s="18">
        <f t="shared" si="767"/>
        <v>0</v>
      </c>
      <c r="R282" s="18">
        <f t="shared" si="767"/>
        <v>0</v>
      </c>
      <c r="S282" s="18">
        <f t="shared" si="767"/>
        <v>0</v>
      </c>
      <c r="T282" s="18">
        <f t="shared" si="767"/>
        <v>0</v>
      </c>
      <c r="U282" s="18">
        <f t="shared" si="767"/>
        <v>0</v>
      </c>
      <c r="V282" s="18">
        <f t="shared" si="767"/>
        <v>0</v>
      </c>
      <c r="W282" s="18">
        <f t="shared" si="767"/>
        <v>0</v>
      </c>
      <c r="X282" s="18">
        <f t="shared" si="767"/>
        <v>0</v>
      </c>
      <c r="Y282" s="18">
        <f t="shared" si="767"/>
        <v>0</v>
      </c>
      <c r="Z282" s="18">
        <f t="shared" si="767"/>
        <v>0</v>
      </c>
      <c r="AA282" s="18">
        <f t="shared" si="767"/>
        <v>0</v>
      </c>
      <c r="AB282" s="18">
        <f t="shared" si="767"/>
        <v>0</v>
      </c>
      <c r="AC282" s="18">
        <f t="shared" si="767"/>
        <v>0</v>
      </c>
      <c r="AD282" s="18">
        <f t="shared" si="767"/>
        <v>0</v>
      </c>
      <c r="AE282" s="18">
        <f t="shared" si="767"/>
        <v>0</v>
      </c>
      <c r="AF282" s="18">
        <f t="shared" si="767"/>
        <v>0</v>
      </c>
      <c r="AG282" s="18">
        <f t="shared" si="767"/>
        <v>0</v>
      </c>
      <c r="AH282" s="18">
        <f t="shared" si="767"/>
        <v>0</v>
      </c>
      <c r="AI282" s="18">
        <f t="shared" si="767"/>
        <v>0</v>
      </c>
      <c r="AJ282" s="18">
        <f t="shared" si="767"/>
        <v>0</v>
      </c>
      <c r="AK282" s="18">
        <f t="shared" si="767"/>
        <v>0</v>
      </c>
      <c r="AL282" s="18">
        <f t="shared" ref="AL282:CU282" si="768">SUM(AL283)</f>
        <v>0</v>
      </c>
      <c r="AM282" s="18">
        <f t="shared" si="768"/>
        <v>0</v>
      </c>
      <c r="AN282" s="18">
        <f t="shared" si="768"/>
        <v>0</v>
      </c>
      <c r="AO282" s="18">
        <f t="shared" si="768"/>
        <v>0</v>
      </c>
      <c r="AP282" s="18">
        <f t="shared" si="768"/>
        <v>0</v>
      </c>
      <c r="AQ282" s="18">
        <f t="shared" si="768"/>
        <v>0</v>
      </c>
      <c r="AR282" s="18">
        <f t="shared" si="768"/>
        <v>0</v>
      </c>
      <c r="AS282" s="18">
        <f t="shared" si="768"/>
        <v>0</v>
      </c>
      <c r="AT282" s="18">
        <f t="shared" si="768"/>
        <v>0</v>
      </c>
      <c r="AU282" s="18">
        <f t="shared" si="768"/>
        <v>0</v>
      </c>
      <c r="AV282" s="18">
        <f t="shared" si="768"/>
        <v>0</v>
      </c>
      <c r="AW282" s="18">
        <f t="shared" si="768"/>
        <v>0</v>
      </c>
      <c r="AX282" s="18">
        <f t="shared" si="768"/>
        <v>0</v>
      </c>
      <c r="AY282" s="18"/>
      <c r="AZ282" s="18">
        <f t="shared" si="768"/>
        <v>0</v>
      </c>
      <c r="BA282" s="18">
        <f t="shared" si="768"/>
        <v>48710867</v>
      </c>
      <c r="BB282" s="18">
        <f t="shared" si="768"/>
        <v>0</v>
      </c>
      <c r="BC282" s="18">
        <f t="shared" si="768"/>
        <v>0</v>
      </c>
      <c r="BD282" s="18">
        <f t="shared" si="768"/>
        <v>0</v>
      </c>
      <c r="BE282" s="18">
        <f t="shared" si="768"/>
        <v>0</v>
      </c>
      <c r="BF282" s="18">
        <f t="shared" si="768"/>
        <v>0</v>
      </c>
      <c r="BG282" s="18">
        <f t="shared" si="768"/>
        <v>0</v>
      </c>
      <c r="BH282" s="18">
        <f t="shared" si="768"/>
        <v>0</v>
      </c>
      <c r="BI282" s="18">
        <f t="shared" si="768"/>
        <v>22780831</v>
      </c>
      <c r="BJ282" s="18">
        <f t="shared" si="768"/>
        <v>0</v>
      </c>
      <c r="BK282" s="18">
        <f t="shared" si="768"/>
        <v>0</v>
      </c>
      <c r="BL282" s="18">
        <f t="shared" si="768"/>
        <v>0</v>
      </c>
      <c r="BM282" s="18">
        <f t="shared" si="768"/>
        <v>0</v>
      </c>
      <c r="BN282" s="18">
        <f t="shared" si="768"/>
        <v>25930036</v>
      </c>
      <c r="BO282" s="18">
        <f t="shared" si="768"/>
        <v>0</v>
      </c>
      <c r="BP282" s="18">
        <f t="shared" si="768"/>
        <v>0</v>
      </c>
      <c r="BQ282" s="18">
        <f t="shared" si="768"/>
        <v>0</v>
      </c>
      <c r="BR282" s="18">
        <f t="shared" si="768"/>
        <v>0</v>
      </c>
      <c r="BS282" s="18">
        <f t="shared" si="768"/>
        <v>0</v>
      </c>
      <c r="BT282" s="18">
        <f t="shared" si="768"/>
        <v>0</v>
      </c>
      <c r="BU282" s="18">
        <f t="shared" si="768"/>
        <v>0</v>
      </c>
      <c r="BV282" s="18">
        <f t="shared" si="768"/>
        <v>0</v>
      </c>
      <c r="BW282" s="18">
        <f t="shared" si="768"/>
        <v>0</v>
      </c>
      <c r="BX282" s="18">
        <f t="shared" si="768"/>
        <v>0</v>
      </c>
      <c r="BY282" s="18">
        <f t="shared" si="768"/>
        <v>25930036</v>
      </c>
      <c r="BZ282" s="18">
        <f t="shared" si="726"/>
        <v>0</v>
      </c>
      <c r="CA282" s="18">
        <f t="shared" si="768"/>
        <v>0</v>
      </c>
      <c r="CB282" s="18">
        <f t="shared" si="768"/>
        <v>0</v>
      </c>
      <c r="CC282" s="18">
        <f t="shared" si="768"/>
        <v>0</v>
      </c>
      <c r="CD282" s="18">
        <f t="shared" si="768"/>
        <v>0</v>
      </c>
      <c r="CE282" s="18">
        <f t="shared" si="768"/>
        <v>0</v>
      </c>
      <c r="CF282" s="18">
        <f t="shared" si="768"/>
        <v>0</v>
      </c>
      <c r="CG282" s="18">
        <f t="shared" si="768"/>
        <v>0</v>
      </c>
      <c r="CH282" s="18">
        <f t="shared" si="768"/>
        <v>0</v>
      </c>
      <c r="CI282" s="18">
        <f t="shared" si="768"/>
        <v>0</v>
      </c>
      <c r="CJ282" s="18">
        <f t="shared" si="768"/>
        <v>0</v>
      </c>
      <c r="CK282" s="18">
        <f t="shared" si="768"/>
        <v>0</v>
      </c>
      <c r="CL282" s="18">
        <f t="shared" si="768"/>
        <v>0</v>
      </c>
      <c r="CM282" s="18">
        <f t="shared" si="768"/>
        <v>0</v>
      </c>
      <c r="CN282" s="18">
        <f t="shared" si="768"/>
        <v>0</v>
      </c>
      <c r="CO282" s="18"/>
      <c r="CP282" s="18"/>
      <c r="CQ282" s="18">
        <f t="shared" si="768"/>
        <v>0</v>
      </c>
      <c r="CR282" s="18">
        <f t="shared" si="768"/>
        <v>0</v>
      </c>
      <c r="CS282" s="18">
        <f t="shared" si="768"/>
        <v>0</v>
      </c>
      <c r="CT282" s="18">
        <f t="shared" si="768"/>
        <v>0</v>
      </c>
      <c r="CU282" s="46">
        <f t="shared" si="768"/>
        <v>0</v>
      </c>
      <c r="CV282" s="58"/>
      <c r="CW282" s="94"/>
      <c r="CX282" s="94"/>
      <c r="CY282" s="95"/>
    </row>
    <row r="283" spans="1:103" s="52" customFormat="1" ht="31.2" x14ac:dyDescent="0.3">
      <c r="A283" s="21" t="s">
        <v>1</v>
      </c>
      <c r="B283" s="21" t="s">
        <v>91</v>
      </c>
      <c r="C283" s="22" t="s">
        <v>582</v>
      </c>
      <c r="D283" s="19">
        <f>SUM(E283+BZ283+CR283)</f>
        <v>48710867</v>
      </c>
      <c r="E283" s="19">
        <f>SUM(F283+BA283)</f>
        <v>48710867</v>
      </c>
      <c r="F283" s="19">
        <f>SUM(G283+H283+I283+P283+S283+T283+U283+AE283+AD283)</f>
        <v>0</v>
      </c>
      <c r="G283" s="19">
        <v>0</v>
      </c>
      <c r="H283" s="19">
        <v>0</v>
      </c>
      <c r="I283" s="19">
        <f t="shared" ref="I283:I293" si="769">SUM(J283:O283)</f>
        <v>0</v>
      </c>
      <c r="J283" s="19">
        <v>0</v>
      </c>
      <c r="K283" s="19">
        <v>0</v>
      </c>
      <c r="L283" s="19">
        <v>0</v>
      </c>
      <c r="M283" s="19">
        <v>0</v>
      </c>
      <c r="N283" s="19">
        <v>0</v>
      </c>
      <c r="O283" s="19">
        <v>0</v>
      </c>
      <c r="P283" s="19">
        <f t="shared" ref="P283:P293" si="770">SUM(Q283:R283)</f>
        <v>0</v>
      </c>
      <c r="Q283" s="19">
        <v>0</v>
      </c>
      <c r="R283" s="19">
        <v>0</v>
      </c>
      <c r="S283" s="19">
        <v>0</v>
      </c>
      <c r="T283" s="19">
        <v>0</v>
      </c>
      <c r="U283" s="19">
        <f t="shared" ref="U283" si="771">SUM(V283:AC283)</f>
        <v>0</v>
      </c>
      <c r="V283" s="19">
        <v>0</v>
      </c>
      <c r="W283" s="19">
        <v>0</v>
      </c>
      <c r="X283" s="19">
        <v>0</v>
      </c>
      <c r="Y283" s="19">
        <v>0</v>
      </c>
      <c r="Z283" s="19">
        <v>0</v>
      </c>
      <c r="AA283" s="19">
        <v>0</v>
      </c>
      <c r="AB283" s="19">
        <v>0</v>
      </c>
      <c r="AC283" s="19">
        <v>0</v>
      </c>
      <c r="AD283" s="19">
        <v>0</v>
      </c>
      <c r="AE283" s="19">
        <f>SUM(AF283:AZ283)</f>
        <v>0</v>
      </c>
      <c r="AF283" s="19">
        <v>0</v>
      </c>
      <c r="AG283" s="19">
        <v>0</v>
      </c>
      <c r="AH283" s="19">
        <v>0</v>
      </c>
      <c r="AI283" s="19">
        <v>0</v>
      </c>
      <c r="AJ283" s="19">
        <v>0</v>
      </c>
      <c r="AK283" s="19">
        <v>0</v>
      </c>
      <c r="AL283" s="19">
        <v>0</v>
      </c>
      <c r="AM283" s="19">
        <v>0</v>
      </c>
      <c r="AN283" s="19">
        <v>0</v>
      </c>
      <c r="AO283" s="19">
        <v>0</v>
      </c>
      <c r="AP283" s="19">
        <v>0</v>
      </c>
      <c r="AQ283" s="19">
        <v>0</v>
      </c>
      <c r="AR283" s="19">
        <v>0</v>
      </c>
      <c r="AS283" s="19">
        <v>0</v>
      </c>
      <c r="AT283" s="19">
        <v>0</v>
      </c>
      <c r="AU283" s="19">
        <v>0</v>
      </c>
      <c r="AV283" s="19">
        <v>0</v>
      </c>
      <c r="AW283" s="19">
        <v>0</v>
      </c>
      <c r="AX283" s="19">
        <v>0</v>
      </c>
      <c r="AY283" s="19"/>
      <c r="AZ283" s="19"/>
      <c r="BA283" s="19">
        <f>SUM(BB283+BF283+BI283+BK283+BN283)</f>
        <v>48710867</v>
      </c>
      <c r="BB283" s="19">
        <f>SUM(BC283:BE283)</f>
        <v>0</v>
      </c>
      <c r="BC283" s="19">
        <v>0</v>
      </c>
      <c r="BD283" s="19">
        <v>0</v>
      </c>
      <c r="BE283" s="19">
        <v>0</v>
      </c>
      <c r="BF283" s="19">
        <f>SUM(BH283:BH283)</f>
        <v>0</v>
      </c>
      <c r="BG283" s="19">
        <v>0</v>
      </c>
      <c r="BH283" s="19">
        <v>0</v>
      </c>
      <c r="BI283" s="19">
        <v>22780831</v>
      </c>
      <c r="BJ283" s="19">
        <v>0</v>
      </c>
      <c r="BK283" s="19">
        <f t="shared" ref="BK283:BK293" si="772">SUM(BL283)</f>
        <v>0</v>
      </c>
      <c r="BL283" s="19">
        <v>0</v>
      </c>
      <c r="BM283" s="19">
        <v>0</v>
      </c>
      <c r="BN283" s="19">
        <f>SUM(BO283:BY283)</f>
        <v>25930036</v>
      </c>
      <c r="BO283" s="19">
        <v>0</v>
      </c>
      <c r="BP283" s="19">
        <v>0</v>
      </c>
      <c r="BQ283" s="19">
        <v>0</v>
      </c>
      <c r="BR283" s="19">
        <v>0</v>
      </c>
      <c r="BS283" s="19">
        <v>0</v>
      </c>
      <c r="BT283" s="19">
        <v>0</v>
      </c>
      <c r="BU283" s="19">
        <v>0</v>
      </c>
      <c r="BV283" s="19">
        <v>0</v>
      </c>
      <c r="BW283" s="19">
        <v>0</v>
      </c>
      <c r="BX283" s="19">
        <v>0</v>
      </c>
      <c r="BY283" s="19">
        <v>25930036</v>
      </c>
      <c r="BZ283" s="19">
        <f t="shared" si="726"/>
        <v>0</v>
      </c>
      <c r="CA283" s="19">
        <f>SUM(CB283+CE283+CK283)</f>
        <v>0</v>
      </c>
      <c r="CB283" s="19">
        <f t="shared" ref="CB283:CB293" si="773">SUM(CC283:CD283)</f>
        <v>0</v>
      </c>
      <c r="CC283" s="19">
        <v>0</v>
      </c>
      <c r="CD283" s="19">
        <v>0</v>
      </c>
      <c r="CE283" s="19">
        <f>SUM(CF283:CJ283)</f>
        <v>0</v>
      </c>
      <c r="CF283" s="19">
        <v>0</v>
      </c>
      <c r="CG283" s="19"/>
      <c r="CH283" s="19">
        <v>0</v>
      </c>
      <c r="CI283" s="19">
        <v>0</v>
      </c>
      <c r="CJ283" s="19">
        <v>0</v>
      </c>
      <c r="CK283" s="19">
        <f>SUM(CL283:CP283)</f>
        <v>0</v>
      </c>
      <c r="CL283" s="19">
        <v>0</v>
      </c>
      <c r="CM283" s="19"/>
      <c r="CN283" s="19">
        <v>0</v>
      </c>
      <c r="CO283" s="19"/>
      <c r="CP283" s="19"/>
      <c r="CQ283" s="19">
        <v>0</v>
      </c>
      <c r="CR283" s="19">
        <f t="shared" ref="CR283:CR293" si="774">SUM(CS283)</f>
        <v>0</v>
      </c>
      <c r="CS283" s="19">
        <f t="shared" ref="CS283:CS293" si="775">SUM(CT283:CU283)</f>
        <v>0</v>
      </c>
      <c r="CT283" s="19">
        <v>0</v>
      </c>
      <c r="CU283" s="20">
        <v>0</v>
      </c>
      <c r="CW283" s="116"/>
      <c r="CX283" s="116"/>
      <c r="CY283" s="95"/>
    </row>
    <row r="284" spans="1:103" s="58" customFormat="1" ht="15.6" x14ac:dyDescent="0.3">
      <c r="A284" s="16" t="s">
        <v>344</v>
      </c>
      <c r="B284" s="16" t="s">
        <v>1</v>
      </c>
      <c r="C284" s="17" t="s">
        <v>345</v>
      </c>
      <c r="D284" s="18">
        <f t="shared" ref="D284:AK284" si="776">SUM(D285)</f>
        <v>250000000</v>
      </c>
      <c r="E284" s="18">
        <f t="shared" si="776"/>
        <v>6100000</v>
      </c>
      <c r="F284" s="18">
        <f t="shared" si="776"/>
        <v>6100000</v>
      </c>
      <c r="G284" s="18">
        <f t="shared" si="776"/>
        <v>0</v>
      </c>
      <c r="H284" s="18">
        <f t="shared" si="776"/>
        <v>0</v>
      </c>
      <c r="I284" s="18">
        <f t="shared" si="776"/>
        <v>0</v>
      </c>
      <c r="J284" s="18">
        <f t="shared" si="776"/>
        <v>0</v>
      </c>
      <c r="K284" s="18">
        <f t="shared" si="776"/>
        <v>0</v>
      </c>
      <c r="L284" s="18">
        <f t="shared" si="776"/>
        <v>0</v>
      </c>
      <c r="M284" s="18">
        <f t="shared" si="776"/>
        <v>0</v>
      </c>
      <c r="N284" s="18">
        <f t="shared" si="776"/>
        <v>0</v>
      </c>
      <c r="O284" s="18">
        <f t="shared" si="776"/>
        <v>0</v>
      </c>
      <c r="P284" s="18">
        <f t="shared" si="776"/>
        <v>0</v>
      </c>
      <c r="Q284" s="18">
        <f t="shared" si="776"/>
        <v>0</v>
      </c>
      <c r="R284" s="18">
        <f t="shared" si="776"/>
        <v>0</v>
      </c>
      <c r="S284" s="18">
        <f t="shared" si="776"/>
        <v>0</v>
      </c>
      <c r="T284" s="18">
        <f t="shared" si="776"/>
        <v>0</v>
      </c>
      <c r="U284" s="18">
        <f t="shared" si="776"/>
        <v>0</v>
      </c>
      <c r="V284" s="18">
        <f t="shared" si="776"/>
        <v>0</v>
      </c>
      <c r="W284" s="18">
        <f t="shared" si="776"/>
        <v>0</v>
      </c>
      <c r="X284" s="18">
        <f t="shared" si="776"/>
        <v>0</v>
      </c>
      <c r="Y284" s="18">
        <f t="shared" si="776"/>
        <v>0</v>
      </c>
      <c r="Z284" s="18">
        <f t="shared" si="776"/>
        <v>0</v>
      </c>
      <c r="AA284" s="18">
        <f t="shared" si="776"/>
        <v>0</v>
      </c>
      <c r="AB284" s="18">
        <f t="shared" si="776"/>
        <v>0</v>
      </c>
      <c r="AC284" s="18">
        <f t="shared" si="776"/>
        <v>0</v>
      </c>
      <c r="AD284" s="18">
        <f t="shared" si="776"/>
        <v>0</v>
      </c>
      <c r="AE284" s="18">
        <f t="shared" si="776"/>
        <v>6100000</v>
      </c>
      <c r="AF284" s="18">
        <f t="shared" si="776"/>
        <v>0</v>
      </c>
      <c r="AG284" s="18">
        <f t="shared" si="776"/>
        <v>0</v>
      </c>
      <c r="AH284" s="18">
        <f t="shared" si="776"/>
        <v>0</v>
      </c>
      <c r="AI284" s="18">
        <f t="shared" si="776"/>
        <v>0</v>
      </c>
      <c r="AJ284" s="18">
        <f t="shared" si="776"/>
        <v>0</v>
      </c>
      <c r="AK284" s="18">
        <f t="shared" si="776"/>
        <v>0</v>
      </c>
      <c r="AL284" s="18">
        <f t="shared" ref="AL284:CU284" si="777">SUM(AL285)</f>
        <v>0</v>
      </c>
      <c r="AM284" s="18">
        <f t="shared" si="777"/>
        <v>0</v>
      </c>
      <c r="AN284" s="18">
        <f t="shared" si="777"/>
        <v>0</v>
      </c>
      <c r="AO284" s="18">
        <f t="shared" si="777"/>
        <v>0</v>
      </c>
      <c r="AP284" s="18">
        <f t="shared" si="777"/>
        <v>0</v>
      </c>
      <c r="AQ284" s="18">
        <f t="shared" si="777"/>
        <v>0</v>
      </c>
      <c r="AR284" s="18">
        <f t="shared" si="777"/>
        <v>0</v>
      </c>
      <c r="AS284" s="18">
        <f t="shared" si="777"/>
        <v>0</v>
      </c>
      <c r="AT284" s="18">
        <f t="shared" si="777"/>
        <v>0</v>
      </c>
      <c r="AU284" s="18">
        <f t="shared" si="777"/>
        <v>0</v>
      </c>
      <c r="AV284" s="18">
        <f t="shared" si="777"/>
        <v>0</v>
      </c>
      <c r="AW284" s="18">
        <f t="shared" si="777"/>
        <v>0</v>
      </c>
      <c r="AX284" s="18">
        <f t="shared" si="777"/>
        <v>0</v>
      </c>
      <c r="AY284" s="18"/>
      <c r="AZ284" s="18">
        <f t="shared" si="777"/>
        <v>6100000</v>
      </c>
      <c r="BA284" s="18">
        <f t="shared" si="777"/>
        <v>0</v>
      </c>
      <c r="BB284" s="18">
        <f t="shared" si="777"/>
        <v>0</v>
      </c>
      <c r="BC284" s="18">
        <f t="shared" si="777"/>
        <v>0</v>
      </c>
      <c r="BD284" s="18">
        <f t="shared" si="777"/>
        <v>0</v>
      </c>
      <c r="BE284" s="18">
        <f t="shared" si="777"/>
        <v>0</v>
      </c>
      <c r="BF284" s="18">
        <f t="shared" si="777"/>
        <v>0</v>
      </c>
      <c r="BG284" s="18">
        <f t="shared" si="777"/>
        <v>0</v>
      </c>
      <c r="BH284" s="18">
        <f t="shared" si="777"/>
        <v>0</v>
      </c>
      <c r="BI284" s="18">
        <f t="shared" si="777"/>
        <v>0</v>
      </c>
      <c r="BJ284" s="18">
        <f t="shared" si="777"/>
        <v>0</v>
      </c>
      <c r="BK284" s="18">
        <f t="shared" si="777"/>
        <v>0</v>
      </c>
      <c r="BL284" s="18">
        <f t="shared" si="777"/>
        <v>0</v>
      </c>
      <c r="BM284" s="18">
        <f t="shared" si="777"/>
        <v>0</v>
      </c>
      <c r="BN284" s="18">
        <f t="shared" si="777"/>
        <v>0</v>
      </c>
      <c r="BO284" s="18">
        <f t="shared" si="777"/>
        <v>0</v>
      </c>
      <c r="BP284" s="18">
        <f t="shared" si="777"/>
        <v>0</v>
      </c>
      <c r="BQ284" s="18">
        <f t="shared" si="777"/>
        <v>0</v>
      </c>
      <c r="BR284" s="18">
        <f t="shared" si="777"/>
        <v>0</v>
      </c>
      <c r="BS284" s="18">
        <f t="shared" si="777"/>
        <v>0</v>
      </c>
      <c r="BT284" s="18">
        <f t="shared" si="777"/>
        <v>0</v>
      </c>
      <c r="BU284" s="18">
        <f t="shared" si="777"/>
        <v>0</v>
      </c>
      <c r="BV284" s="18">
        <f t="shared" si="777"/>
        <v>0</v>
      </c>
      <c r="BW284" s="18">
        <f t="shared" si="777"/>
        <v>0</v>
      </c>
      <c r="BX284" s="18">
        <f t="shared" si="777"/>
        <v>0</v>
      </c>
      <c r="BY284" s="18">
        <f t="shared" si="777"/>
        <v>0</v>
      </c>
      <c r="BZ284" s="18">
        <f t="shared" si="726"/>
        <v>243900000</v>
      </c>
      <c r="CA284" s="18">
        <f t="shared" si="777"/>
        <v>243900000</v>
      </c>
      <c r="CB284" s="18">
        <f t="shared" si="777"/>
        <v>0</v>
      </c>
      <c r="CC284" s="18">
        <f t="shared" si="777"/>
        <v>0</v>
      </c>
      <c r="CD284" s="18">
        <f t="shared" si="777"/>
        <v>0</v>
      </c>
      <c r="CE284" s="18">
        <f t="shared" si="777"/>
        <v>161859686</v>
      </c>
      <c r="CF284" s="18">
        <f t="shared" si="777"/>
        <v>98859686</v>
      </c>
      <c r="CG284" s="18">
        <f t="shared" si="777"/>
        <v>61000000</v>
      </c>
      <c r="CH284" s="18">
        <f t="shared" si="777"/>
        <v>2000000</v>
      </c>
      <c r="CI284" s="18">
        <f t="shared" si="777"/>
        <v>0</v>
      </c>
      <c r="CJ284" s="18">
        <f t="shared" si="777"/>
        <v>0</v>
      </c>
      <c r="CK284" s="18">
        <f t="shared" si="777"/>
        <v>82040314</v>
      </c>
      <c r="CL284" s="18">
        <f t="shared" si="777"/>
        <v>0</v>
      </c>
      <c r="CM284" s="18">
        <f t="shared" si="777"/>
        <v>68500000</v>
      </c>
      <c r="CN284" s="18">
        <f t="shared" si="777"/>
        <v>13540314</v>
      </c>
      <c r="CO284" s="18">
        <f t="shared" si="777"/>
        <v>0</v>
      </c>
      <c r="CP284" s="18">
        <f t="shared" si="777"/>
        <v>0</v>
      </c>
      <c r="CQ284" s="18">
        <f t="shared" si="777"/>
        <v>0</v>
      </c>
      <c r="CR284" s="18">
        <f t="shared" si="777"/>
        <v>0</v>
      </c>
      <c r="CS284" s="18">
        <f t="shared" si="777"/>
        <v>0</v>
      </c>
      <c r="CT284" s="18">
        <f t="shared" si="777"/>
        <v>0</v>
      </c>
      <c r="CU284" s="18">
        <f t="shared" si="777"/>
        <v>0</v>
      </c>
      <c r="CW284" s="94"/>
      <c r="CX284" s="94"/>
      <c r="CY284" s="93"/>
    </row>
    <row r="285" spans="1:103" s="52" customFormat="1" ht="15.6" x14ac:dyDescent="0.3">
      <c r="A285" s="21" t="s">
        <v>1</v>
      </c>
      <c r="B285" s="21" t="s">
        <v>346</v>
      </c>
      <c r="C285" s="22" t="s">
        <v>345</v>
      </c>
      <c r="D285" s="19">
        <f>SUM(E285+BZ285+CR285)</f>
        <v>250000000</v>
      </c>
      <c r="E285" s="19">
        <f>SUM(F285+BA285)</f>
        <v>6100000</v>
      </c>
      <c r="F285" s="19">
        <f>SUM(G285+H285+I285+P285+S285+T285+U285+AE285+AD285)</f>
        <v>6100000</v>
      </c>
      <c r="G285" s="19">
        <v>0</v>
      </c>
      <c r="H285" s="19">
        <v>0</v>
      </c>
      <c r="I285" s="19">
        <f t="shared" si="769"/>
        <v>0</v>
      </c>
      <c r="J285" s="19">
        <f>3111047-3111047</f>
        <v>0</v>
      </c>
      <c r="K285" s="19"/>
      <c r="L285" s="19">
        <v>0</v>
      </c>
      <c r="M285" s="19">
        <v>0</v>
      </c>
      <c r="N285" s="19"/>
      <c r="O285" s="23"/>
      <c r="P285" s="19">
        <f t="shared" si="770"/>
        <v>0</v>
      </c>
      <c r="Q285" s="19">
        <v>0</v>
      </c>
      <c r="R285" s="19">
        <v>0</v>
      </c>
      <c r="S285" s="19">
        <v>0</v>
      </c>
      <c r="T285" s="19">
        <v>0</v>
      </c>
      <c r="U285" s="19">
        <f t="shared" ref="U285" si="778">SUM(V285:AC285)</f>
        <v>0</v>
      </c>
      <c r="V285" s="19">
        <v>0</v>
      </c>
      <c r="W285" s="19">
        <v>0</v>
      </c>
      <c r="X285" s="19">
        <v>0</v>
      </c>
      <c r="Y285" s="19">
        <v>0</v>
      </c>
      <c r="Z285" s="19">
        <v>0</v>
      </c>
      <c r="AA285" s="19">
        <v>0</v>
      </c>
      <c r="AB285" s="19">
        <v>0</v>
      </c>
      <c r="AC285" s="19">
        <v>0</v>
      </c>
      <c r="AD285" s="19">
        <v>0</v>
      </c>
      <c r="AE285" s="19">
        <f>SUM(AF285:AZ285)</f>
        <v>6100000</v>
      </c>
      <c r="AF285" s="19">
        <v>0</v>
      </c>
      <c r="AG285" s="19">
        <v>0</v>
      </c>
      <c r="AH285" s="51">
        <v>0</v>
      </c>
      <c r="AI285" s="19">
        <v>0</v>
      </c>
      <c r="AJ285" s="19">
        <v>0</v>
      </c>
      <c r="AK285" s="19">
        <v>0</v>
      </c>
      <c r="AL285" s="19">
        <v>0</v>
      </c>
      <c r="AM285" s="19">
        <v>0</v>
      </c>
      <c r="AN285" s="19">
        <v>0</v>
      </c>
      <c r="AO285" s="19">
        <v>0</v>
      </c>
      <c r="AP285" s="19">
        <v>0</v>
      </c>
      <c r="AQ285" s="19">
        <v>0</v>
      </c>
      <c r="AR285" s="19">
        <v>0</v>
      </c>
      <c r="AS285" s="19">
        <v>0</v>
      </c>
      <c r="AT285" s="19">
        <v>0</v>
      </c>
      <c r="AU285" s="19">
        <v>0</v>
      </c>
      <c r="AV285" s="23">
        <v>0</v>
      </c>
      <c r="AW285" s="19">
        <v>0</v>
      </c>
      <c r="AX285" s="19">
        <v>0</v>
      </c>
      <c r="AY285" s="19">
        <v>0</v>
      </c>
      <c r="AZ285" s="19">
        <v>6100000</v>
      </c>
      <c r="BA285" s="19">
        <f>SUM(BB285+BF285+BI285+BK285+BN285)</f>
        <v>0</v>
      </c>
      <c r="BB285" s="19">
        <f>SUM(BC285:BE285)</f>
        <v>0</v>
      </c>
      <c r="BC285" s="19">
        <v>0</v>
      </c>
      <c r="BD285" s="19">
        <v>0</v>
      </c>
      <c r="BE285" s="19">
        <v>0</v>
      </c>
      <c r="BF285" s="19">
        <f>SUM(BH285:BH285)</f>
        <v>0</v>
      </c>
      <c r="BG285" s="19">
        <v>0</v>
      </c>
      <c r="BH285" s="19">
        <v>0</v>
      </c>
      <c r="BI285" s="19">
        <v>0</v>
      </c>
      <c r="BJ285" s="19">
        <v>0</v>
      </c>
      <c r="BK285" s="19">
        <f t="shared" si="772"/>
        <v>0</v>
      </c>
      <c r="BL285" s="19">
        <v>0</v>
      </c>
      <c r="BM285" s="19">
        <v>0</v>
      </c>
      <c r="BN285" s="19">
        <f>SUM(BO285:BY285)</f>
        <v>0</v>
      </c>
      <c r="BO285" s="19">
        <v>0</v>
      </c>
      <c r="BP285" s="19">
        <v>0</v>
      </c>
      <c r="BQ285" s="19">
        <v>0</v>
      </c>
      <c r="BR285" s="19">
        <v>0</v>
      </c>
      <c r="BS285" s="19">
        <v>0</v>
      </c>
      <c r="BT285" s="19">
        <v>0</v>
      </c>
      <c r="BU285" s="19">
        <v>0</v>
      </c>
      <c r="BV285" s="23"/>
      <c r="BW285" s="19">
        <v>0</v>
      </c>
      <c r="BX285" s="19">
        <v>0</v>
      </c>
      <c r="BY285" s="19">
        <v>0</v>
      </c>
      <c r="BZ285" s="19">
        <f t="shared" si="726"/>
        <v>243900000</v>
      </c>
      <c r="CA285" s="19">
        <f>SUM(CB285+CE285+CK285)</f>
        <v>243900000</v>
      </c>
      <c r="CB285" s="19">
        <f t="shared" si="773"/>
        <v>0</v>
      </c>
      <c r="CC285" s="19"/>
      <c r="CD285" s="35"/>
      <c r="CE285" s="19">
        <f>SUM(CF285:CJ285)</f>
        <v>161859686</v>
      </c>
      <c r="CF285" s="23">
        <v>98859686</v>
      </c>
      <c r="CG285" s="23">
        <v>61000000</v>
      </c>
      <c r="CH285" s="24">
        <v>2000000</v>
      </c>
      <c r="CI285" s="24"/>
      <c r="CJ285" s="24"/>
      <c r="CK285" s="19">
        <f>SUM(CL285:CP285)</f>
        <v>82040314</v>
      </c>
      <c r="CL285" s="24"/>
      <c r="CM285" s="24">
        <v>68500000</v>
      </c>
      <c r="CN285" s="19">
        <v>13540314</v>
      </c>
      <c r="CO285" s="19"/>
      <c r="CP285" s="19"/>
      <c r="CQ285" s="19"/>
      <c r="CR285" s="19">
        <f t="shared" si="774"/>
        <v>0</v>
      </c>
      <c r="CS285" s="19">
        <f t="shared" si="775"/>
        <v>0</v>
      </c>
      <c r="CT285" s="19">
        <v>0</v>
      </c>
      <c r="CU285" s="20">
        <v>0</v>
      </c>
      <c r="CW285" s="116"/>
      <c r="CX285" s="116"/>
      <c r="CY285" s="95"/>
    </row>
    <row r="286" spans="1:103" s="58" customFormat="1" ht="15.6" x14ac:dyDescent="0.3">
      <c r="A286" s="16" t="s">
        <v>347</v>
      </c>
      <c r="B286" s="16" t="s">
        <v>1</v>
      </c>
      <c r="C286" s="17" t="s">
        <v>348</v>
      </c>
      <c r="D286" s="18">
        <f t="shared" ref="D286:BQ286" si="779">SUM(D287)</f>
        <v>23433526</v>
      </c>
      <c r="E286" s="18">
        <f t="shared" si="779"/>
        <v>23433526</v>
      </c>
      <c r="F286" s="18">
        <f t="shared" si="779"/>
        <v>23433526</v>
      </c>
      <c r="G286" s="18">
        <f t="shared" si="779"/>
        <v>0</v>
      </c>
      <c r="H286" s="18">
        <f t="shared" si="779"/>
        <v>0</v>
      </c>
      <c r="I286" s="18">
        <f t="shared" si="779"/>
        <v>0</v>
      </c>
      <c r="J286" s="18">
        <f t="shared" si="779"/>
        <v>0</v>
      </c>
      <c r="K286" s="18">
        <f t="shared" si="779"/>
        <v>0</v>
      </c>
      <c r="L286" s="18">
        <f t="shared" si="779"/>
        <v>0</v>
      </c>
      <c r="M286" s="18">
        <f t="shared" si="779"/>
        <v>0</v>
      </c>
      <c r="N286" s="18">
        <f t="shared" si="779"/>
        <v>0</v>
      </c>
      <c r="O286" s="18">
        <f t="shared" si="779"/>
        <v>0</v>
      </c>
      <c r="P286" s="18">
        <f t="shared" si="779"/>
        <v>0</v>
      </c>
      <c r="Q286" s="18">
        <f t="shared" si="779"/>
        <v>0</v>
      </c>
      <c r="R286" s="18">
        <f t="shared" si="779"/>
        <v>0</v>
      </c>
      <c r="S286" s="18">
        <f t="shared" si="779"/>
        <v>0</v>
      </c>
      <c r="T286" s="18">
        <f t="shared" si="779"/>
        <v>0</v>
      </c>
      <c r="U286" s="18">
        <f t="shared" si="779"/>
        <v>0</v>
      </c>
      <c r="V286" s="18">
        <f t="shared" si="779"/>
        <v>0</v>
      </c>
      <c r="W286" s="18">
        <f t="shared" si="779"/>
        <v>0</v>
      </c>
      <c r="X286" s="18">
        <f t="shared" si="779"/>
        <v>0</v>
      </c>
      <c r="Y286" s="18">
        <f t="shared" si="779"/>
        <v>0</v>
      </c>
      <c r="Z286" s="18">
        <f t="shared" si="779"/>
        <v>0</v>
      </c>
      <c r="AA286" s="18">
        <f t="shared" si="779"/>
        <v>0</v>
      </c>
      <c r="AB286" s="18">
        <f t="shared" si="779"/>
        <v>0</v>
      </c>
      <c r="AC286" s="18">
        <f t="shared" si="779"/>
        <v>0</v>
      </c>
      <c r="AD286" s="18">
        <f t="shared" si="779"/>
        <v>0</v>
      </c>
      <c r="AE286" s="18">
        <f t="shared" si="779"/>
        <v>23433526</v>
      </c>
      <c r="AF286" s="18">
        <f t="shared" si="779"/>
        <v>0</v>
      </c>
      <c r="AG286" s="18">
        <f t="shared" si="779"/>
        <v>0</v>
      </c>
      <c r="AH286" s="18">
        <f t="shared" si="779"/>
        <v>0</v>
      </c>
      <c r="AI286" s="18">
        <f t="shared" si="779"/>
        <v>0</v>
      </c>
      <c r="AJ286" s="18">
        <f t="shared" si="779"/>
        <v>0</v>
      </c>
      <c r="AK286" s="18">
        <f t="shared" si="779"/>
        <v>0</v>
      </c>
      <c r="AL286" s="18">
        <f t="shared" si="779"/>
        <v>0</v>
      </c>
      <c r="AM286" s="18">
        <f t="shared" si="779"/>
        <v>0</v>
      </c>
      <c r="AN286" s="18">
        <f t="shared" si="779"/>
        <v>0</v>
      </c>
      <c r="AO286" s="18">
        <f t="shared" si="779"/>
        <v>0</v>
      </c>
      <c r="AP286" s="18">
        <f t="shared" si="779"/>
        <v>0</v>
      </c>
      <c r="AQ286" s="18">
        <f t="shared" si="779"/>
        <v>0</v>
      </c>
      <c r="AR286" s="18">
        <f t="shared" si="779"/>
        <v>0</v>
      </c>
      <c r="AS286" s="18">
        <f t="shared" si="779"/>
        <v>0</v>
      </c>
      <c r="AT286" s="18">
        <f t="shared" si="779"/>
        <v>0</v>
      </c>
      <c r="AU286" s="18">
        <f t="shared" si="779"/>
        <v>0</v>
      </c>
      <c r="AV286" s="18">
        <f t="shared" si="779"/>
        <v>0</v>
      </c>
      <c r="AW286" s="18">
        <f t="shared" si="779"/>
        <v>0</v>
      </c>
      <c r="AX286" s="18">
        <f t="shared" si="779"/>
        <v>0</v>
      </c>
      <c r="AY286" s="18"/>
      <c r="AZ286" s="18">
        <f t="shared" si="779"/>
        <v>23433526</v>
      </c>
      <c r="BA286" s="18">
        <f t="shared" si="779"/>
        <v>0</v>
      </c>
      <c r="BB286" s="18">
        <f t="shared" si="779"/>
        <v>0</v>
      </c>
      <c r="BC286" s="18">
        <f t="shared" si="779"/>
        <v>0</v>
      </c>
      <c r="BD286" s="18">
        <f t="shared" si="779"/>
        <v>0</v>
      </c>
      <c r="BE286" s="18">
        <f t="shared" si="779"/>
        <v>0</v>
      </c>
      <c r="BF286" s="18">
        <f t="shared" si="779"/>
        <v>0</v>
      </c>
      <c r="BG286" s="18">
        <f t="shared" si="779"/>
        <v>0</v>
      </c>
      <c r="BH286" s="18">
        <f t="shared" si="779"/>
        <v>0</v>
      </c>
      <c r="BI286" s="18">
        <f t="shared" si="779"/>
        <v>0</v>
      </c>
      <c r="BJ286" s="18">
        <f t="shared" si="779"/>
        <v>0</v>
      </c>
      <c r="BK286" s="18">
        <f t="shared" si="779"/>
        <v>0</v>
      </c>
      <c r="BL286" s="18">
        <f t="shared" si="779"/>
        <v>0</v>
      </c>
      <c r="BM286" s="18">
        <f t="shared" si="779"/>
        <v>0</v>
      </c>
      <c r="BN286" s="18">
        <f t="shared" si="779"/>
        <v>0</v>
      </c>
      <c r="BO286" s="18">
        <f t="shared" si="779"/>
        <v>0</v>
      </c>
      <c r="BP286" s="18">
        <f t="shared" si="779"/>
        <v>0</v>
      </c>
      <c r="BQ286" s="18">
        <f t="shared" si="779"/>
        <v>0</v>
      </c>
      <c r="BR286" s="18">
        <f t="shared" ref="BR286:CU286" si="780">SUM(BR287)</f>
        <v>0</v>
      </c>
      <c r="BS286" s="18">
        <f t="shared" si="780"/>
        <v>0</v>
      </c>
      <c r="BT286" s="18">
        <f t="shared" si="780"/>
        <v>0</v>
      </c>
      <c r="BU286" s="18">
        <f t="shared" si="780"/>
        <v>0</v>
      </c>
      <c r="BV286" s="18">
        <f t="shared" si="780"/>
        <v>0</v>
      </c>
      <c r="BW286" s="18">
        <f t="shared" si="780"/>
        <v>0</v>
      </c>
      <c r="BX286" s="18">
        <f t="shared" si="780"/>
        <v>0</v>
      </c>
      <c r="BY286" s="18">
        <f t="shared" si="780"/>
        <v>0</v>
      </c>
      <c r="BZ286" s="18">
        <f t="shared" si="726"/>
        <v>0</v>
      </c>
      <c r="CA286" s="18">
        <f t="shared" si="780"/>
        <v>0</v>
      </c>
      <c r="CB286" s="18">
        <f t="shared" si="780"/>
        <v>0</v>
      </c>
      <c r="CC286" s="18">
        <f t="shared" si="780"/>
        <v>0</v>
      </c>
      <c r="CD286" s="18">
        <f t="shared" si="780"/>
        <v>0</v>
      </c>
      <c r="CE286" s="18">
        <f t="shared" si="780"/>
        <v>0</v>
      </c>
      <c r="CF286" s="18">
        <f t="shared" si="780"/>
        <v>0</v>
      </c>
      <c r="CG286" s="18">
        <f t="shared" si="780"/>
        <v>0</v>
      </c>
      <c r="CH286" s="18">
        <f t="shared" si="780"/>
        <v>0</v>
      </c>
      <c r="CI286" s="18">
        <f t="shared" si="780"/>
        <v>0</v>
      </c>
      <c r="CJ286" s="18">
        <f t="shared" si="780"/>
        <v>0</v>
      </c>
      <c r="CK286" s="18">
        <f t="shared" si="780"/>
        <v>0</v>
      </c>
      <c r="CL286" s="18">
        <f t="shared" si="780"/>
        <v>0</v>
      </c>
      <c r="CM286" s="18">
        <f t="shared" si="780"/>
        <v>0</v>
      </c>
      <c r="CN286" s="18">
        <f t="shared" si="780"/>
        <v>0</v>
      </c>
      <c r="CO286" s="18"/>
      <c r="CP286" s="18"/>
      <c r="CQ286" s="18">
        <f t="shared" si="780"/>
        <v>0</v>
      </c>
      <c r="CR286" s="18">
        <f t="shared" si="780"/>
        <v>0</v>
      </c>
      <c r="CS286" s="18">
        <f t="shared" si="780"/>
        <v>0</v>
      </c>
      <c r="CT286" s="18">
        <f t="shared" si="780"/>
        <v>0</v>
      </c>
      <c r="CU286" s="46">
        <f t="shared" si="780"/>
        <v>0</v>
      </c>
      <c r="CW286" s="94"/>
      <c r="CX286" s="94"/>
      <c r="CY286" s="93"/>
    </row>
    <row r="287" spans="1:103" s="52" customFormat="1" ht="15.6" x14ac:dyDescent="0.3">
      <c r="A287" s="21" t="s">
        <v>1</v>
      </c>
      <c r="B287" s="21" t="s">
        <v>297</v>
      </c>
      <c r="C287" s="22" t="s">
        <v>348</v>
      </c>
      <c r="D287" s="19">
        <f>SUM(E287+BZ287+CR287)</f>
        <v>23433526</v>
      </c>
      <c r="E287" s="19">
        <f>SUM(F287+BA287)</f>
        <v>23433526</v>
      </c>
      <c r="F287" s="19">
        <f>SUM(G287+H287+I287+P287+S287+T287+U287+AE287+AD287)</f>
        <v>23433526</v>
      </c>
      <c r="G287" s="19">
        <v>0</v>
      </c>
      <c r="H287" s="19">
        <v>0</v>
      </c>
      <c r="I287" s="19">
        <f t="shared" si="769"/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9">
        <f t="shared" si="770"/>
        <v>0</v>
      </c>
      <c r="Q287" s="19">
        <v>0</v>
      </c>
      <c r="R287" s="19">
        <v>0</v>
      </c>
      <c r="S287" s="19">
        <v>0</v>
      </c>
      <c r="T287" s="19">
        <v>0</v>
      </c>
      <c r="U287" s="19">
        <f t="shared" ref="U287" si="781">SUM(V287:AC287)</f>
        <v>0</v>
      </c>
      <c r="V287" s="19">
        <v>0</v>
      </c>
      <c r="W287" s="19">
        <v>0</v>
      </c>
      <c r="X287" s="19">
        <v>0</v>
      </c>
      <c r="Y287" s="19">
        <v>0</v>
      </c>
      <c r="Z287" s="19">
        <v>0</v>
      </c>
      <c r="AA287" s="19">
        <v>0</v>
      </c>
      <c r="AB287" s="19">
        <v>0</v>
      </c>
      <c r="AC287" s="19">
        <v>0</v>
      </c>
      <c r="AD287" s="19">
        <v>0</v>
      </c>
      <c r="AE287" s="19">
        <f>SUM(AF287:AZ287)</f>
        <v>23433526</v>
      </c>
      <c r="AF287" s="19">
        <v>0</v>
      </c>
      <c r="AG287" s="19">
        <v>0</v>
      </c>
      <c r="AH287" s="19">
        <v>0</v>
      </c>
      <c r="AI287" s="19">
        <v>0</v>
      </c>
      <c r="AJ287" s="19">
        <v>0</v>
      </c>
      <c r="AK287" s="19">
        <v>0</v>
      </c>
      <c r="AL287" s="19">
        <v>0</v>
      </c>
      <c r="AM287" s="19">
        <v>0</v>
      </c>
      <c r="AN287" s="19">
        <v>0</v>
      </c>
      <c r="AO287" s="19">
        <v>0</v>
      </c>
      <c r="AP287" s="19">
        <v>0</v>
      </c>
      <c r="AQ287" s="19">
        <v>0</v>
      </c>
      <c r="AR287" s="19">
        <v>0</v>
      </c>
      <c r="AS287" s="19">
        <v>0</v>
      </c>
      <c r="AT287" s="19">
        <v>0</v>
      </c>
      <c r="AU287" s="19">
        <v>0</v>
      </c>
      <c r="AV287" s="19">
        <v>0</v>
      </c>
      <c r="AW287" s="19">
        <v>0</v>
      </c>
      <c r="AX287" s="19">
        <v>0</v>
      </c>
      <c r="AY287" s="19">
        <v>0</v>
      </c>
      <c r="AZ287" s="23">
        <v>23433526</v>
      </c>
      <c r="BA287" s="19">
        <f>SUM(BB287+BF287+BI287+BK287+BN287)</f>
        <v>0</v>
      </c>
      <c r="BB287" s="19">
        <f>SUM(BC287:BE287)</f>
        <v>0</v>
      </c>
      <c r="BC287" s="19">
        <v>0</v>
      </c>
      <c r="BD287" s="19">
        <v>0</v>
      </c>
      <c r="BE287" s="19">
        <v>0</v>
      </c>
      <c r="BF287" s="19">
        <f>SUM(BH287:BH287)</f>
        <v>0</v>
      </c>
      <c r="BG287" s="19">
        <v>0</v>
      </c>
      <c r="BH287" s="19">
        <v>0</v>
      </c>
      <c r="BI287" s="19">
        <v>0</v>
      </c>
      <c r="BJ287" s="19">
        <v>0</v>
      </c>
      <c r="BK287" s="19">
        <f t="shared" si="772"/>
        <v>0</v>
      </c>
      <c r="BL287" s="19">
        <v>0</v>
      </c>
      <c r="BM287" s="19">
        <v>0</v>
      </c>
      <c r="BN287" s="19">
        <f>SUM(BO287:BY287)</f>
        <v>0</v>
      </c>
      <c r="BO287" s="19">
        <v>0</v>
      </c>
      <c r="BP287" s="19">
        <v>0</v>
      </c>
      <c r="BQ287" s="19">
        <v>0</v>
      </c>
      <c r="BR287" s="19">
        <v>0</v>
      </c>
      <c r="BS287" s="19">
        <v>0</v>
      </c>
      <c r="BT287" s="19">
        <v>0</v>
      </c>
      <c r="BU287" s="19">
        <v>0</v>
      </c>
      <c r="BV287" s="19">
        <v>0</v>
      </c>
      <c r="BW287" s="19">
        <v>0</v>
      </c>
      <c r="BX287" s="19">
        <v>0</v>
      </c>
      <c r="BY287" s="19">
        <v>0</v>
      </c>
      <c r="BZ287" s="19">
        <f t="shared" si="726"/>
        <v>0</v>
      </c>
      <c r="CA287" s="19">
        <f>SUM(CB287+CE287+CK287)</f>
        <v>0</v>
      </c>
      <c r="CB287" s="19">
        <f t="shared" si="773"/>
        <v>0</v>
      </c>
      <c r="CC287" s="19">
        <v>0</v>
      </c>
      <c r="CD287" s="19">
        <v>0</v>
      </c>
      <c r="CE287" s="19">
        <f>SUM(CF287:CJ287)</f>
        <v>0</v>
      </c>
      <c r="CF287" s="19">
        <v>0</v>
      </c>
      <c r="CG287" s="19">
        <v>0</v>
      </c>
      <c r="CH287" s="19">
        <v>0</v>
      </c>
      <c r="CI287" s="19">
        <v>0</v>
      </c>
      <c r="CJ287" s="19">
        <v>0</v>
      </c>
      <c r="CK287" s="19">
        <f>SUM(CL287:CP287)</f>
        <v>0</v>
      </c>
      <c r="CL287" s="19">
        <v>0</v>
      </c>
      <c r="CM287" s="19">
        <v>0</v>
      </c>
      <c r="CN287" s="19">
        <v>0</v>
      </c>
      <c r="CO287" s="19"/>
      <c r="CP287" s="19"/>
      <c r="CQ287" s="19">
        <v>0</v>
      </c>
      <c r="CR287" s="19">
        <f t="shared" si="774"/>
        <v>0</v>
      </c>
      <c r="CS287" s="19">
        <f t="shared" si="775"/>
        <v>0</v>
      </c>
      <c r="CT287" s="19">
        <v>0</v>
      </c>
      <c r="CU287" s="20">
        <v>0</v>
      </c>
      <c r="CW287" s="116"/>
      <c r="CX287" s="116"/>
      <c r="CY287" s="95"/>
    </row>
    <row r="288" spans="1:103" s="58" customFormat="1" ht="15.6" x14ac:dyDescent="0.3">
      <c r="A288" s="16" t="s">
        <v>349</v>
      </c>
      <c r="B288" s="16" t="s">
        <v>1</v>
      </c>
      <c r="C288" s="17" t="s">
        <v>350</v>
      </c>
      <c r="D288" s="18">
        <f t="shared" ref="D288:AK288" si="782">SUM(D289)</f>
        <v>7937468</v>
      </c>
      <c r="E288" s="18">
        <f t="shared" si="782"/>
        <v>7937468</v>
      </c>
      <c r="F288" s="18">
        <f t="shared" si="782"/>
        <v>0</v>
      </c>
      <c r="G288" s="18">
        <f t="shared" si="782"/>
        <v>0</v>
      </c>
      <c r="H288" s="18">
        <f t="shared" si="782"/>
        <v>0</v>
      </c>
      <c r="I288" s="18">
        <f t="shared" si="782"/>
        <v>0</v>
      </c>
      <c r="J288" s="18">
        <f t="shared" si="782"/>
        <v>0</v>
      </c>
      <c r="K288" s="18">
        <f t="shared" si="782"/>
        <v>0</v>
      </c>
      <c r="L288" s="18">
        <f t="shared" si="782"/>
        <v>0</v>
      </c>
      <c r="M288" s="18">
        <f t="shared" si="782"/>
        <v>0</v>
      </c>
      <c r="N288" s="18">
        <f t="shared" si="782"/>
        <v>0</v>
      </c>
      <c r="O288" s="18">
        <f t="shared" si="782"/>
        <v>0</v>
      </c>
      <c r="P288" s="18">
        <f t="shared" si="782"/>
        <v>0</v>
      </c>
      <c r="Q288" s="18">
        <f t="shared" si="782"/>
        <v>0</v>
      </c>
      <c r="R288" s="18">
        <f t="shared" si="782"/>
        <v>0</v>
      </c>
      <c r="S288" s="18">
        <f t="shared" si="782"/>
        <v>0</v>
      </c>
      <c r="T288" s="18">
        <f t="shared" si="782"/>
        <v>0</v>
      </c>
      <c r="U288" s="18">
        <f t="shared" si="782"/>
        <v>0</v>
      </c>
      <c r="V288" s="18">
        <f t="shared" si="782"/>
        <v>0</v>
      </c>
      <c r="W288" s="18">
        <f t="shared" si="782"/>
        <v>0</v>
      </c>
      <c r="X288" s="18">
        <f t="shared" si="782"/>
        <v>0</v>
      </c>
      <c r="Y288" s="18">
        <f t="shared" si="782"/>
        <v>0</v>
      </c>
      <c r="Z288" s="18">
        <f t="shared" si="782"/>
        <v>0</v>
      </c>
      <c r="AA288" s="18">
        <f t="shared" si="782"/>
        <v>0</v>
      </c>
      <c r="AB288" s="18">
        <f t="shared" si="782"/>
        <v>0</v>
      </c>
      <c r="AC288" s="18">
        <f t="shared" si="782"/>
        <v>0</v>
      </c>
      <c r="AD288" s="18">
        <f t="shared" si="782"/>
        <v>0</v>
      </c>
      <c r="AE288" s="18">
        <f t="shared" si="782"/>
        <v>0</v>
      </c>
      <c r="AF288" s="18">
        <f t="shared" si="782"/>
        <v>0</v>
      </c>
      <c r="AG288" s="18">
        <f t="shared" si="782"/>
        <v>0</v>
      </c>
      <c r="AH288" s="18">
        <f t="shared" si="782"/>
        <v>0</v>
      </c>
      <c r="AI288" s="18">
        <f t="shared" si="782"/>
        <v>0</v>
      </c>
      <c r="AJ288" s="18">
        <f t="shared" si="782"/>
        <v>0</v>
      </c>
      <c r="AK288" s="18">
        <f t="shared" si="782"/>
        <v>0</v>
      </c>
      <c r="AL288" s="18">
        <f t="shared" ref="AL288:CU288" si="783">SUM(AL289)</f>
        <v>0</v>
      </c>
      <c r="AM288" s="18">
        <f t="shared" si="783"/>
        <v>0</v>
      </c>
      <c r="AN288" s="18">
        <f t="shared" si="783"/>
        <v>0</v>
      </c>
      <c r="AO288" s="18">
        <f t="shared" si="783"/>
        <v>0</v>
      </c>
      <c r="AP288" s="18">
        <f t="shared" si="783"/>
        <v>0</v>
      </c>
      <c r="AQ288" s="18">
        <f t="shared" si="783"/>
        <v>0</v>
      </c>
      <c r="AR288" s="18">
        <f t="shared" si="783"/>
        <v>0</v>
      </c>
      <c r="AS288" s="18">
        <f t="shared" si="783"/>
        <v>0</v>
      </c>
      <c r="AT288" s="18">
        <f t="shared" si="783"/>
        <v>0</v>
      </c>
      <c r="AU288" s="18">
        <f t="shared" si="783"/>
        <v>0</v>
      </c>
      <c r="AV288" s="18">
        <f t="shared" si="783"/>
        <v>0</v>
      </c>
      <c r="AW288" s="18">
        <f t="shared" si="783"/>
        <v>0</v>
      </c>
      <c r="AX288" s="18">
        <f t="shared" si="783"/>
        <v>0</v>
      </c>
      <c r="AY288" s="18"/>
      <c r="AZ288" s="18">
        <f t="shared" si="783"/>
        <v>0</v>
      </c>
      <c r="BA288" s="18">
        <f t="shared" si="783"/>
        <v>7937468</v>
      </c>
      <c r="BB288" s="18">
        <f t="shared" si="783"/>
        <v>0</v>
      </c>
      <c r="BC288" s="18">
        <f t="shared" si="783"/>
        <v>0</v>
      </c>
      <c r="BD288" s="18">
        <f t="shared" si="783"/>
        <v>0</v>
      </c>
      <c r="BE288" s="18">
        <f t="shared" si="783"/>
        <v>0</v>
      </c>
      <c r="BF288" s="18">
        <f t="shared" si="783"/>
        <v>0</v>
      </c>
      <c r="BG288" s="18">
        <f t="shared" si="783"/>
        <v>0</v>
      </c>
      <c r="BH288" s="18">
        <f t="shared" si="783"/>
        <v>0</v>
      </c>
      <c r="BI288" s="18">
        <f t="shared" si="783"/>
        <v>0</v>
      </c>
      <c r="BJ288" s="18">
        <f t="shared" si="783"/>
        <v>0</v>
      </c>
      <c r="BK288" s="18">
        <f t="shared" si="783"/>
        <v>0</v>
      </c>
      <c r="BL288" s="18">
        <f t="shared" si="783"/>
        <v>0</v>
      </c>
      <c r="BM288" s="18">
        <f t="shared" si="783"/>
        <v>0</v>
      </c>
      <c r="BN288" s="18">
        <f t="shared" si="783"/>
        <v>7937468</v>
      </c>
      <c r="BO288" s="18">
        <f t="shared" si="783"/>
        <v>0</v>
      </c>
      <c r="BP288" s="18">
        <f t="shared" si="783"/>
        <v>0</v>
      </c>
      <c r="BQ288" s="18">
        <f t="shared" si="783"/>
        <v>0</v>
      </c>
      <c r="BR288" s="18">
        <f t="shared" si="783"/>
        <v>0</v>
      </c>
      <c r="BS288" s="18">
        <f t="shared" si="783"/>
        <v>0</v>
      </c>
      <c r="BT288" s="18">
        <f t="shared" si="783"/>
        <v>0</v>
      </c>
      <c r="BU288" s="18">
        <f t="shared" si="783"/>
        <v>0</v>
      </c>
      <c r="BV288" s="18">
        <f t="shared" si="783"/>
        <v>0</v>
      </c>
      <c r="BW288" s="18">
        <f t="shared" si="783"/>
        <v>0</v>
      </c>
      <c r="BX288" s="18">
        <f t="shared" si="783"/>
        <v>0</v>
      </c>
      <c r="BY288" s="18">
        <f t="shared" si="783"/>
        <v>7937468</v>
      </c>
      <c r="BZ288" s="18">
        <f t="shared" si="726"/>
        <v>0</v>
      </c>
      <c r="CA288" s="18">
        <f t="shared" si="783"/>
        <v>0</v>
      </c>
      <c r="CB288" s="18">
        <f t="shared" si="783"/>
        <v>0</v>
      </c>
      <c r="CC288" s="18">
        <f t="shared" si="783"/>
        <v>0</v>
      </c>
      <c r="CD288" s="18">
        <f t="shared" si="783"/>
        <v>0</v>
      </c>
      <c r="CE288" s="18">
        <f t="shared" si="783"/>
        <v>0</v>
      </c>
      <c r="CF288" s="18">
        <f t="shared" si="783"/>
        <v>0</v>
      </c>
      <c r="CG288" s="18">
        <f t="shared" si="783"/>
        <v>0</v>
      </c>
      <c r="CH288" s="18">
        <f t="shared" si="783"/>
        <v>0</v>
      </c>
      <c r="CI288" s="18">
        <f t="shared" si="783"/>
        <v>0</v>
      </c>
      <c r="CJ288" s="18">
        <f t="shared" si="783"/>
        <v>0</v>
      </c>
      <c r="CK288" s="18">
        <f t="shared" si="783"/>
        <v>0</v>
      </c>
      <c r="CL288" s="18">
        <f t="shared" si="783"/>
        <v>0</v>
      </c>
      <c r="CM288" s="18">
        <f t="shared" si="783"/>
        <v>0</v>
      </c>
      <c r="CN288" s="18">
        <f t="shared" si="783"/>
        <v>0</v>
      </c>
      <c r="CO288" s="18"/>
      <c r="CP288" s="18"/>
      <c r="CQ288" s="18">
        <f t="shared" si="783"/>
        <v>0</v>
      </c>
      <c r="CR288" s="18">
        <f t="shared" si="783"/>
        <v>0</v>
      </c>
      <c r="CS288" s="18">
        <f t="shared" si="783"/>
        <v>0</v>
      </c>
      <c r="CT288" s="18">
        <f t="shared" si="783"/>
        <v>0</v>
      </c>
      <c r="CU288" s="46">
        <f t="shared" si="783"/>
        <v>0</v>
      </c>
      <c r="CW288" s="94"/>
      <c r="CX288" s="94"/>
      <c r="CY288" s="93"/>
    </row>
    <row r="289" spans="1:123" s="52" customFormat="1" ht="15.6" x14ac:dyDescent="0.3">
      <c r="A289" s="21" t="s">
        <v>1</v>
      </c>
      <c r="B289" s="21" t="s">
        <v>297</v>
      </c>
      <c r="C289" s="22" t="s">
        <v>350</v>
      </c>
      <c r="D289" s="19">
        <f>SUM(E289+BZ289+CR289)</f>
        <v>7937468</v>
      </c>
      <c r="E289" s="19">
        <f>SUM(F289+BA289)</f>
        <v>7937468</v>
      </c>
      <c r="F289" s="19">
        <f>SUM(G289+H289+I289+P289+S289+T289+U289+AE289+AD289)</f>
        <v>0</v>
      </c>
      <c r="G289" s="19">
        <v>0</v>
      </c>
      <c r="H289" s="19">
        <v>0</v>
      </c>
      <c r="I289" s="19">
        <f t="shared" si="769"/>
        <v>0</v>
      </c>
      <c r="J289" s="19">
        <v>0</v>
      </c>
      <c r="K289" s="19">
        <v>0</v>
      </c>
      <c r="L289" s="19">
        <v>0</v>
      </c>
      <c r="M289" s="19">
        <v>0</v>
      </c>
      <c r="N289" s="19">
        <v>0</v>
      </c>
      <c r="O289" s="19">
        <v>0</v>
      </c>
      <c r="P289" s="19">
        <f t="shared" si="770"/>
        <v>0</v>
      </c>
      <c r="Q289" s="19">
        <v>0</v>
      </c>
      <c r="R289" s="19">
        <v>0</v>
      </c>
      <c r="S289" s="19">
        <v>0</v>
      </c>
      <c r="T289" s="19">
        <v>0</v>
      </c>
      <c r="U289" s="19">
        <f t="shared" ref="U289" si="784">SUM(V289:AC289)</f>
        <v>0</v>
      </c>
      <c r="V289" s="19">
        <v>0</v>
      </c>
      <c r="W289" s="19">
        <v>0</v>
      </c>
      <c r="X289" s="19">
        <v>0</v>
      </c>
      <c r="Y289" s="19">
        <v>0</v>
      </c>
      <c r="Z289" s="19">
        <v>0</v>
      </c>
      <c r="AA289" s="19">
        <v>0</v>
      </c>
      <c r="AB289" s="19">
        <v>0</v>
      </c>
      <c r="AC289" s="19">
        <v>0</v>
      </c>
      <c r="AD289" s="19">
        <v>0</v>
      </c>
      <c r="AE289" s="19">
        <f>SUM(AF289:AZ289)</f>
        <v>0</v>
      </c>
      <c r="AF289" s="19">
        <v>0</v>
      </c>
      <c r="AG289" s="19">
        <v>0</v>
      </c>
      <c r="AH289" s="19">
        <v>0</v>
      </c>
      <c r="AI289" s="19">
        <v>0</v>
      </c>
      <c r="AJ289" s="19">
        <v>0</v>
      </c>
      <c r="AK289" s="19">
        <v>0</v>
      </c>
      <c r="AL289" s="19">
        <v>0</v>
      </c>
      <c r="AM289" s="19">
        <v>0</v>
      </c>
      <c r="AN289" s="19">
        <v>0</v>
      </c>
      <c r="AO289" s="19">
        <v>0</v>
      </c>
      <c r="AP289" s="19">
        <v>0</v>
      </c>
      <c r="AQ289" s="19">
        <v>0</v>
      </c>
      <c r="AR289" s="19">
        <v>0</v>
      </c>
      <c r="AS289" s="19">
        <v>0</v>
      </c>
      <c r="AT289" s="19">
        <v>0</v>
      </c>
      <c r="AU289" s="19">
        <v>0</v>
      </c>
      <c r="AV289" s="19">
        <v>0</v>
      </c>
      <c r="AW289" s="19">
        <v>0</v>
      </c>
      <c r="AX289" s="19">
        <v>0</v>
      </c>
      <c r="AY289" s="19"/>
      <c r="AZ289" s="19">
        <v>0</v>
      </c>
      <c r="BA289" s="19">
        <f>SUM(BB289+BF289+BI289+BK289+BN289)</f>
        <v>7937468</v>
      </c>
      <c r="BB289" s="19">
        <f>SUM(BC289:BE289)</f>
        <v>0</v>
      </c>
      <c r="BC289" s="19">
        <v>0</v>
      </c>
      <c r="BD289" s="19">
        <v>0</v>
      </c>
      <c r="BE289" s="19">
        <v>0</v>
      </c>
      <c r="BF289" s="19">
        <f>SUM(BH289:BH289)</f>
        <v>0</v>
      </c>
      <c r="BG289" s="19">
        <v>0</v>
      </c>
      <c r="BH289" s="19">
        <v>0</v>
      </c>
      <c r="BI289" s="19">
        <v>0</v>
      </c>
      <c r="BJ289" s="19">
        <v>0</v>
      </c>
      <c r="BK289" s="19">
        <f t="shared" si="772"/>
        <v>0</v>
      </c>
      <c r="BL289" s="19">
        <v>0</v>
      </c>
      <c r="BM289" s="19">
        <v>0</v>
      </c>
      <c r="BN289" s="19">
        <f>SUM(BO289:BY289)</f>
        <v>7937468</v>
      </c>
      <c r="BO289" s="19">
        <v>0</v>
      </c>
      <c r="BP289" s="19">
        <v>0</v>
      </c>
      <c r="BQ289" s="19">
        <v>0</v>
      </c>
      <c r="BR289" s="19">
        <v>0</v>
      </c>
      <c r="BS289" s="19">
        <v>0</v>
      </c>
      <c r="BT289" s="19">
        <v>0</v>
      </c>
      <c r="BU289" s="19">
        <v>0</v>
      </c>
      <c r="BV289" s="19">
        <v>0</v>
      </c>
      <c r="BW289" s="19">
        <v>0</v>
      </c>
      <c r="BX289" s="19">
        <v>0</v>
      </c>
      <c r="BY289" s="19">
        <v>7937468</v>
      </c>
      <c r="BZ289" s="19">
        <f t="shared" si="726"/>
        <v>0</v>
      </c>
      <c r="CA289" s="19">
        <f>SUM(CB289+CE289+CK289)</f>
        <v>0</v>
      </c>
      <c r="CB289" s="19">
        <f t="shared" si="773"/>
        <v>0</v>
      </c>
      <c r="CC289" s="19">
        <v>0</v>
      </c>
      <c r="CD289" s="19">
        <v>0</v>
      </c>
      <c r="CE289" s="19">
        <f>SUM(CF289:CJ289)</f>
        <v>0</v>
      </c>
      <c r="CF289" s="19">
        <v>0</v>
      </c>
      <c r="CG289" s="19">
        <v>0</v>
      </c>
      <c r="CH289" s="19">
        <v>0</v>
      </c>
      <c r="CI289" s="19">
        <v>0</v>
      </c>
      <c r="CJ289" s="19">
        <v>0</v>
      </c>
      <c r="CK289" s="19">
        <f>SUM(CL289:CP289)</f>
        <v>0</v>
      </c>
      <c r="CL289" s="19">
        <v>0</v>
      </c>
      <c r="CM289" s="19">
        <v>0</v>
      </c>
      <c r="CN289" s="19">
        <v>0</v>
      </c>
      <c r="CO289" s="19"/>
      <c r="CP289" s="19"/>
      <c r="CQ289" s="19">
        <v>0</v>
      </c>
      <c r="CR289" s="19">
        <f t="shared" si="774"/>
        <v>0</v>
      </c>
      <c r="CS289" s="19">
        <f t="shared" si="775"/>
        <v>0</v>
      </c>
      <c r="CT289" s="19">
        <v>0</v>
      </c>
      <c r="CU289" s="20">
        <v>0</v>
      </c>
      <c r="CW289" s="116"/>
      <c r="CX289" s="116"/>
      <c r="CY289" s="95"/>
    </row>
    <row r="290" spans="1:123" s="59" customFormat="1" ht="15.6" x14ac:dyDescent="0.3">
      <c r="A290" s="16" t="s">
        <v>351</v>
      </c>
      <c r="B290" s="16" t="s">
        <v>1</v>
      </c>
      <c r="C290" s="30" t="s">
        <v>352</v>
      </c>
      <c r="D290" s="18">
        <f t="shared" ref="D290:AI290" si="785">SUM(D291)</f>
        <v>21925000</v>
      </c>
      <c r="E290" s="18">
        <f t="shared" si="785"/>
        <v>21925000</v>
      </c>
      <c r="F290" s="18">
        <f t="shared" si="785"/>
        <v>21925000</v>
      </c>
      <c r="G290" s="18">
        <f t="shared" si="785"/>
        <v>0</v>
      </c>
      <c r="H290" s="18">
        <f t="shared" si="785"/>
        <v>0</v>
      </c>
      <c r="I290" s="18">
        <f t="shared" si="785"/>
        <v>0</v>
      </c>
      <c r="J290" s="18">
        <f t="shared" si="785"/>
        <v>0</v>
      </c>
      <c r="K290" s="18">
        <f t="shared" si="785"/>
        <v>0</v>
      </c>
      <c r="L290" s="18">
        <f t="shared" si="785"/>
        <v>0</v>
      </c>
      <c r="M290" s="18">
        <f t="shared" si="785"/>
        <v>0</v>
      </c>
      <c r="N290" s="18">
        <f t="shared" si="785"/>
        <v>0</v>
      </c>
      <c r="O290" s="18">
        <f t="shared" si="785"/>
        <v>0</v>
      </c>
      <c r="P290" s="18">
        <f t="shared" si="785"/>
        <v>0</v>
      </c>
      <c r="Q290" s="18">
        <f t="shared" si="785"/>
        <v>0</v>
      </c>
      <c r="R290" s="18">
        <f t="shared" si="785"/>
        <v>0</v>
      </c>
      <c r="S290" s="18">
        <f t="shared" si="785"/>
        <v>0</v>
      </c>
      <c r="T290" s="18">
        <f t="shared" si="785"/>
        <v>0</v>
      </c>
      <c r="U290" s="18">
        <f t="shared" si="785"/>
        <v>0</v>
      </c>
      <c r="V290" s="18">
        <f t="shared" si="785"/>
        <v>0</v>
      </c>
      <c r="W290" s="18">
        <f t="shared" si="785"/>
        <v>0</v>
      </c>
      <c r="X290" s="18">
        <f t="shared" si="785"/>
        <v>0</v>
      </c>
      <c r="Y290" s="18">
        <f t="shared" si="785"/>
        <v>0</v>
      </c>
      <c r="Z290" s="18">
        <f t="shared" si="785"/>
        <v>0</v>
      </c>
      <c r="AA290" s="18">
        <f t="shared" si="785"/>
        <v>0</v>
      </c>
      <c r="AB290" s="18">
        <f t="shared" si="785"/>
        <v>0</v>
      </c>
      <c r="AC290" s="18">
        <f t="shared" si="785"/>
        <v>0</v>
      </c>
      <c r="AD290" s="18">
        <f t="shared" si="785"/>
        <v>0</v>
      </c>
      <c r="AE290" s="18">
        <f t="shared" si="785"/>
        <v>21925000</v>
      </c>
      <c r="AF290" s="18">
        <f t="shared" si="785"/>
        <v>0</v>
      </c>
      <c r="AG290" s="18">
        <f t="shared" si="785"/>
        <v>0</v>
      </c>
      <c r="AH290" s="18">
        <f t="shared" si="785"/>
        <v>0</v>
      </c>
      <c r="AI290" s="18">
        <f t="shared" si="785"/>
        <v>0</v>
      </c>
      <c r="AJ290" s="18">
        <f t="shared" ref="AJ290:CS290" si="786">SUM(AJ291)</f>
        <v>0</v>
      </c>
      <c r="AK290" s="18">
        <f t="shared" si="786"/>
        <v>0</v>
      </c>
      <c r="AL290" s="18">
        <f t="shared" si="786"/>
        <v>0</v>
      </c>
      <c r="AM290" s="18">
        <f t="shared" si="786"/>
        <v>0</v>
      </c>
      <c r="AN290" s="18">
        <f t="shared" si="786"/>
        <v>0</v>
      </c>
      <c r="AO290" s="18">
        <f t="shared" si="786"/>
        <v>0</v>
      </c>
      <c r="AP290" s="18">
        <f t="shared" si="786"/>
        <v>0</v>
      </c>
      <c r="AQ290" s="18">
        <f t="shared" si="786"/>
        <v>0</v>
      </c>
      <c r="AR290" s="18">
        <f t="shared" si="786"/>
        <v>0</v>
      </c>
      <c r="AS290" s="18">
        <f t="shared" si="786"/>
        <v>0</v>
      </c>
      <c r="AT290" s="18">
        <f t="shared" si="786"/>
        <v>0</v>
      </c>
      <c r="AU290" s="18">
        <f t="shared" si="786"/>
        <v>0</v>
      </c>
      <c r="AV290" s="18">
        <f t="shared" si="786"/>
        <v>0</v>
      </c>
      <c r="AW290" s="18">
        <f t="shared" si="786"/>
        <v>0</v>
      </c>
      <c r="AX290" s="18">
        <f t="shared" si="786"/>
        <v>0</v>
      </c>
      <c r="AY290" s="18"/>
      <c r="AZ290" s="18">
        <f t="shared" si="786"/>
        <v>21925000</v>
      </c>
      <c r="BA290" s="18">
        <f t="shared" si="786"/>
        <v>0</v>
      </c>
      <c r="BB290" s="18">
        <f t="shared" si="786"/>
        <v>0</v>
      </c>
      <c r="BC290" s="18">
        <f t="shared" si="786"/>
        <v>0</v>
      </c>
      <c r="BD290" s="18">
        <f t="shared" si="786"/>
        <v>0</v>
      </c>
      <c r="BE290" s="18">
        <f t="shared" si="786"/>
        <v>0</v>
      </c>
      <c r="BF290" s="18">
        <f t="shared" si="786"/>
        <v>0</v>
      </c>
      <c r="BG290" s="18">
        <f t="shared" si="786"/>
        <v>0</v>
      </c>
      <c r="BH290" s="18">
        <f t="shared" si="786"/>
        <v>0</v>
      </c>
      <c r="BI290" s="18">
        <f t="shared" si="786"/>
        <v>0</v>
      </c>
      <c r="BJ290" s="18">
        <f t="shared" si="786"/>
        <v>0</v>
      </c>
      <c r="BK290" s="18">
        <f t="shared" si="786"/>
        <v>0</v>
      </c>
      <c r="BL290" s="18">
        <f t="shared" si="786"/>
        <v>0</v>
      </c>
      <c r="BM290" s="18">
        <f t="shared" si="786"/>
        <v>0</v>
      </c>
      <c r="BN290" s="18">
        <f t="shared" si="786"/>
        <v>0</v>
      </c>
      <c r="BO290" s="18">
        <f t="shared" si="786"/>
        <v>0</v>
      </c>
      <c r="BP290" s="18">
        <f t="shared" si="786"/>
        <v>0</v>
      </c>
      <c r="BQ290" s="18">
        <f t="shared" si="786"/>
        <v>0</v>
      </c>
      <c r="BR290" s="18">
        <f t="shared" si="786"/>
        <v>0</v>
      </c>
      <c r="BS290" s="18">
        <f t="shared" si="786"/>
        <v>0</v>
      </c>
      <c r="BT290" s="18">
        <f t="shared" si="786"/>
        <v>0</v>
      </c>
      <c r="BU290" s="18">
        <f t="shared" si="786"/>
        <v>0</v>
      </c>
      <c r="BV290" s="18">
        <f t="shared" si="786"/>
        <v>0</v>
      </c>
      <c r="BW290" s="18">
        <f t="shared" si="786"/>
        <v>0</v>
      </c>
      <c r="BX290" s="18">
        <f t="shared" si="786"/>
        <v>0</v>
      </c>
      <c r="BY290" s="18">
        <f t="shared" si="786"/>
        <v>0</v>
      </c>
      <c r="BZ290" s="18">
        <f t="shared" si="726"/>
        <v>0</v>
      </c>
      <c r="CA290" s="18">
        <f t="shared" si="786"/>
        <v>0</v>
      </c>
      <c r="CB290" s="18">
        <f t="shared" si="786"/>
        <v>0</v>
      </c>
      <c r="CC290" s="18">
        <f t="shared" si="786"/>
        <v>0</v>
      </c>
      <c r="CD290" s="18">
        <f t="shared" si="786"/>
        <v>0</v>
      </c>
      <c r="CE290" s="18">
        <f t="shared" si="786"/>
        <v>0</v>
      </c>
      <c r="CF290" s="18">
        <f t="shared" si="786"/>
        <v>0</v>
      </c>
      <c r="CG290" s="18">
        <f t="shared" si="786"/>
        <v>0</v>
      </c>
      <c r="CH290" s="18">
        <f t="shared" si="786"/>
        <v>0</v>
      </c>
      <c r="CI290" s="18">
        <f t="shared" si="786"/>
        <v>0</v>
      </c>
      <c r="CJ290" s="18">
        <f t="shared" si="786"/>
        <v>0</v>
      </c>
      <c r="CK290" s="18">
        <f t="shared" si="786"/>
        <v>0</v>
      </c>
      <c r="CL290" s="18">
        <f t="shared" si="786"/>
        <v>0</v>
      </c>
      <c r="CM290" s="18">
        <f t="shared" si="786"/>
        <v>0</v>
      </c>
      <c r="CN290" s="18">
        <f t="shared" si="786"/>
        <v>0</v>
      </c>
      <c r="CO290" s="18"/>
      <c r="CP290" s="18"/>
      <c r="CQ290" s="18">
        <f t="shared" si="786"/>
        <v>0</v>
      </c>
      <c r="CR290" s="18">
        <f t="shared" si="786"/>
        <v>0</v>
      </c>
      <c r="CS290" s="18">
        <f t="shared" si="786"/>
        <v>0</v>
      </c>
      <c r="CT290" s="18">
        <f t="shared" ref="CT290:CU290" si="787">SUM(CT291)</f>
        <v>0</v>
      </c>
      <c r="CU290" s="46">
        <f t="shared" si="787"/>
        <v>0</v>
      </c>
      <c r="CV290" s="58"/>
      <c r="CW290" s="94"/>
      <c r="CX290" s="94"/>
      <c r="CY290" s="93"/>
      <c r="CZ290" s="58"/>
      <c r="DA290" s="58"/>
      <c r="DB290" s="58"/>
      <c r="DC290" s="58"/>
      <c r="DD290" s="58"/>
      <c r="DE290" s="58"/>
      <c r="DF290" s="58"/>
      <c r="DG290" s="58"/>
      <c r="DH290" s="58"/>
      <c r="DI290" s="58"/>
      <c r="DJ290" s="58"/>
      <c r="DK290" s="58"/>
      <c r="DL290" s="58"/>
      <c r="DM290" s="58"/>
      <c r="DN290" s="58"/>
      <c r="DO290" s="58"/>
      <c r="DP290" s="58"/>
      <c r="DQ290" s="58"/>
    </row>
    <row r="291" spans="1:123" ht="15.6" x14ac:dyDescent="0.3">
      <c r="A291" s="21" t="s">
        <v>1</v>
      </c>
      <c r="B291" s="21" t="s">
        <v>91</v>
      </c>
      <c r="C291" s="31" t="s">
        <v>352</v>
      </c>
      <c r="D291" s="19">
        <f>SUM(E291+BZ291+CR291)</f>
        <v>21925000</v>
      </c>
      <c r="E291" s="19">
        <f>SUM(F291+BA291)</f>
        <v>21925000</v>
      </c>
      <c r="F291" s="19">
        <f>SUM(G291+H291+I291+P291+S291+T291+U291+AE291+AD291)</f>
        <v>21925000</v>
      </c>
      <c r="G291" s="19"/>
      <c r="H291" s="19"/>
      <c r="I291" s="19">
        <f>SUM(J291:O291)</f>
        <v>0</v>
      </c>
      <c r="J291" s="19"/>
      <c r="K291" s="19"/>
      <c r="L291" s="19"/>
      <c r="M291" s="19"/>
      <c r="N291" s="19"/>
      <c r="O291" s="19"/>
      <c r="P291" s="19">
        <f>SUM(Q291:R291)</f>
        <v>0</v>
      </c>
      <c r="Q291" s="19"/>
      <c r="R291" s="19"/>
      <c r="S291" s="19"/>
      <c r="T291" s="19"/>
      <c r="U291" s="19">
        <f t="shared" ref="U291" si="788">SUM(V291:AC291)</f>
        <v>0</v>
      </c>
      <c r="V291" s="19"/>
      <c r="W291" s="19"/>
      <c r="X291" s="19"/>
      <c r="Y291" s="19"/>
      <c r="Z291" s="19"/>
      <c r="AA291" s="19"/>
      <c r="AB291" s="19"/>
      <c r="AC291" s="19"/>
      <c r="AD291" s="19"/>
      <c r="AE291" s="19">
        <f>SUM(AF291:AZ291)</f>
        <v>21925000</v>
      </c>
      <c r="AF291" s="19">
        <v>0</v>
      </c>
      <c r="AG291" s="19">
        <v>0</v>
      </c>
      <c r="AH291" s="19">
        <v>0</v>
      </c>
      <c r="AI291" s="19">
        <v>0</v>
      </c>
      <c r="AJ291" s="19">
        <v>0</v>
      </c>
      <c r="AK291" s="19">
        <v>0</v>
      </c>
      <c r="AL291" s="19">
        <v>0</v>
      </c>
      <c r="AM291" s="19">
        <v>0</v>
      </c>
      <c r="AN291" s="19">
        <v>0</v>
      </c>
      <c r="AO291" s="19">
        <v>0</v>
      </c>
      <c r="AP291" s="19">
        <v>0</v>
      </c>
      <c r="AQ291" s="19">
        <v>0</v>
      </c>
      <c r="AR291" s="19">
        <v>0</v>
      </c>
      <c r="AS291" s="19">
        <v>0</v>
      </c>
      <c r="AT291" s="19">
        <v>0</v>
      </c>
      <c r="AU291" s="19">
        <v>0</v>
      </c>
      <c r="AV291" s="19">
        <v>0</v>
      </c>
      <c r="AW291" s="19">
        <v>0</v>
      </c>
      <c r="AX291" s="19">
        <v>0</v>
      </c>
      <c r="AY291" s="19">
        <v>0</v>
      </c>
      <c r="AZ291" s="24">
        <v>21925000</v>
      </c>
      <c r="BA291" s="19">
        <f>SUM(BB291+BF291+BI291+BK291+BN291)</f>
        <v>0</v>
      </c>
      <c r="BB291" s="19">
        <f>SUM(BC291:BE291)</f>
        <v>0</v>
      </c>
      <c r="BC291" s="24"/>
      <c r="BD291" s="19">
        <v>0</v>
      </c>
      <c r="BE291" s="19">
        <v>0</v>
      </c>
      <c r="BF291" s="19">
        <f>SUM(BH291:BH291)</f>
        <v>0</v>
      </c>
      <c r="BG291" s="19">
        <v>0</v>
      </c>
      <c r="BH291" s="19">
        <v>0</v>
      </c>
      <c r="BI291" s="19">
        <v>0</v>
      </c>
      <c r="BJ291" s="19">
        <v>0</v>
      </c>
      <c r="BK291" s="19">
        <f>SUM(BL291)</f>
        <v>0</v>
      </c>
      <c r="BL291" s="19">
        <v>0</v>
      </c>
      <c r="BM291" s="19">
        <v>0</v>
      </c>
      <c r="BN291" s="19">
        <f>SUM(BO291:BY291)</f>
        <v>0</v>
      </c>
      <c r="BO291" s="19">
        <v>0</v>
      </c>
      <c r="BP291" s="19">
        <v>0</v>
      </c>
      <c r="BQ291" s="19">
        <v>0</v>
      </c>
      <c r="BR291" s="19">
        <v>0</v>
      </c>
      <c r="BS291" s="19">
        <v>0</v>
      </c>
      <c r="BT291" s="19">
        <v>0</v>
      </c>
      <c r="BU291" s="19">
        <v>0</v>
      </c>
      <c r="BV291" s="19">
        <v>0</v>
      </c>
      <c r="BW291" s="19">
        <v>0</v>
      </c>
      <c r="BX291" s="19"/>
      <c r="BY291" s="19"/>
      <c r="BZ291" s="19">
        <f t="shared" si="726"/>
        <v>0</v>
      </c>
      <c r="CA291" s="19">
        <f>SUM(CB291+CE291+CK291)</f>
        <v>0</v>
      </c>
      <c r="CB291" s="19">
        <f>SUM(CC291:CD291)</f>
        <v>0</v>
      </c>
      <c r="CC291" s="19">
        <v>0</v>
      </c>
      <c r="CD291" s="19"/>
      <c r="CE291" s="19">
        <f>SUM(CF291:CJ291)</f>
        <v>0</v>
      </c>
      <c r="CF291" s="19">
        <v>0</v>
      </c>
      <c r="CG291" s="19">
        <v>0</v>
      </c>
      <c r="CH291" s="19"/>
      <c r="CI291" s="19"/>
      <c r="CJ291" s="19"/>
      <c r="CK291" s="19">
        <f>SUM(CL291:CP291)</f>
        <v>0</v>
      </c>
      <c r="CL291" s="19"/>
      <c r="CM291" s="19"/>
      <c r="CN291" s="19"/>
      <c r="CO291" s="19"/>
      <c r="CP291" s="19"/>
      <c r="CQ291" s="19">
        <v>0</v>
      </c>
      <c r="CR291" s="19">
        <f>SUM(CS291)</f>
        <v>0</v>
      </c>
      <c r="CS291" s="19">
        <f>SUM(CT291:CU291)</f>
        <v>0</v>
      </c>
      <c r="CT291" s="19">
        <v>0</v>
      </c>
      <c r="CU291" s="20">
        <v>0</v>
      </c>
      <c r="CW291" s="116"/>
      <c r="CX291" s="116"/>
      <c r="CY291" s="95"/>
    </row>
    <row r="292" spans="1:123" s="59" customFormat="1" ht="15.6" x14ac:dyDescent="0.3">
      <c r="A292" s="16" t="s">
        <v>353</v>
      </c>
      <c r="B292" s="16" t="s">
        <v>1</v>
      </c>
      <c r="C292" s="30" t="s">
        <v>354</v>
      </c>
      <c r="D292" s="18">
        <f t="shared" ref="D292:AK292" si="789">SUM(D293)</f>
        <v>47635629</v>
      </c>
      <c r="E292" s="18">
        <f t="shared" si="789"/>
        <v>47635629</v>
      </c>
      <c r="F292" s="18">
        <f t="shared" si="789"/>
        <v>15630629</v>
      </c>
      <c r="G292" s="18">
        <f t="shared" si="789"/>
        <v>0</v>
      </c>
      <c r="H292" s="18">
        <f t="shared" si="789"/>
        <v>0</v>
      </c>
      <c r="I292" s="18">
        <f t="shared" si="789"/>
        <v>0</v>
      </c>
      <c r="J292" s="18">
        <f t="shared" si="789"/>
        <v>0</v>
      </c>
      <c r="K292" s="18">
        <f t="shared" si="789"/>
        <v>0</v>
      </c>
      <c r="L292" s="18">
        <f t="shared" si="789"/>
        <v>0</v>
      </c>
      <c r="M292" s="18">
        <f t="shared" si="789"/>
        <v>0</v>
      </c>
      <c r="N292" s="18">
        <f t="shared" si="789"/>
        <v>0</v>
      </c>
      <c r="O292" s="18">
        <f t="shared" si="789"/>
        <v>0</v>
      </c>
      <c r="P292" s="18">
        <f t="shared" si="789"/>
        <v>0</v>
      </c>
      <c r="Q292" s="18">
        <f t="shared" si="789"/>
        <v>0</v>
      </c>
      <c r="R292" s="18">
        <f t="shared" si="789"/>
        <v>0</v>
      </c>
      <c r="S292" s="18">
        <f t="shared" si="789"/>
        <v>0</v>
      </c>
      <c r="T292" s="18">
        <f t="shared" si="789"/>
        <v>0</v>
      </c>
      <c r="U292" s="18">
        <f t="shared" si="789"/>
        <v>0</v>
      </c>
      <c r="V292" s="18">
        <f t="shared" si="789"/>
        <v>0</v>
      </c>
      <c r="W292" s="18">
        <f t="shared" si="789"/>
        <v>0</v>
      </c>
      <c r="X292" s="18">
        <f t="shared" si="789"/>
        <v>0</v>
      </c>
      <c r="Y292" s="18">
        <f t="shared" si="789"/>
        <v>0</v>
      </c>
      <c r="Z292" s="18">
        <f t="shared" si="789"/>
        <v>0</v>
      </c>
      <c r="AA292" s="18">
        <f t="shared" si="789"/>
        <v>0</v>
      </c>
      <c r="AB292" s="18">
        <f t="shared" si="789"/>
        <v>0</v>
      </c>
      <c r="AC292" s="18">
        <f t="shared" si="789"/>
        <v>0</v>
      </c>
      <c r="AD292" s="18">
        <f t="shared" si="789"/>
        <v>0</v>
      </c>
      <c r="AE292" s="18">
        <f t="shared" si="789"/>
        <v>15630629</v>
      </c>
      <c r="AF292" s="18">
        <f t="shared" si="789"/>
        <v>0</v>
      </c>
      <c r="AG292" s="18">
        <f t="shared" si="789"/>
        <v>0</v>
      </c>
      <c r="AH292" s="18">
        <f t="shared" si="789"/>
        <v>0</v>
      </c>
      <c r="AI292" s="18">
        <f t="shared" si="789"/>
        <v>0</v>
      </c>
      <c r="AJ292" s="18">
        <f t="shared" si="789"/>
        <v>0</v>
      </c>
      <c r="AK292" s="18">
        <f t="shared" si="789"/>
        <v>0</v>
      </c>
      <c r="AL292" s="18">
        <f t="shared" ref="AL292:CU292" si="790">SUM(AL293)</f>
        <v>0</v>
      </c>
      <c r="AM292" s="18">
        <f t="shared" si="790"/>
        <v>0</v>
      </c>
      <c r="AN292" s="18">
        <f t="shared" si="790"/>
        <v>0</v>
      </c>
      <c r="AO292" s="18">
        <f t="shared" si="790"/>
        <v>0</v>
      </c>
      <c r="AP292" s="18">
        <f t="shared" si="790"/>
        <v>0</v>
      </c>
      <c r="AQ292" s="18">
        <f t="shared" si="790"/>
        <v>0</v>
      </c>
      <c r="AR292" s="18">
        <f t="shared" si="790"/>
        <v>0</v>
      </c>
      <c r="AS292" s="18">
        <f t="shared" si="790"/>
        <v>0</v>
      </c>
      <c r="AT292" s="18">
        <f t="shared" si="790"/>
        <v>0</v>
      </c>
      <c r="AU292" s="18">
        <f t="shared" si="790"/>
        <v>0</v>
      </c>
      <c r="AV292" s="18">
        <f t="shared" si="790"/>
        <v>0</v>
      </c>
      <c r="AW292" s="18">
        <f t="shared" si="790"/>
        <v>0</v>
      </c>
      <c r="AX292" s="18">
        <f t="shared" si="790"/>
        <v>0</v>
      </c>
      <c r="AY292" s="18"/>
      <c r="AZ292" s="18">
        <f t="shared" si="790"/>
        <v>15630629</v>
      </c>
      <c r="BA292" s="18">
        <f t="shared" si="790"/>
        <v>32005000</v>
      </c>
      <c r="BB292" s="18">
        <f t="shared" si="790"/>
        <v>32005000</v>
      </c>
      <c r="BC292" s="18">
        <f t="shared" si="790"/>
        <v>32005000</v>
      </c>
      <c r="BD292" s="18">
        <f t="shared" si="790"/>
        <v>0</v>
      </c>
      <c r="BE292" s="18">
        <f t="shared" si="790"/>
        <v>0</v>
      </c>
      <c r="BF292" s="18">
        <f t="shared" si="790"/>
        <v>0</v>
      </c>
      <c r="BG292" s="18">
        <f t="shared" si="790"/>
        <v>0</v>
      </c>
      <c r="BH292" s="18">
        <f t="shared" si="790"/>
        <v>0</v>
      </c>
      <c r="BI292" s="18">
        <f t="shared" si="790"/>
        <v>0</v>
      </c>
      <c r="BJ292" s="18">
        <f t="shared" si="790"/>
        <v>0</v>
      </c>
      <c r="BK292" s="18">
        <f t="shared" si="790"/>
        <v>0</v>
      </c>
      <c r="BL292" s="18">
        <f t="shared" si="790"/>
        <v>0</v>
      </c>
      <c r="BM292" s="18">
        <f t="shared" si="790"/>
        <v>0</v>
      </c>
      <c r="BN292" s="18">
        <f t="shared" si="790"/>
        <v>0</v>
      </c>
      <c r="BO292" s="18">
        <f t="shared" si="790"/>
        <v>0</v>
      </c>
      <c r="BP292" s="18">
        <f t="shared" si="790"/>
        <v>0</v>
      </c>
      <c r="BQ292" s="18">
        <f t="shared" si="790"/>
        <v>0</v>
      </c>
      <c r="BR292" s="18">
        <f t="shared" si="790"/>
        <v>0</v>
      </c>
      <c r="BS292" s="18">
        <f t="shared" si="790"/>
        <v>0</v>
      </c>
      <c r="BT292" s="18">
        <f t="shared" si="790"/>
        <v>0</v>
      </c>
      <c r="BU292" s="18">
        <f t="shared" si="790"/>
        <v>0</v>
      </c>
      <c r="BV292" s="18">
        <f t="shared" si="790"/>
        <v>0</v>
      </c>
      <c r="BW292" s="18">
        <f t="shared" si="790"/>
        <v>0</v>
      </c>
      <c r="BX292" s="18">
        <f t="shared" si="790"/>
        <v>0</v>
      </c>
      <c r="BY292" s="18">
        <f t="shared" si="790"/>
        <v>0</v>
      </c>
      <c r="BZ292" s="18">
        <f t="shared" si="726"/>
        <v>0</v>
      </c>
      <c r="CA292" s="18">
        <f t="shared" si="790"/>
        <v>0</v>
      </c>
      <c r="CB292" s="18">
        <f t="shared" si="790"/>
        <v>0</v>
      </c>
      <c r="CC292" s="18">
        <f t="shared" si="790"/>
        <v>0</v>
      </c>
      <c r="CD292" s="18">
        <f t="shared" si="790"/>
        <v>0</v>
      </c>
      <c r="CE292" s="18">
        <f t="shared" si="790"/>
        <v>0</v>
      </c>
      <c r="CF292" s="18">
        <f t="shared" si="790"/>
        <v>0</v>
      </c>
      <c r="CG292" s="18">
        <f t="shared" si="790"/>
        <v>0</v>
      </c>
      <c r="CH292" s="18">
        <f t="shared" si="790"/>
        <v>0</v>
      </c>
      <c r="CI292" s="18">
        <f t="shared" si="790"/>
        <v>0</v>
      </c>
      <c r="CJ292" s="18">
        <f t="shared" si="790"/>
        <v>0</v>
      </c>
      <c r="CK292" s="18">
        <f t="shared" si="790"/>
        <v>0</v>
      </c>
      <c r="CL292" s="18">
        <f t="shared" si="790"/>
        <v>0</v>
      </c>
      <c r="CM292" s="18">
        <f t="shared" si="790"/>
        <v>0</v>
      </c>
      <c r="CN292" s="18">
        <f t="shared" si="790"/>
        <v>0</v>
      </c>
      <c r="CO292" s="18"/>
      <c r="CP292" s="18"/>
      <c r="CQ292" s="18">
        <f t="shared" si="790"/>
        <v>0</v>
      </c>
      <c r="CR292" s="18">
        <f t="shared" si="790"/>
        <v>0</v>
      </c>
      <c r="CS292" s="18">
        <f t="shared" si="790"/>
        <v>0</v>
      </c>
      <c r="CT292" s="18">
        <f t="shared" si="790"/>
        <v>0</v>
      </c>
      <c r="CU292" s="46">
        <f t="shared" si="790"/>
        <v>0</v>
      </c>
      <c r="CV292" s="58"/>
      <c r="CW292" s="94"/>
      <c r="CX292" s="94"/>
      <c r="CY292" s="93"/>
      <c r="CZ292" s="58"/>
      <c r="DA292" s="58"/>
      <c r="DB292" s="58"/>
      <c r="DC292" s="58"/>
      <c r="DD292" s="58"/>
      <c r="DE292" s="58"/>
      <c r="DF292" s="58"/>
      <c r="DG292" s="58"/>
      <c r="DH292" s="58"/>
      <c r="DI292" s="58"/>
      <c r="DJ292" s="58"/>
      <c r="DK292" s="58"/>
      <c r="DL292" s="58"/>
      <c r="DM292" s="58"/>
      <c r="DN292" s="58"/>
      <c r="DO292" s="58"/>
      <c r="DP292" s="58"/>
      <c r="DQ292" s="58"/>
    </row>
    <row r="293" spans="1:123" ht="15.6" x14ac:dyDescent="0.3">
      <c r="A293" s="21" t="s">
        <v>1</v>
      </c>
      <c r="B293" s="21" t="s">
        <v>91</v>
      </c>
      <c r="C293" s="31" t="s">
        <v>354</v>
      </c>
      <c r="D293" s="19">
        <f>SUM(E293+BZ293+CR293)</f>
        <v>47635629</v>
      </c>
      <c r="E293" s="19">
        <f>SUM(F293+BA293)</f>
        <v>47635629</v>
      </c>
      <c r="F293" s="19">
        <f>SUM(G293+H293+I293+P293+S293+T293+U293+AE293+AD293)</f>
        <v>15630629</v>
      </c>
      <c r="G293" s="19">
        <v>0</v>
      </c>
      <c r="H293" s="19">
        <v>0</v>
      </c>
      <c r="I293" s="19">
        <f t="shared" si="769"/>
        <v>0</v>
      </c>
      <c r="J293" s="19">
        <v>0</v>
      </c>
      <c r="K293" s="19">
        <v>0</v>
      </c>
      <c r="L293" s="19">
        <v>0</v>
      </c>
      <c r="M293" s="19">
        <v>0</v>
      </c>
      <c r="N293" s="19">
        <v>0</v>
      </c>
      <c r="O293" s="19">
        <v>0</v>
      </c>
      <c r="P293" s="19">
        <f t="shared" si="770"/>
        <v>0</v>
      </c>
      <c r="Q293" s="19">
        <v>0</v>
      </c>
      <c r="R293" s="19">
        <v>0</v>
      </c>
      <c r="S293" s="19">
        <v>0</v>
      </c>
      <c r="T293" s="19">
        <v>0</v>
      </c>
      <c r="U293" s="19">
        <f t="shared" ref="U293" si="791">SUM(V293:AC293)</f>
        <v>0</v>
      </c>
      <c r="V293" s="19">
        <v>0</v>
      </c>
      <c r="W293" s="19">
        <v>0</v>
      </c>
      <c r="X293" s="19">
        <v>0</v>
      </c>
      <c r="Y293" s="19">
        <v>0</v>
      </c>
      <c r="Z293" s="19">
        <v>0</v>
      </c>
      <c r="AA293" s="19">
        <v>0</v>
      </c>
      <c r="AB293" s="19">
        <v>0</v>
      </c>
      <c r="AC293" s="19">
        <v>0</v>
      </c>
      <c r="AD293" s="19">
        <v>0</v>
      </c>
      <c r="AE293" s="19">
        <f>SUM(AF293:AZ293)</f>
        <v>15630629</v>
      </c>
      <c r="AF293" s="19">
        <v>0</v>
      </c>
      <c r="AG293" s="19">
        <v>0</v>
      </c>
      <c r="AH293" s="19">
        <v>0</v>
      </c>
      <c r="AI293" s="19">
        <v>0</v>
      </c>
      <c r="AJ293" s="19">
        <v>0</v>
      </c>
      <c r="AK293" s="19">
        <v>0</v>
      </c>
      <c r="AL293" s="19">
        <v>0</v>
      </c>
      <c r="AM293" s="19">
        <v>0</v>
      </c>
      <c r="AN293" s="19">
        <v>0</v>
      </c>
      <c r="AO293" s="19">
        <v>0</v>
      </c>
      <c r="AP293" s="19">
        <v>0</v>
      </c>
      <c r="AQ293" s="19">
        <v>0</v>
      </c>
      <c r="AR293" s="19">
        <v>0</v>
      </c>
      <c r="AS293" s="19">
        <v>0</v>
      </c>
      <c r="AT293" s="19">
        <v>0</v>
      </c>
      <c r="AU293" s="19">
        <v>0</v>
      </c>
      <c r="AV293" s="19">
        <v>0</v>
      </c>
      <c r="AW293" s="19">
        <v>0</v>
      </c>
      <c r="AX293" s="19">
        <v>0</v>
      </c>
      <c r="AY293" s="19">
        <v>0</v>
      </c>
      <c r="AZ293" s="23">
        <f>14010000+1620629</f>
        <v>15630629</v>
      </c>
      <c r="BA293" s="19">
        <f>SUM(BB293+BF293+BI293+BK293+BN293)</f>
        <v>32005000</v>
      </c>
      <c r="BB293" s="19">
        <f>SUM(BC293:BE293)</f>
        <v>32005000</v>
      </c>
      <c r="BC293" s="23">
        <v>32005000</v>
      </c>
      <c r="BD293" s="19">
        <v>0</v>
      </c>
      <c r="BE293" s="19">
        <v>0</v>
      </c>
      <c r="BF293" s="19">
        <f>SUM(BH293:BH293)</f>
        <v>0</v>
      </c>
      <c r="BG293" s="19">
        <v>0</v>
      </c>
      <c r="BH293" s="19">
        <v>0</v>
      </c>
      <c r="BI293" s="19"/>
      <c r="BJ293" s="19">
        <v>0</v>
      </c>
      <c r="BK293" s="19">
        <f t="shared" si="772"/>
        <v>0</v>
      </c>
      <c r="BL293" s="19">
        <v>0</v>
      </c>
      <c r="BM293" s="19">
        <v>0</v>
      </c>
      <c r="BN293" s="19">
        <f>SUM(BO293:BY293)</f>
        <v>0</v>
      </c>
      <c r="BO293" s="19">
        <v>0</v>
      </c>
      <c r="BP293" s="19">
        <v>0</v>
      </c>
      <c r="BQ293" s="19">
        <v>0</v>
      </c>
      <c r="BR293" s="19">
        <v>0</v>
      </c>
      <c r="BS293" s="19">
        <v>0</v>
      </c>
      <c r="BT293" s="19">
        <v>0</v>
      </c>
      <c r="BU293" s="19">
        <v>0</v>
      </c>
      <c r="BV293" s="19">
        <v>0</v>
      </c>
      <c r="BW293" s="19">
        <v>0</v>
      </c>
      <c r="BX293" s="19">
        <v>0</v>
      </c>
      <c r="BY293" s="19"/>
      <c r="BZ293" s="19">
        <f t="shared" si="726"/>
        <v>0</v>
      </c>
      <c r="CA293" s="19">
        <f>SUM(CB293+CE293+CK293)</f>
        <v>0</v>
      </c>
      <c r="CB293" s="19">
        <f t="shared" si="773"/>
        <v>0</v>
      </c>
      <c r="CC293" s="19">
        <v>0</v>
      </c>
      <c r="CD293" s="19">
        <v>0</v>
      </c>
      <c r="CE293" s="19">
        <f>SUM(CF293:CJ293)</f>
        <v>0</v>
      </c>
      <c r="CF293" s="19">
        <v>0</v>
      </c>
      <c r="CG293" s="19">
        <v>0</v>
      </c>
      <c r="CH293" s="19">
        <v>0</v>
      </c>
      <c r="CI293" s="19">
        <v>0</v>
      </c>
      <c r="CJ293" s="19">
        <v>0</v>
      </c>
      <c r="CK293" s="19">
        <f>SUM(CL293:CP293)</f>
        <v>0</v>
      </c>
      <c r="CL293" s="19">
        <v>0</v>
      </c>
      <c r="CM293" s="19">
        <v>0</v>
      </c>
      <c r="CN293" s="19">
        <v>0</v>
      </c>
      <c r="CO293" s="19"/>
      <c r="CP293" s="19"/>
      <c r="CQ293" s="19">
        <v>0</v>
      </c>
      <c r="CR293" s="19">
        <f t="shared" si="774"/>
        <v>0</v>
      </c>
      <c r="CS293" s="19">
        <f t="shared" si="775"/>
        <v>0</v>
      </c>
      <c r="CT293" s="19">
        <v>0</v>
      </c>
      <c r="CU293" s="20">
        <v>0</v>
      </c>
      <c r="CW293" s="116"/>
      <c r="CX293" s="116"/>
      <c r="CY293" s="95"/>
    </row>
    <row r="294" spans="1:123" s="59" customFormat="1" ht="16.2" thickBot="1" x14ac:dyDescent="0.35">
      <c r="A294" s="47" t="s">
        <v>1</v>
      </c>
      <c r="B294" s="47" t="s">
        <v>1</v>
      </c>
      <c r="C294" s="48" t="s">
        <v>355</v>
      </c>
      <c r="D294" s="49">
        <f>D11+D43+D54+D57+D62+D80+D92+D95+D98+D105+D116+D137+D151+D160+D173+D207+D211+D270+D273</f>
        <v>5648020500</v>
      </c>
      <c r="E294" s="49">
        <f t="shared" ref="E294:BP294" si="792">E11+E43+E54+E57+E62+E80+E92+E95+E98+E105+E116+E137+E151+E160+E173+E207+E211+E270+E273</f>
        <v>5208007253</v>
      </c>
      <c r="F294" s="49">
        <f t="shared" si="792"/>
        <v>3331487193</v>
      </c>
      <c r="G294" s="49">
        <f t="shared" si="792"/>
        <v>1932698738</v>
      </c>
      <c r="H294" s="49">
        <f t="shared" si="792"/>
        <v>313424291</v>
      </c>
      <c r="I294" s="49">
        <f t="shared" si="792"/>
        <v>441951083</v>
      </c>
      <c r="J294" s="49">
        <f t="shared" si="792"/>
        <v>122230713</v>
      </c>
      <c r="K294" s="49">
        <f t="shared" si="792"/>
        <v>62206136</v>
      </c>
      <c r="L294" s="49">
        <f t="shared" si="792"/>
        <v>102844134</v>
      </c>
      <c r="M294" s="49">
        <f t="shared" si="792"/>
        <v>8700305</v>
      </c>
      <c r="N294" s="49">
        <f t="shared" si="792"/>
        <v>97957652</v>
      </c>
      <c r="O294" s="49">
        <f t="shared" si="792"/>
        <v>48012143</v>
      </c>
      <c r="P294" s="49">
        <f t="shared" si="792"/>
        <v>9403124</v>
      </c>
      <c r="Q294" s="49">
        <f t="shared" si="792"/>
        <v>279088</v>
      </c>
      <c r="R294" s="49">
        <f t="shared" si="792"/>
        <v>9124036</v>
      </c>
      <c r="S294" s="49">
        <f t="shared" si="792"/>
        <v>179045</v>
      </c>
      <c r="T294" s="49">
        <f t="shared" si="792"/>
        <v>15194134</v>
      </c>
      <c r="U294" s="49">
        <f t="shared" si="792"/>
        <v>197251688</v>
      </c>
      <c r="V294" s="49">
        <f t="shared" si="792"/>
        <v>7403760</v>
      </c>
      <c r="W294" s="49">
        <f t="shared" si="792"/>
        <v>33278317</v>
      </c>
      <c r="X294" s="49">
        <f t="shared" si="792"/>
        <v>24843373</v>
      </c>
      <c r="Y294" s="49">
        <f t="shared" si="792"/>
        <v>14551795</v>
      </c>
      <c r="Z294" s="49">
        <f t="shared" si="792"/>
        <v>2372738</v>
      </c>
      <c r="AA294" s="49">
        <f t="shared" si="792"/>
        <v>1077746</v>
      </c>
      <c r="AB294" s="49">
        <f t="shared" si="792"/>
        <v>112062452</v>
      </c>
      <c r="AC294" s="49">
        <f t="shared" si="792"/>
        <v>1661507</v>
      </c>
      <c r="AD294" s="49">
        <f t="shared" si="792"/>
        <v>19182</v>
      </c>
      <c r="AE294" s="49">
        <f t="shared" si="792"/>
        <v>421365908</v>
      </c>
      <c r="AF294" s="49">
        <f t="shared" si="792"/>
        <v>100000</v>
      </c>
      <c r="AG294" s="49">
        <f t="shared" si="792"/>
        <v>13595053</v>
      </c>
      <c r="AH294" s="49">
        <f t="shared" si="792"/>
        <v>7056848</v>
      </c>
      <c r="AI294" s="49">
        <f t="shared" si="792"/>
        <v>13748652</v>
      </c>
      <c r="AJ294" s="49">
        <f t="shared" si="792"/>
        <v>767013</v>
      </c>
      <c r="AK294" s="49">
        <f t="shared" si="792"/>
        <v>1720884</v>
      </c>
      <c r="AL294" s="49">
        <f t="shared" si="792"/>
        <v>1113476</v>
      </c>
      <c r="AM294" s="49">
        <f t="shared" si="792"/>
        <v>696753</v>
      </c>
      <c r="AN294" s="49">
        <f t="shared" si="792"/>
        <v>7051816</v>
      </c>
      <c r="AO294" s="49">
        <f t="shared" si="792"/>
        <v>8752579</v>
      </c>
      <c r="AP294" s="49">
        <f t="shared" si="792"/>
        <v>125048</v>
      </c>
      <c r="AQ294" s="49">
        <f t="shared" si="792"/>
        <v>20371331</v>
      </c>
      <c r="AR294" s="49">
        <f t="shared" si="792"/>
        <v>9364960</v>
      </c>
      <c r="AS294" s="49">
        <f t="shared" si="792"/>
        <v>1785762</v>
      </c>
      <c r="AT294" s="49">
        <f t="shared" si="792"/>
        <v>563649</v>
      </c>
      <c r="AU294" s="49">
        <f t="shared" si="792"/>
        <v>1926205</v>
      </c>
      <c r="AV294" s="49">
        <f t="shared" si="792"/>
        <v>20783056</v>
      </c>
      <c r="AW294" s="49">
        <f t="shared" si="792"/>
        <v>52110634</v>
      </c>
      <c r="AX294" s="49">
        <f t="shared" si="792"/>
        <v>3488228</v>
      </c>
      <c r="AY294" s="49">
        <f t="shared" si="792"/>
        <v>29474853</v>
      </c>
      <c r="AZ294" s="49">
        <f t="shared" si="792"/>
        <v>226769108</v>
      </c>
      <c r="BA294" s="49">
        <f t="shared" si="792"/>
        <v>1876520060</v>
      </c>
      <c r="BB294" s="49">
        <f t="shared" si="792"/>
        <v>341830567</v>
      </c>
      <c r="BC294" s="49">
        <f t="shared" si="792"/>
        <v>317073078</v>
      </c>
      <c r="BD294" s="49">
        <f t="shared" si="792"/>
        <v>6033387</v>
      </c>
      <c r="BE294" s="49">
        <f t="shared" si="792"/>
        <v>18724102</v>
      </c>
      <c r="BF294" s="49">
        <f t="shared" si="792"/>
        <v>28451367</v>
      </c>
      <c r="BG294" s="49">
        <f t="shared" si="792"/>
        <v>20959075</v>
      </c>
      <c r="BH294" s="49">
        <f t="shared" si="792"/>
        <v>7492292</v>
      </c>
      <c r="BI294" s="49">
        <f t="shared" si="792"/>
        <v>896137200</v>
      </c>
      <c r="BJ294" s="49">
        <f t="shared" si="792"/>
        <v>509352</v>
      </c>
      <c r="BK294" s="49">
        <f t="shared" si="792"/>
        <v>3590314</v>
      </c>
      <c r="BL294" s="49">
        <f t="shared" si="792"/>
        <v>1184463</v>
      </c>
      <c r="BM294" s="49">
        <f t="shared" si="792"/>
        <v>2405851</v>
      </c>
      <c r="BN294" s="49">
        <f t="shared" si="792"/>
        <v>606510612</v>
      </c>
      <c r="BO294" s="49">
        <f t="shared" si="792"/>
        <v>61507239</v>
      </c>
      <c r="BP294" s="49">
        <f t="shared" si="792"/>
        <v>13158360</v>
      </c>
      <c r="BQ294" s="49">
        <f t="shared" ref="BQ294:CQ294" si="793">BQ11+BQ43+BQ54+BQ57+BQ62+BQ80+BQ92+BQ95+BQ98+BQ105+BQ116+BQ137+BQ151+BQ160+BQ173+BQ207+BQ211+BQ270+BQ273</f>
        <v>17178014</v>
      </c>
      <c r="BR294" s="49">
        <f t="shared" si="793"/>
        <v>25504374</v>
      </c>
      <c r="BS294" s="49">
        <f t="shared" si="793"/>
        <v>15000</v>
      </c>
      <c r="BT294" s="49">
        <f t="shared" si="793"/>
        <v>328732</v>
      </c>
      <c r="BU294" s="49">
        <f t="shared" si="793"/>
        <v>179412887</v>
      </c>
      <c r="BV294" s="49">
        <f t="shared" si="793"/>
        <v>1763250</v>
      </c>
      <c r="BW294" s="49">
        <f t="shared" si="793"/>
        <v>286944</v>
      </c>
      <c r="BX294" s="49">
        <f t="shared" si="793"/>
        <v>233824008</v>
      </c>
      <c r="BY294" s="49">
        <f t="shared" si="793"/>
        <v>73531804</v>
      </c>
      <c r="BZ294" s="49">
        <f t="shared" si="793"/>
        <v>440013247</v>
      </c>
      <c r="CA294" s="49">
        <f t="shared" si="793"/>
        <v>321276774</v>
      </c>
      <c r="CB294" s="49">
        <f t="shared" si="793"/>
        <v>55937160</v>
      </c>
      <c r="CC294" s="49">
        <f t="shared" si="793"/>
        <v>310560</v>
      </c>
      <c r="CD294" s="49">
        <f t="shared" si="793"/>
        <v>55626600</v>
      </c>
      <c r="CE294" s="49">
        <f t="shared" si="793"/>
        <v>163961292</v>
      </c>
      <c r="CF294" s="49">
        <f t="shared" si="793"/>
        <v>100609186</v>
      </c>
      <c r="CG294" s="49">
        <f t="shared" si="793"/>
        <v>61000000</v>
      </c>
      <c r="CH294" s="49">
        <f t="shared" si="793"/>
        <v>2000000</v>
      </c>
      <c r="CI294" s="49">
        <f t="shared" si="793"/>
        <v>0</v>
      </c>
      <c r="CJ294" s="49">
        <f t="shared" si="793"/>
        <v>352106</v>
      </c>
      <c r="CK294" s="49">
        <f t="shared" si="793"/>
        <v>101378322</v>
      </c>
      <c r="CL294" s="49">
        <f t="shared" si="793"/>
        <v>0</v>
      </c>
      <c r="CM294" s="49">
        <f t="shared" si="793"/>
        <v>68800000</v>
      </c>
      <c r="CN294" s="49">
        <f t="shared" si="793"/>
        <v>32578322</v>
      </c>
      <c r="CO294" s="49">
        <f t="shared" si="793"/>
        <v>0</v>
      </c>
      <c r="CP294" s="49">
        <f t="shared" si="793"/>
        <v>0</v>
      </c>
      <c r="CQ294" s="49">
        <f t="shared" si="793"/>
        <v>118736473</v>
      </c>
      <c r="CR294" s="49" t="e">
        <f>CR11+CR43+CR54+CR57+CR62+CR80+CR92+CR95+CR98+CR105+CR116+CR137+CR151+CR160+CR173+#REF!+CR207+CR211+CR270+CR273</f>
        <v>#REF!</v>
      </c>
      <c r="CS294" s="49" t="e">
        <f>CS11+CS43+CS54+CS57+CS62+CS80+CS92+CS95+CS98+CS105+CS116+CS137+CS151+CS160+CS173+#REF!+CS207+CS211+CS270+CS273</f>
        <v>#REF!</v>
      </c>
      <c r="CT294" s="49" t="e">
        <f>CT11+CT43+CT54+CT57+CT62+CT80+CT92+CT95+CT98+CT105+CT116+CT137+CT151+CT160+CT173+#REF!+CT207+CT211+CT270+CT273</f>
        <v>#REF!</v>
      </c>
      <c r="CU294" s="72" t="e">
        <f>CU11+CU43+CU54+CU57+CU62+CU80+CU92+CU95+CU98+CU105+CU116+CU137+CU151+CU160+CU173+#REF!+CU207+CU211+CU270+CU273</f>
        <v>#REF!</v>
      </c>
      <c r="CV294" s="58"/>
      <c r="CW294" s="92"/>
      <c r="CX294" s="92"/>
      <c r="CY294" s="93"/>
      <c r="CZ294" s="58"/>
      <c r="DA294" s="58"/>
      <c r="DB294" s="58"/>
      <c r="DC294" s="58"/>
      <c r="DD294" s="58"/>
      <c r="DE294" s="58"/>
      <c r="DF294" s="58"/>
      <c r="DG294" s="58"/>
      <c r="DH294" s="58"/>
      <c r="DI294" s="58"/>
      <c r="DJ294" s="58"/>
      <c r="DK294" s="58"/>
      <c r="DL294" s="58"/>
      <c r="DM294" s="58"/>
      <c r="DN294" s="58"/>
      <c r="DO294" s="58"/>
      <c r="DP294" s="58"/>
      <c r="DQ294" s="58"/>
    </row>
    <row r="295" spans="1:123" x14ac:dyDescent="0.3">
      <c r="D295" s="62"/>
      <c r="CW295" s="100"/>
      <c r="CX295" s="100"/>
      <c r="CY295" s="95"/>
    </row>
    <row r="296" spans="1:123" x14ac:dyDescent="0.3">
      <c r="C296" s="115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  <c r="AA296" s="73"/>
      <c r="AB296" s="73"/>
      <c r="AC296" s="73"/>
      <c r="AE296" s="73"/>
      <c r="AF296" s="73"/>
      <c r="AG296" s="73"/>
      <c r="AH296" s="73"/>
      <c r="AI296" s="73"/>
      <c r="AJ296" s="73"/>
      <c r="AK296" s="73"/>
      <c r="AL296" s="73"/>
      <c r="AM296" s="73"/>
      <c r="AN296" s="73"/>
      <c r="AO296" s="73"/>
      <c r="AP296" s="73"/>
      <c r="AQ296" s="73"/>
      <c r="AR296" s="73"/>
      <c r="AS296" s="73"/>
      <c r="AT296" s="73"/>
      <c r="AU296" s="73"/>
      <c r="AV296" s="73"/>
      <c r="AW296" s="73"/>
      <c r="AX296" s="73"/>
      <c r="AY296" s="73"/>
      <c r="AZ296" s="73"/>
      <c r="BA296" s="73"/>
      <c r="BB296" s="73"/>
      <c r="BC296" s="73"/>
      <c r="BD296" s="73"/>
      <c r="BE296" s="73"/>
      <c r="BF296" s="73"/>
      <c r="BG296" s="73"/>
      <c r="BH296" s="73"/>
      <c r="BI296" s="73"/>
      <c r="BJ296" s="73"/>
      <c r="BK296" s="73"/>
      <c r="BL296" s="73"/>
      <c r="BM296" s="73"/>
      <c r="BN296" s="73"/>
      <c r="BO296" s="73"/>
      <c r="BP296" s="73"/>
      <c r="BQ296" s="73"/>
      <c r="BR296" s="73"/>
      <c r="BS296" s="73"/>
      <c r="BT296" s="73"/>
      <c r="BU296" s="73"/>
      <c r="BV296" s="73"/>
      <c r="BW296" s="73"/>
      <c r="BX296" s="73"/>
      <c r="BY296" s="73"/>
      <c r="BZ296" s="73"/>
      <c r="CA296" s="73"/>
      <c r="CB296" s="73"/>
      <c r="CC296" s="73"/>
      <c r="CD296" s="73"/>
      <c r="CE296" s="73"/>
      <c r="CF296" s="73"/>
      <c r="CG296" s="73"/>
      <c r="CH296" s="73"/>
      <c r="CI296" s="73"/>
      <c r="CJ296" s="73"/>
      <c r="CK296" s="73"/>
      <c r="CL296" s="73"/>
      <c r="CM296" s="73"/>
      <c r="CN296" s="73"/>
      <c r="CO296" s="73"/>
      <c r="CP296" s="73"/>
      <c r="CQ296" s="73"/>
      <c r="CR296" s="73"/>
      <c r="CS296" s="73"/>
      <c r="CT296" s="73"/>
      <c r="CU296" s="73"/>
      <c r="CV296" s="73"/>
      <c r="CW296" s="101"/>
      <c r="CX296" s="101"/>
      <c r="CY296" s="95"/>
      <c r="DR296" s="52"/>
      <c r="DS296" s="52"/>
    </row>
    <row r="297" spans="1:123" x14ac:dyDescent="0.3"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  <c r="AA297" s="73"/>
      <c r="AB297" s="73"/>
      <c r="AC297" s="73"/>
      <c r="AD297" s="73"/>
      <c r="AE297" s="73"/>
      <c r="AF297" s="73"/>
      <c r="AG297" s="73"/>
      <c r="AH297" s="73"/>
      <c r="AI297" s="73"/>
      <c r="AJ297" s="73"/>
      <c r="AK297" s="73"/>
      <c r="AL297" s="73"/>
      <c r="AM297" s="73"/>
      <c r="AN297" s="73"/>
      <c r="AO297" s="73"/>
      <c r="AP297" s="73"/>
      <c r="AQ297" s="73"/>
      <c r="AR297" s="73"/>
      <c r="AS297" s="73"/>
      <c r="AT297" s="73"/>
      <c r="AU297" s="73"/>
      <c r="AV297" s="73"/>
      <c r="AW297" s="73"/>
      <c r="AX297" s="73"/>
      <c r="AY297" s="73"/>
      <c r="AZ297" s="73"/>
      <c r="BA297" s="73"/>
      <c r="BB297" s="73"/>
      <c r="BC297" s="73"/>
      <c r="BD297" s="73"/>
      <c r="BE297" s="73"/>
      <c r="BF297" s="73"/>
      <c r="BG297" s="73"/>
      <c r="BH297" s="73"/>
      <c r="BI297" s="73"/>
      <c r="BJ297" s="73"/>
      <c r="BK297" s="73"/>
      <c r="BL297" s="73"/>
      <c r="BM297" s="73"/>
      <c r="BN297" s="73"/>
      <c r="BO297" s="73"/>
      <c r="BP297" s="73"/>
      <c r="BQ297" s="73"/>
      <c r="BR297" s="73"/>
      <c r="BS297" s="73"/>
      <c r="BT297" s="73"/>
      <c r="BU297" s="73"/>
      <c r="BV297" s="73"/>
      <c r="BW297" s="73"/>
      <c r="BX297" s="73"/>
      <c r="BY297" s="73"/>
      <c r="BZ297" s="73"/>
      <c r="CA297" s="73"/>
      <c r="CB297" s="73"/>
      <c r="CC297" s="73"/>
      <c r="CD297" s="73"/>
      <c r="CE297" s="73"/>
      <c r="CF297" s="73"/>
      <c r="CG297" s="73"/>
      <c r="CH297" s="73"/>
      <c r="CI297" s="73"/>
      <c r="CJ297" s="73"/>
      <c r="CK297" s="73"/>
      <c r="CL297" s="73"/>
      <c r="CM297" s="73"/>
      <c r="CN297" s="73"/>
      <c r="CO297" s="73"/>
      <c r="CP297" s="73"/>
      <c r="CQ297" s="73"/>
      <c r="CR297" s="73"/>
      <c r="CS297" s="73"/>
      <c r="CT297" s="73"/>
      <c r="CU297" s="73"/>
      <c r="CV297" s="73"/>
      <c r="CW297" s="101"/>
      <c r="CX297" s="101"/>
      <c r="CY297" s="101"/>
      <c r="CZ297" s="73"/>
      <c r="DA297" s="73"/>
      <c r="DB297" s="73"/>
      <c r="DC297" s="73"/>
      <c r="DD297" s="73"/>
      <c r="DE297" s="73"/>
      <c r="DF297" s="73"/>
      <c r="DG297" s="73"/>
      <c r="DH297" s="73"/>
      <c r="DI297" s="73"/>
      <c r="DJ297" s="73"/>
      <c r="DK297" s="73"/>
      <c r="DL297" s="73"/>
      <c r="DM297" s="73"/>
      <c r="DN297" s="73"/>
      <c r="DO297" s="73"/>
      <c r="DP297" s="73"/>
      <c r="DQ297" s="73"/>
      <c r="DR297" s="52"/>
      <c r="DS297" s="52"/>
    </row>
    <row r="298" spans="1:123" s="107" customFormat="1" ht="13.2" x14ac:dyDescent="0.3"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108"/>
      <c r="DD298" s="108"/>
      <c r="DE298" s="108"/>
      <c r="DF298" s="108"/>
      <c r="DG298" s="108"/>
      <c r="DH298" s="108"/>
      <c r="DI298" s="108"/>
      <c r="DJ298" s="108"/>
      <c r="DK298" s="108"/>
      <c r="DL298" s="108"/>
      <c r="DM298" s="108"/>
      <c r="DN298" s="108"/>
      <c r="DO298" s="108"/>
      <c r="DP298" s="108"/>
      <c r="DQ298" s="108"/>
    </row>
    <row r="299" spans="1:123" x14ac:dyDescent="0.3">
      <c r="E299" s="112"/>
      <c r="CD299" s="73"/>
      <c r="CW299" s="102"/>
      <c r="CX299" s="102"/>
      <c r="CY299" s="95"/>
    </row>
    <row r="300" spans="1:123" s="82" customFormat="1" ht="13.2" x14ac:dyDescent="0.3">
      <c r="CD300" s="73"/>
      <c r="CV300" s="83"/>
      <c r="CW300" s="103"/>
      <c r="CX300" s="103"/>
      <c r="CY300" s="104"/>
      <c r="CZ300" s="83"/>
      <c r="DA300" s="83"/>
      <c r="DB300" s="83"/>
      <c r="DC300" s="83"/>
      <c r="DD300" s="83"/>
      <c r="DE300" s="83"/>
      <c r="DF300" s="83"/>
      <c r="DG300" s="83"/>
      <c r="DH300" s="83"/>
      <c r="DI300" s="83"/>
      <c r="DJ300" s="83"/>
      <c r="DK300" s="83"/>
      <c r="DL300" s="83"/>
      <c r="DM300" s="83"/>
      <c r="DN300" s="83"/>
      <c r="DO300" s="83"/>
      <c r="DP300" s="83"/>
      <c r="DQ300" s="83"/>
    </row>
    <row r="301" spans="1:123" x14ac:dyDescent="0.3">
      <c r="D301" s="82"/>
      <c r="CD301" s="73"/>
      <c r="CW301" s="102"/>
      <c r="CX301" s="102"/>
      <c r="CY301" s="95"/>
    </row>
    <row r="302" spans="1:123" s="84" customFormat="1" ht="13.8" x14ac:dyDescent="0.3"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  <c r="AA302" s="73"/>
      <c r="AB302" s="73"/>
      <c r="AC302" s="73"/>
      <c r="AD302" s="73"/>
      <c r="AE302" s="73"/>
      <c r="AF302" s="73"/>
      <c r="AG302" s="73"/>
      <c r="AH302" s="73"/>
      <c r="AI302" s="73"/>
      <c r="AJ302" s="73"/>
      <c r="AK302" s="73"/>
      <c r="AL302" s="73"/>
      <c r="AM302" s="73"/>
      <c r="AN302" s="73"/>
      <c r="AO302" s="73"/>
      <c r="AP302" s="73"/>
      <c r="AQ302" s="73"/>
      <c r="AR302" s="73"/>
      <c r="AS302" s="73"/>
      <c r="AT302" s="73"/>
      <c r="AU302" s="73"/>
      <c r="AV302" s="73"/>
      <c r="AW302" s="73"/>
      <c r="AX302" s="73"/>
      <c r="AY302" s="73"/>
      <c r="AZ302" s="73"/>
      <c r="BA302" s="73"/>
      <c r="BB302" s="73"/>
      <c r="BC302" s="73"/>
      <c r="BD302" s="73"/>
      <c r="BE302" s="73"/>
      <c r="BF302" s="73"/>
      <c r="BG302" s="73"/>
      <c r="BH302" s="73"/>
      <c r="BI302" s="73"/>
      <c r="BJ302" s="73"/>
      <c r="BK302" s="73"/>
      <c r="BL302" s="73"/>
      <c r="BM302" s="73"/>
      <c r="BN302" s="73"/>
      <c r="BO302" s="73"/>
      <c r="BP302" s="73"/>
      <c r="BQ302" s="73"/>
      <c r="BR302" s="73"/>
      <c r="BS302" s="73"/>
      <c r="BT302" s="73"/>
      <c r="BU302" s="73"/>
      <c r="BV302" s="73"/>
      <c r="BW302" s="73"/>
      <c r="BX302" s="73"/>
      <c r="BY302" s="73"/>
      <c r="BZ302" s="73"/>
      <c r="CA302" s="73"/>
      <c r="CB302" s="73"/>
      <c r="CC302" s="73"/>
      <c r="CD302" s="73"/>
      <c r="CE302" s="73"/>
      <c r="CF302" s="73"/>
      <c r="CG302" s="73"/>
      <c r="CH302" s="73"/>
      <c r="CI302" s="73"/>
      <c r="CJ302" s="73"/>
      <c r="CK302" s="73"/>
      <c r="CL302" s="73"/>
      <c r="CM302" s="73"/>
      <c r="CN302" s="73"/>
      <c r="CO302" s="73"/>
      <c r="CP302" s="73"/>
      <c r="CQ302" s="73"/>
      <c r="CR302" s="73"/>
      <c r="CS302" s="73"/>
      <c r="CT302" s="73"/>
      <c r="CU302" s="73"/>
      <c r="CV302" s="73"/>
      <c r="CW302" s="101"/>
      <c r="CX302" s="105"/>
      <c r="CY302" s="106"/>
      <c r="CZ302" s="85"/>
      <c r="DA302" s="85"/>
      <c r="DB302" s="85"/>
      <c r="DC302" s="85"/>
      <c r="DD302" s="85"/>
      <c r="DE302" s="85"/>
      <c r="DF302" s="85"/>
      <c r="DG302" s="85"/>
      <c r="DH302" s="85"/>
      <c r="DI302" s="85"/>
      <c r="DJ302" s="85"/>
      <c r="DK302" s="85"/>
      <c r="DL302" s="85"/>
      <c r="DM302" s="85"/>
      <c r="DN302" s="85"/>
      <c r="DO302" s="85"/>
      <c r="DP302" s="85"/>
      <c r="DQ302" s="85"/>
    </row>
  </sheetData>
  <mergeCells count="101">
    <mergeCell ref="CW7:CW9"/>
    <mergeCell ref="AF7:AF8"/>
    <mergeCell ref="AG7:AG8"/>
    <mergeCell ref="B7:B9"/>
    <mergeCell ref="C7:C9"/>
    <mergeCell ref="D7:D9"/>
    <mergeCell ref="O7:O8"/>
    <mergeCell ref="J7:J8"/>
    <mergeCell ref="K7:K8"/>
    <mergeCell ref="L7:L8"/>
    <mergeCell ref="M7:M8"/>
    <mergeCell ref="N7:N8"/>
    <mergeCell ref="F7:F8"/>
    <mergeCell ref="G7:G8"/>
    <mergeCell ref="H7:H8"/>
    <mergeCell ref="AA7:AA8"/>
    <mergeCell ref="AB7:AB8"/>
    <mergeCell ref="AC7:AC8"/>
    <mergeCell ref="AD7:AD8"/>
    <mergeCell ref="AE7:AE8"/>
    <mergeCell ref="E7:E8"/>
    <mergeCell ref="T7:T8"/>
    <mergeCell ref="U7:U8"/>
    <mergeCell ref="BV7:BV8"/>
    <mergeCell ref="BU7:BU8"/>
    <mergeCell ref="BT7:BT8"/>
    <mergeCell ref="CH7:CH8"/>
    <mergeCell ref="V7:V8"/>
    <mergeCell ref="W7:W8"/>
    <mergeCell ref="AQ7:AQ8"/>
    <mergeCell ref="I7:I8"/>
    <mergeCell ref="AK7:AK8"/>
    <mergeCell ref="AL7:AL8"/>
    <mergeCell ref="P7:P8"/>
    <mergeCell ref="Q7:Q8"/>
    <mergeCell ref="R7:R8"/>
    <mergeCell ref="S7:S8"/>
    <mergeCell ref="AM7:AM8"/>
    <mergeCell ref="AI7:AI8"/>
    <mergeCell ref="AH7:AH8"/>
    <mergeCell ref="AJ7:AJ8"/>
    <mergeCell ref="AP7:AP8"/>
    <mergeCell ref="X7:X8"/>
    <mergeCell ref="Y7:Y8"/>
    <mergeCell ref="Z7:Z8"/>
    <mergeCell ref="BR7:BR8"/>
    <mergeCell ref="BS7:BS8"/>
    <mergeCell ref="BL7:BL8"/>
    <mergeCell ref="CU7:CU8"/>
    <mergeCell ref="CO7:CO8"/>
    <mergeCell ref="CB7:CB8"/>
    <mergeCell ref="CC7:CC8"/>
    <mergeCell ref="CD7:CD8"/>
    <mergeCell ref="CE7:CE8"/>
    <mergeCell ref="CM7:CM8"/>
    <mergeCell ref="CJ7:CJ8"/>
    <mergeCell ref="CG7:CG8"/>
    <mergeCell ref="CT7:CT8"/>
    <mergeCell ref="BG7:BG8"/>
    <mergeCell ref="BH7:BH8"/>
    <mergeCell ref="BI7:BI8"/>
    <mergeCell ref="BM7:BM8"/>
    <mergeCell ref="BK7:BK8"/>
    <mergeCell ref="BJ7:BJ8"/>
    <mergeCell ref="BQ7:BQ8"/>
    <mergeCell ref="BD7:BD8"/>
    <mergeCell ref="BE7:BE8"/>
    <mergeCell ref="BF7:BF8"/>
    <mergeCell ref="AT7:AT8"/>
    <mergeCell ref="AU7:AU8"/>
    <mergeCell ref="AV7:AV8"/>
    <mergeCell ref="AX7:AX8"/>
    <mergeCell ref="AW7:AW8"/>
    <mergeCell ref="BB7:BB8"/>
    <mergeCell ref="AZ7:AZ8"/>
    <mergeCell ref="BA7:BA8"/>
    <mergeCell ref="AY7:AY8"/>
    <mergeCell ref="AR7:AR8"/>
    <mergeCell ref="CX7:CX9"/>
    <mergeCell ref="A8:A9"/>
    <mergeCell ref="CQ7:CQ8"/>
    <mergeCell ref="CR7:CR8"/>
    <mergeCell ref="CS7:CS8"/>
    <mergeCell ref="CL7:CL8"/>
    <mergeCell ref="CN7:CN8"/>
    <mergeCell ref="CP7:CP8"/>
    <mergeCell ref="CF7:CF8"/>
    <mergeCell ref="CI7:CI8"/>
    <mergeCell ref="CK7:CK8"/>
    <mergeCell ref="CA7:CA8"/>
    <mergeCell ref="BW7:BW8"/>
    <mergeCell ref="BX7:BX8"/>
    <mergeCell ref="BY7:BY8"/>
    <mergeCell ref="BZ7:BZ8"/>
    <mergeCell ref="AN7:AN8"/>
    <mergeCell ref="AO7:AO8"/>
    <mergeCell ref="BN7:BN8"/>
    <mergeCell ref="BO7:BO8"/>
    <mergeCell ref="BP7:BP8"/>
    <mergeCell ref="BC7:BC8"/>
    <mergeCell ref="AS7:AS8"/>
  </mergeCells>
  <pageMargins left="0.23622047244094491" right="0.15748031496062992" top="0.35433070866141736" bottom="0.23622047244094491" header="0.19685039370078741" footer="0.19685039370078741"/>
  <pageSetup paperSize="9" scale="75" firstPageNumber="76" fitToWidth="7" fitToHeight="12" orientation="landscape" useFirstPageNumber="1" r:id="rId1"/>
  <headerFooter>
    <oddHeader>&amp;C&amp;P</oddHeader>
  </headerFooter>
  <rowBreaks count="3" manualBreakCount="3">
    <brk id="67" max="98" man="1"/>
    <brk id="128" max="98" man="1"/>
    <brk id="159" max="9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S311"/>
  <sheetViews>
    <sheetView workbookViewId="0">
      <pane xSplit="3" ySplit="10" topLeftCell="D295" activePane="bottomRight" state="frozen"/>
      <selection pane="topRight" activeCell="D1" sqref="D1"/>
      <selection pane="bottomLeft" activeCell="A11" sqref="A11"/>
      <selection pane="bottomRight" activeCell="E14" sqref="E14"/>
    </sheetView>
  </sheetViews>
  <sheetFormatPr defaultColWidth="9.109375" defaultRowHeight="14.4" x14ac:dyDescent="0.3"/>
  <cols>
    <col min="1" max="1" width="6.33203125" style="50" customWidth="1"/>
    <col min="2" max="2" width="4.33203125" style="50" customWidth="1"/>
    <col min="3" max="3" width="39.6640625" style="50" customWidth="1"/>
    <col min="4" max="4" width="13.44140625" style="50" customWidth="1"/>
    <col min="5" max="5" width="11.109375" style="50" customWidth="1"/>
    <col min="6" max="7" width="11" style="50" customWidth="1"/>
    <col min="8" max="8" width="9.6640625" style="50" customWidth="1"/>
    <col min="9" max="9" width="12.33203125" style="50" customWidth="1"/>
    <col min="10" max="10" width="10.109375" style="50" customWidth="1"/>
    <col min="11" max="11" width="9.109375" style="50" customWidth="1"/>
    <col min="12" max="12" width="10.88671875" style="50" customWidth="1"/>
    <col min="13" max="13" width="9.109375" style="50" customWidth="1"/>
    <col min="14" max="14" width="10.109375" style="50" customWidth="1"/>
    <col min="15" max="15" width="10" style="50" customWidth="1"/>
    <col min="16" max="20" width="9.109375" style="50" customWidth="1"/>
    <col min="21" max="21" width="10" style="50" customWidth="1"/>
    <col min="22" max="22" width="8.5546875" style="50" customWidth="1"/>
    <col min="23" max="24" width="8.6640625" style="50" customWidth="1"/>
    <col min="25" max="25" width="9.109375" style="50" customWidth="1"/>
    <col min="26" max="26" width="7.88671875" style="50" customWidth="1"/>
    <col min="27" max="27" width="8.5546875" style="50" customWidth="1"/>
    <col min="28" max="28" width="9.5546875" style="50" customWidth="1"/>
    <col min="29" max="29" width="7.88671875" style="50" customWidth="1"/>
    <col min="30" max="30" width="11.44140625" style="50" bestFit="1" customWidth="1"/>
    <col min="31" max="31" width="11.33203125" style="50" customWidth="1"/>
    <col min="32" max="32" width="9.109375" style="50" bestFit="1" customWidth="1"/>
    <col min="33" max="33" width="14.5546875" style="50" customWidth="1"/>
    <col min="34" max="34" width="10.6640625" style="50" customWidth="1"/>
    <col min="35" max="35" width="8.6640625" style="50" customWidth="1"/>
    <col min="36" max="36" width="9.6640625" style="50" customWidth="1"/>
    <col min="37" max="37" width="7.88671875" style="50" customWidth="1"/>
    <col min="38" max="39" width="9" style="50" customWidth="1"/>
    <col min="40" max="40" width="7.88671875" style="50" customWidth="1"/>
    <col min="41" max="41" width="9" style="50" customWidth="1"/>
    <col min="42" max="42" width="9.5546875" style="50" customWidth="1"/>
    <col min="43" max="43" width="8.6640625" style="50" customWidth="1"/>
    <col min="44" max="44" width="7.88671875" style="50" customWidth="1"/>
    <col min="45" max="45" width="8.109375" style="50" customWidth="1"/>
    <col min="46" max="46" width="8.6640625" style="50" customWidth="1"/>
    <col min="47" max="47" width="8.44140625" style="50" customWidth="1"/>
    <col min="48" max="48" width="8.6640625" style="50" customWidth="1"/>
    <col min="49" max="49" width="10.33203125" style="50" customWidth="1"/>
    <col min="50" max="50" width="8.109375" style="50" customWidth="1"/>
    <col min="51" max="51" width="8.88671875" style="50" customWidth="1"/>
    <col min="52" max="52" width="11.33203125" style="50" customWidth="1"/>
    <col min="53" max="53" width="10.88671875" style="50" customWidth="1"/>
    <col min="54" max="54" width="9.6640625" style="50" customWidth="1"/>
    <col min="55" max="56" width="9.5546875" style="50" customWidth="1"/>
    <col min="57" max="57" width="9.6640625" style="50" customWidth="1"/>
    <col min="58" max="58" width="8.6640625" style="50" customWidth="1"/>
    <col min="59" max="59" width="8.88671875" style="50" customWidth="1"/>
    <col min="60" max="60" width="9.109375" style="50" customWidth="1"/>
    <col min="61" max="62" width="10.88671875" style="50" customWidth="1"/>
    <col min="63" max="63" width="8.88671875" style="50" customWidth="1"/>
    <col min="64" max="64" width="9.5546875" style="50" customWidth="1"/>
    <col min="65" max="65" width="11.44140625" style="50" customWidth="1"/>
    <col min="66" max="66" width="9.6640625" style="50" customWidth="1"/>
    <col min="67" max="67" width="10.33203125" style="50" customWidth="1"/>
    <col min="68" max="68" width="8.5546875" style="50" customWidth="1"/>
    <col min="69" max="69" width="9.5546875" style="50" customWidth="1"/>
    <col min="70" max="70" width="10.109375" style="50" customWidth="1"/>
    <col min="71" max="72" width="9.109375" style="50" customWidth="1"/>
    <col min="73" max="73" width="10.109375" style="50" customWidth="1"/>
    <col min="74" max="75" width="9.109375" style="50" customWidth="1"/>
    <col min="76" max="76" width="10.109375" style="50" customWidth="1"/>
    <col min="77" max="77" width="9.109375" style="50" customWidth="1"/>
    <col min="78" max="78" width="10.109375" style="50" customWidth="1"/>
    <col min="79" max="83" width="10" style="50" customWidth="1"/>
    <col min="84" max="84" width="10.109375" style="50" customWidth="1"/>
    <col min="85" max="86" width="9.5546875" style="50" customWidth="1"/>
    <col min="87" max="87" width="8.88671875" style="50" hidden="1" customWidth="1"/>
    <col min="88" max="88" width="10.44140625" style="50" customWidth="1"/>
    <col min="89" max="89" width="9.6640625" style="50" customWidth="1"/>
    <col min="90" max="90" width="9.88671875" style="50" hidden="1" customWidth="1"/>
    <col min="91" max="91" width="9.5546875" style="50" customWidth="1"/>
    <col min="92" max="92" width="10" style="50" customWidth="1"/>
    <col min="93" max="93" width="11.109375" style="50" hidden="1" customWidth="1"/>
    <col min="94" max="94" width="9.6640625" style="50" hidden="1" customWidth="1"/>
    <col min="95" max="95" width="10.109375" style="50" customWidth="1"/>
    <col min="96" max="96" width="9.44140625" style="50" hidden="1" customWidth="1"/>
    <col min="97" max="97" width="9.6640625" style="50" hidden="1" customWidth="1"/>
    <col min="98" max="98" width="9" style="50" hidden="1" customWidth="1"/>
    <col min="99" max="99" width="9.5546875" style="50" hidden="1" customWidth="1"/>
    <col min="100" max="100" width="0.6640625" style="52" customWidth="1"/>
    <col min="101" max="104" width="13.44140625" style="50" customWidth="1"/>
    <col min="105" max="105" width="12.44140625" style="52" customWidth="1"/>
    <col min="106" max="106" width="14.33203125" style="52" customWidth="1"/>
    <col min="107" max="110" width="12.88671875" style="52" bestFit="1" customWidth="1"/>
    <col min="111" max="113" width="11.33203125" style="52" bestFit="1" customWidth="1"/>
    <col min="114" max="114" width="10.33203125" style="52" bestFit="1" customWidth="1"/>
    <col min="115" max="115" width="11.33203125" style="52" bestFit="1" customWidth="1"/>
    <col min="116" max="116" width="10.33203125" style="52" bestFit="1" customWidth="1"/>
    <col min="117" max="117" width="11.33203125" style="52" bestFit="1" customWidth="1"/>
    <col min="118" max="118" width="10.33203125" style="52" bestFit="1" customWidth="1"/>
    <col min="119" max="119" width="9.33203125" style="52" customWidth="1"/>
    <col min="120" max="120" width="8.6640625" style="52" bestFit="1" customWidth="1"/>
    <col min="121" max="121" width="9.33203125" style="52" customWidth="1"/>
    <col min="122" max="122" width="8.33203125" style="52" bestFit="1" customWidth="1"/>
    <col min="123" max="123" width="10.33203125" style="52" bestFit="1" customWidth="1"/>
    <col min="124" max="124" width="11.33203125" style="50" bestFit="1" customWidth="1"/>
    <col min="125" max="125" width="9.33203125" style="50" customWidth="1"/>
    <col min="126" max="128" width="10.33203125" style="50" bestFit="1" customWidth="1"/>
    <col min="129" max="130" width="9.33203125" style="50" customWidth="1"/>
    <col min="131" max="131" width="11.33203125" style="50" bestFit="1" customWidth="1"/>
    <col min="132" max="132" width="9.33203125" style="50" customWidth="1"/>
    <col min="133" max="133" width="8.6640625" style="50" bestFit="1" customWidth="1"/>
    <col min="134" max="134" width="11.33203125" style="50" bestFit="1" customWidth="1"/>
    <col min="135" max="137" width="9.33203125" style="50" customWidth="1"/>
    <col min="138" max="138" width="10.33203125" style="50" bestFit="1" customWidth="1"/>
    <col min="139" max="144" width="9.33203125" style="50" customWidth="1"/>
    <col min="145" max="145" width="8.33203125" style="50" bestFit="1" customWidth="1"/>
    <col min="146" max="146" width="10.33203125" style="50" bestFit="1" customWidth="1"/>
    <col min="147" max="148" width="9.33203125" style="50" customWidth="1"/>
    <col min="149" max="149" width="8.6640625" style="50" bestFit="1" customWidth="1"/>
    <col min="150" max="150" width="9.33203125" style="50" customWidth="1"/>
    <col min="151" max="152" width="10.33203125" style="50" bestFit="1" customWidth="1"/>
    <col min="153" max="153" width="9.33203125" style="50" customWidth="1"/>
    <col min="154" max="154" width="10.33203125" style="50" bestFit="1" customWidth="1"/>
    <col min="155" max="155" width="11.33203125" style="50" bestFit="1" customWidth="1"/>
    <col min="156" max="156" width="12.88671875" style="50" bestFit="1" customWidth="1"/>
    <col min="157" max="158" width="11.33203125" style="50" bestFit="1" customWidth="1"/>
    <col min="159" max="159" width="9.33203125" style="50" customWidth="1"/>
    <col min="160" max="161" width="10.33203125" style="50" bestFit="1" customWidth="1"/>
    <col min="162" max="163" width="9.33203125" style="50" customWidth="1"/>
    <col min="164" max="164" width="11.33203125" style="50" bestFit="1" customWidth="1"/>
    <col min="165" max="167" width="9.33203125" style="50" customWidth="1"/>
    <col min="168" max="168" width="11.33203125" style="50" bestFit="1" customWidth="1"/>
    <col min="169" max="169" width="10.33203125" style="50" bestFit="1" customWidth="1"/>
    <col min="170" max="170" width="9.33203125" style="50" customWidth="1"/>
    <col min="171" max="172" width="10.33203125" style="50" bestFit="1" customWidth="1"/>
    <col min="173" max="173" width="9" style="50" bestFit="1" customWidth="1"/>
    <col min="174" max="174" width="8.33203125" style="50" bestFit="1" customWidth="1"/>
    <col min="175" max="175" width="11.33203125" style="50" bestFit="1" customWidth="1"/>
    <col min="176" max="176" width="9.33203125" style="50" customWidth="1"/>
    <col min="177" max="177" width="9.109375" style="50" bestFit="1" customWidth="1"/>
    <col min="178" max="178" width="11.33203125" style="50" bestFit="1" customWidth="1"/>
    <col min="179" max="179" width="10.33203125" style="50" bestFit="1" customWidth="1"/>
    <col min="180" max="181" width="11.33203125" style="50" bestFit="1" customWidth="1"/>
    <col min="182" max="182" width="10.33203125" style="50" bestFit="1" customWidth="1"/>
    <col min="183" max="183" width="7.6640625" style="50" bestFit="1" customWidth="1"/>
    <col min="184" max="185" width="10.33203125" style="50" bestFit="1" customWidth="1"/>
    <col min="186" max="186" width="8.88671875" style="50" bestFit="1" customWidth="1"/>
    <col min="187" max="188" width="10.33203125" style="50" bestFit="1" customWidth="1"/>
    <col min="189" max="190" width="8" style="50" bestFit="1" customWidth="1"/>
    <col min="191" max="191" width="11.33203125" style="50" bestFit="1" customWidth="1"/>
    <col min="192" max="192" width="9.33203125" style="50" customWidth="1"/>
    <col min="193" max="194" width="10.33203125" style="50" bestFit="1" customWidth="1"/>
    <col min="195" max="195" width="7.6640625" style="50" bestFit="1" customWidth="1"/>
    <col min="196" max="196" width="9.33203125" style="50" customWidth="1"/>
    <col min="197" max="197" width="11.33203125" style="50" bestFit="1" customWidth="1"/>
    <col min="198" max="199" width="10.33203125" style="50" bestFit="1" customWidth="1"/>
    <col min="200" max="200" width="25" style="50" bestFit="1" customWidth="1"/>
    <col min="201" max="201" width="10.33203125" style="50" bestFit="1" customWidth="1"/>
    <col min="202" max="16384" width="9.109375" style="50"/>
  </cols>
  <sheetData>
    <row r="1" spans="1:201" s="7" customFormat="1" ht="15.6" x14ac:dyDescent="0.3">
      <c r="A1" s="4"/>
      <c r="B1" s="4"/>
      <c r="C1" s="5"/>
      <c r="D1" s="6"/>
      <c r="E1" s="6"/>
      <c r="G1" s="8"/>
      <c r="H1" s="8"/>
      <c r="N1" s="6"/>
      <c r="P1" s="8" t="s">
        <v>501</v>
      </c>
      <c r="R1" s="6"/>
      <c r="S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V1" s="63"/>
      <c r="CW1" s="6"/>
      <c r="CX1" s="6"/>
      <c r="CY1" s="6"/>
      <c r="CZ1" s="6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</row>
    <row r="2" spans="1:201" s="7" customFormat="1" ht="15.6" x14ac:dyDescent="0.3">
      <c r="A2" s="4"/>
      <c r="B2" s="4"/>
      <c r="C2" s="5"/>
      <c r="D2" s="6"/>
      <c r="E2" s="6"/>
      <c r="G2" s="8"/>
      <c r="H2" s="8"/>
      <c r="N2" s="6"/>
      <c r="P2" s="8" t="s">
        <v>462</v>
      </c>
      <c r="R2" s="6"/>
      <c r="S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V2" s="63"/>
      <c r="CW2" s="6"/>
      <c r="CX2" s="6"/>
      <c r="CY2" s="6"/>
      <c r="CZ2" s="6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</row>
    <row r="3" spans="1:201" s="7" customFormat="1" ht="15.6" x14ac:dyDescent="0.3">
      <c r="A3" s="4"/>
      <c r="B3" s="4"/>
      <c r="C3" s="5"/>
      <c r="D3" s="6"/>
      <c r="E3" s="6"/>
      <c r="G3" s="8"/>
      <c r="H3" s="8"/>
      <c r="N3" s="6"/>
      <c r="P3" s="8" t="s">
        <v>606</v>
      </c>
      <c r="R3" s="6"/>
      <c r="S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V3" s="63"/>
      <c r="CW3" s="87"/>
      <c r="CX3" s="87"/>
      <c r="CY3" s="87"/>
      <c r="CZ3" s="87"/>
      <c r="DA3" s="88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</row>
    <row r="4" spans="1:201" s="7" customFormat="1" ht="15.6" x14ac:dyDescent="0.3">
      <c r="A4" s="4"/>
      <c r="B4" s="4"/>
      <c r="C4" s="5"/>
      <c r="D4" s="6"/>
      <c r="E4" s="6"/>
      <c r="G4" s="8"/>
      <c r="H4" s="8"/>
      <c r="L4" s="6"/>
      <c r="M4" s="8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V4" s="63"/>
      <c r="CW4" s="87"/>
      <c r="CX4" s="87"/>
      <c r="CY4" s="87"/>
      <c r="CZ4" s="87"/>
      <c r="DA4" s="88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</row>
    <row r="5" spans="1:201" s="7" customFormat="1" ht="15.6" x14ac:dyDescent="0.3">
      <c r="A5" s="9"/>
      <c r="B5" s="9"/>
      <c r="C5" s="5"/>
      <c r="D5" s="10" t="s">
        <v>605</v>
      </c>
      <c r="E5" s="10"/>
      <c r="F5" s="10"/>
      <c r="G5" s="10"/>
      <c r="H5" s="10"/>
      <c r="I5" s="10"/>
      <c r="J5" s="10"/>
      <c r="K5" s="10"/>
      <c r="CV5" s="63"/>
      <c r="CW5" s="89"/>
      <c r="CX5" s="89"/>
      <c r="CY5" s="89"/>
      <c r="CZ5" s="89"/>
      <c r="DA5" s="88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</row>
    <row r="6" spans="1:201" s="3" customFormat="1" ht="16.2" thickBot="1" x14ac:dyDescent="0.35">
      <c r="A6" s="11"/>
      <c r="B6" s="11"/>
      <c r="E6" s="12"/>
      <c r="F6" s="12"/>
      <c r="P6" s="86" t="s">
        <v>463</v>
      </c>
      <c r="CV6" s="64"/>
      <c r="CW6" s="143"/>
      <c r="CX6" s="143"/>
      <c r="CY6" s="88"/>
      <c r="CZ6" s="88"/>
      <c r="DA6" s="88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</row>
    <row r="7" spans="1:201" s="3" customFormat="1" ht="36" customHeight="1" x14ac:dyDescent="0.3">
      <c r="A7" s="55" t="s">
        <v>533</v>
      </c>
      <c r="B7" s="134" t="s">
        <v>63</v>
      </c>
      <c r="C7" s="135" t="s">
        <v>0</v>
      </c>
      <c r="D7" s="138" t="s">
        <v>17</v>
      </c>
      <c r="E7" s="120" t="s">
        <v>2</v>
      </c>
      <c r="F7" s="120" t="s">
        <v>3</v>
      </c>
      <c r="G7" s="120" t="s">
        <v>4</v>
      </c>
      <c r="H7" s="120" t="s">
        <v>505</v>
      </c>
      <c r="I7" s="120" t="s">
        <v>18</v>
      </c>
      <c r="J7" s="120" t="s">
        <v>19</v>
      </c>
      <c r="K7" s="120" t="s">
        <v>20</v>
      </c>
      <c r="L7" s="120" t="s">
        <v>5</v>
      </c>
      <c r="M7" s="120" t="s">
        <v>6</v>
      </c>
      <c r="N7" s="120" t="s">
        <v>21</v>
      </c>
      <c r="O7" s="120" t="s">
        <v>22</v>
      </c>
      <c r="P7" s="120" t="s">
        <v>519</v>
      </c>
      <c r="Q7" s="120" t="s">
        <v>23</v>
      </c>
      <c r="R7" s="120" t="s">
        <v>24</v>
      </c>
      <c r="S7" s="120" t="s">
        <v>25</v>
      </c>
      <c r="T7" s="141" t="s">
        <v>7</v>
      </c>
      <c r="U7" s="120" t="s">
        <v>26</v>
      </c>
      <c r="V7" s="120" t="s">
        <v>27</v>
      </c>
      <c r="W7" s="120" t="s">
        <v>8</v>
      </c>
      <c r="X7" s="120" t="s">
        <v>28</v>
      </c>
      <c r="Y7" s="120" t="s">
        <v>29</v>
      </c>
      <c r="Z7" s="120" t="s">
        <v>9</v>
      </c>
      <c r="AA7" s="120" t="s">
        <v>10</v>
      </c>
      <c r="AB7" s="120" t="s">
        <v>30</v>
      </c>
      <c r="AC7" s="120" t="s">
        <v>11</v>
      </c>
      <c r="AD7" s="120" t="s">
        <v>511</v>
      </c>
      <c r="AE7" s="120" t="s">
        <v>31</v>
      </c>
      <c r="AF7" s="120" t="s">
        <v>509</v>
      </c>
      <c r="AG7" s="120" t="s">
        <v>510</v>
      </c>
      <c r="AH7" s="120" t="s">
        <v>32</v>
      </c>
      <c r="AI7" s="120" t="s">
        <v>33</v>
      </c>
      <c r="AJ7" s="120" t="s">
        <v>602</v>
      </c>
      <c r="AK7" s="120" t="s">
        <v>12</v>
      </c>
      <c r="AL7" s="120" t="s">
        <v>34</v>
      </c>
      <c r="AM7" s="120" t="s">
        <v>474</v>
      </c>
      <c r="AN7" s="120" t="s">
        <v>35</v>
      </c>
      <c r="AO7" s="120" t="s">
        <v>36</v>
      </c>
      <c r="AP7" s="120" t="s">
        <v>37</v>
      </c>
      <c r="AQ7" s="120" t="s">
        <v>38</v>
      </c>
      <c r="AR7" s="120" t="s">
        <v>39</v>
      </c>
      <c r="AS7" s="120" t="s">
        <v>40</v>
      </c>
      <c r="AT7" s="120" t="s">
        <v>41</v>
      </c>
      <c r="AU7" s="120" t="s">
        <v>42</v>
      </c>
      <c r="AV7" s="120" t="s">
        <v>464</v>
      </c>
      <c r="AW7" s="120" t="s">
        <v>43</v>
      </c>
      <c r="AX7" s="120" t="s">
        <v>475</v>
      </c>
      <c r="AY7" s="129" t="s">
        <v>483</v>
      </c>
      <c r="AZ7" s="120" t="s">
        <v>44</v>
      </c>
      <c r="BA7" s="120" t="s">
        <v>476</v>
      </c>
      <c r="BB7" s="120" t="s">
        <v>45</v>
      </c>
      <c r="BC7" s="120" t="s">
        <v>13</v>
      </c>
      <c r="BD7" s="120" t="s">
        <v>46</v>
      </c>
      <c r="BE7" s="120" t="s">
        <v>47</v>
      </c>
      <c r="BF7" s="120" t="s">
        <v>48</v>
      </c>
      <c r="BG7" s="120" t="s">
        <v>465</v>
      </c>
      <c r="BH7" s="120" t="s">
        <v>477</v>
      </c>
      <c r="BI7" s="120" t="s">
        <v>466</v>
      </c>
      <c r="BJ7" s="127" t="s">
        <v>603</v>
      </c>
      <c r="BK7" s="120" t="s">
        <v>49</v>
      </c>
      <c r="BL7" s="120" t="s">
        <v>50</v>
      </c>
      <c r="BM7" s="120" t="s">
        <v>502</v>
      </c>
      <c r="BN7" s="120" t="s">
        <v>478</v>
      </c>
      <c r="BO7" s="120" t="s">
        <v>51</v>
      </c>
      <c r="BP7" s="120" t="s">
        <v>52</v>
      </c>
      <c r="BQ7" s="120" t="s">
        <v>14</v>
      </c>
      <c r="BR7" s="120" t="s">
        <v>608</v>
      </c>
      <c r="BS7" s="120" t="s">
        <v>609</v>
      </c>
      <c r="BT7" s="120" t="s">
        <v>54</v>
      </c>
      <c r="BU7" s="120" t="s">
        <v>520</v>
      </c>
      <c r="BV7" s="120" t="s">
        <v>479</v>
      </c>
      <c r="BW7" s="120" t="s">
        <v>480</v>
      </c>
      <c r="BX7" s="120" t="s">
        <v>16</v>
      </c>
      <c r="BY7" s="120" t="s">
        <v>55</v>
      </c>
      <c r="BZ7" s="120" t="s">
        <v>467</v>
      </c>
      <c r="CA7" s="120" t="s">
        <v>521</v>
      </c>
      <c r="CB7" s="120" t="s">
        <v>56</v>
      </c>
      <c r="CC7" s="120" t="s">
        <v>57</v>
      </c>
      <c r="CD7" s="120" t="s">
        <v>58</v>
      </c>
      <c r="CE7" s="120" t="s">
        <v>59</v>
      </c>
      <c r="CF7" s="120" t="s">
        <v>512</v>
      </c>
      <c r="CG7" s="120" t="s">
        <v>522</v>
      </c>
      <c r="CH7" s="120" t="s">
        <v>513</v>
      </c>
      <c r="CI7" s="120" t="s">
        <v>514</v>
      </c>
      <c r="CJ7" s="120" t="s">
        <v>584</v>
      </c>
      <c r="CK7" s="120" t="s">
        <v>468</v>
      </c>
      <c r="CL7" s="120" t="s">
        <v>498</v>
      </c>
      <c r="CM7" s="120" t="s">
        <v>469</v>
      </c>
      <c r="CN7" s="120" t="s">
        <v>470</v>
      </c>
      <c r="CO7" s="120" t="s">
        <v>523</v>
      </c>
      <c r="CP7" s="120" t="s">
        <v>500</v>
      </c>
      <c r="CQ7" s="120" t="s">
        <v>481</v>
      </c>
      <c r="CR7" s="144" t="s">
        <v>482</v>
      </c>
      <c r="CS7" s="120" t="s">
        <v>60</v>
      </c>
      <c r="CT7" s="120" t="s">
        <v>61</v>
      </c>
      <c r="CU7" s="146" t="s">
        <v>62</v>
      </c>
      <c r="CV7" s="63"/>
      <c r="CW7" s="133"/>
      <c r="CX7" s="133" t="s">
        <v>611</v>
      </c>
      <c r="CY7" s="133" t="s">
        <v>612</v>
      </c>
      <c r="CZ7" s="122"/>
      <c r="DA7" s="88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</row>
    <row r="8" spans="1:201" s="3" customFormat="1" ht="36" customHeight="1" x14ac:dyDescent="0.3">
      <c r="A8" s="123" t="s">
        <v>532</v>
      </c>
      <c r="B8" s="123"/>
      <c r="C8" s="136"/>
      <c r="D8" s="139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42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30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8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45"/>
      <c r="CS8" s="121"/>
      <c r="CT8" s="121"/>
      <c r="CU8" s="147"/>
      <c r="CV8" s="64"/>
      <c r="CW8" s="133"/>
      <c r="CX8" s="133"/>
      <c r="CY8" s="133"/>
      <c r="CZ8" s="122"/>
      <c r="DA8" s="90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</row>
    <row r="9" spans="1:201" s="3" customFormat="1" ht="24.75" customHeight="1" thickBot="1" x14ac:dyDescent="0.35">
      <c r="A9" s="124"/>
      <c r="B9" s="124"/>
      <c r="C9" s="137"/>
      <c r="D9" s="140"/>
      <c r="E9" s="1" t="s">
        <v>376</v>
      </c>
      <c r="F9" s="1" t="s">
        <v>377</v>
      </c>
      <c r="G9" s="1" t="s">
        <v>378</v>
      </c>
      <c r="H9" s="1" t="s">
        <v>379</v>
      </c>
      <c r="I9" s="1" t="s">
        <v>380</v>
      </c>
      <c r="J9" s="1" t="s">
        <v>381</v>
      </c>
      <c r="K9" s="1" t="s">
        <v>382</v>
      </c>
      <c r="L9" s="1" t="s">
        <v>383</v>
      </c>
      <c r="M9" s="1" t="s">
        <v>384</v>
      </c>
      <c r="N9" s="1" t="s">
        <v>385</v>
      </c>
      <c r="O9" s="1" t="s">
        <v>386</v>
      </c>
      <c r="P9" s="1" t="s">
        <v>387</v>
      </c>
      <c r="Q9" s="1" t="s">
        <v>388</v>
      </c>
      <c r="R9" s="1" t="s">
        <v>389</v>
      </c>
      <c r="S9" s="1" t="s">
        <v>390</v>
      </c>
      <c r="T9" s="1" t="s">
        <v>391</v>
      </c>
      <c r="U9" s="1" t="s">
        <v>392</v>
      </c>
      <c r="V9" s="1" t="s">
        <v>393</v>
      </c>
      <c r="W9" s="1" t="s">
        <v>394</v>
      </c>
      <c r="X9" s="1" t="s">
        <v>395</v>
      </c>
      <c r="Y9" s="1" t="s">
        <v>396</v>
      </c>
      <c r="Z9" s="1" t="s">
        <v>397</v>
      </c>
      <c r="AA9" s="1" t="s">
        <v>398</v>
      </c>
      <c r="AB9" s="1" t="s">
        <v>399</v>
      </c>
      <c r="AC9" s="1" t="s">
        <v>400</v>
      </c>
      <c r="AD9" s="1">
        <v>110900</v>
      </c>
      <c r="AE9" s="1" t="s">
        <v>401</v>
      </c>
      <c r="AF9" s="1" t="s">
        <v>402</v>
      </c>
      <c r="AG9" s="1" t="s">
        <v>403</v>
      </c>
      <c r="AH9" s="1" t="s">
        <v>404</v>
      </c>
      <c r="AI9" s="1" t="s">
        <v>405</v>
      </c>
      <c r="AJ9" s="1" t="s">
        <v>406</v>
      </c>
      <c r="AK9" s="1" t="s">
        <v>407</v>
      </c>
      <c r="AL9" s="1" t="s">
        <v>408</v>
      </c>
      <c r="AM9" s="1" t="s">
        <v>409</v>
      </c>
      <c r="AN9" s="1" t="s">
        <v>410</v>
      </c>
      <c r="AO9" s="1" t="s">
        <v>411</v>
      </c>
      <c r="AP9" s="1" t="s">
        <v>412</v>
      </c>
      <c r="AQ9" s="1" t="s">
        <v>413</v>
      </c>
      <c r="AR9" s="1" t="s">
        <v>414</v>
      </c>
      <c r="AS9" s="1" t="s">
        <v>415</v>
      </c>
      <c r="AT9" s="1" t="s">
        <v>416</v>
      </c>
      <c r="AU9" s="1" t="s">
        <v>417</v>
      </c>
      <c r="AV9" s="1" t="s">
        <v>418</v>
      </c>
      <c r="AW9" s="1" t="s">
        <v>419</v>
      </c>
      <c r="AX9" s="1" t="s">
        <v>420</v>
      </c>
      <c r="AY9" s="53" t="s">
        <v>484</v>
      </c>
      <c r="AZ9" s="1" t="s">
        <v>421</v>
      </c>
      <c r="BA9" s="1" t="s">
        <v>422</v>
      </c>
      <c r="BB9" s="1" t="s">
        <v>423</v>
      </c>
      <c r="BC9" s="1" t="s">
        <v>424</v>
      </c>
      <c r="BD9" s="1" t="s">
        <v>425</v>
      </c>
      <c r="BE9" s="1" t="s">
        <v>426</v>
      </c>
      <c r="BF9" s="1" t="s">
        <v>427</v>
      </c>
      <c r="BG9" s="1" t="s">
        <v>428</v>
      </c>
      <c r="BH9" s="1" t="s">
        <v>429</v>
      </c>
      <c r="BI9" s="1" t="s">
        <v>430</v>
      </c>
      <c r="BJ9" s="1" t="s">
        <v>600</v>
      </c>
      <c r="BK9" s="1" t="s">
        <v>431</v>
      </c>
      <c r="BL9" s="1" t="s">
        <v>432</v>
      </c>
      <c r="BM9" s="1" t="s">
        <v>472</v>
      </c>
      <c r="BN9" s="1" t="s">
        <v>433</v>
      </c>
      <c r="BO9" s="1" t="s">
        <v>434</v>
      </c>
      <c r="BP9" s="1" t="s">
        <v>435</v>
      </c>
      <c r="BQ9" s="1" t="s">
        <v>436</v>
      </c>
      <c r="BR9" s="1" t="s">
        <v>437</v>
      </c>
      <c r="BS9" s="1" t="s">
        <v>438</v>
      </c>
      <c r="BT9" s="1" t="s">
        <v>439</v>
      </c>
      <c r="BU9" s="1" t="s">
        <v>440</v>
      </c>
      <c r="BV9" s="1" t="s">
        <v>441</v>
      </c>
      <c r="BW9" s="1" t="s">
        <v>442</v>
      </c>
      <c r="BX9" s="1" t="s">
        <v>443</v>
      </c>
      <c r="BY9" s="1" t="s">
        <v>444</v>
      </c>
      <c r="BZ9" s="1" t="s">
        <v>445</v>
      </c>
      <c r="CA9" s="1" t="s">
        <v>446</v>
      </c>
      <c r="CB9" s="1" t="s">
        <v>447</v>
      </c>
      <c r="CC9" s="1" t="s">
        <v>448</v>
      </c>
      <c r="CD9" s="1" t="s">
        <v>449</v>
      </c>
      <c r="CE9" s="1" t="s">
        <v>450</v>
      </c>
      <c r="CF9" s="1" t="s">
        <v>451</v>
      </c>
      <c r="CG9" s="1" t="s">
        <v>495</v>
      </c>
      <c r="CH9" s="1" t="s">
        <v>452</v>
      </c>
      <c r="CI9" s="1" t="s">
        <v>496</v>
      </c>
      <c r="CJ9" s="1" t="s">
        <v>583</v>
      </c>
      <c r="CK9" s="1" t="s">
        <v>453</v>
      </c>
      <c r="CL9" s="1" t="s">
        <v>497</v>
      </c>
      <c r="CM9" s="1" t="s">
        <v>454</v>
      </c>
      <c r="CN9" s="1" t="s">
        <v>455</v>
      </c>
      <c r="CO9" s="1" t="s">
        <v>456</v>
      </c>
      <c r="CP9" s="1" t="s">
        <v>499</v>
      </c>
      <c r="CQ9" s="1" t="s">
        <v>457</v>
      </c>
      <c r="CR9" s="1" t="s">
        <v>458</v>
      </c>
      <c r="CS9" s="1" t="s">
        <v>459</v>
      </c>
      <c r="CT9" s="1" t="s">
        <v>460</v>
      </c>
      <c r="CU9" s="2" t="s">
        <v>461</v>
      </c>
      <c r="CV9" s="64"/>
      <c r="CW9" s="133"/>
      <c r="CX9" s="133"/>
      <c r="CY9" s="133"/>
      <c r="CZ9" s="122"/>
      <c r="DA9" s="90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</row>
    <row r="10" spans="1:201" s="3" customFormat="1" ht="1.5" customHeight="1" x14ac:dyDescent="0.3">
      <c r="A10" s="66"/>
      <c r="B10" s="66"/>
      <c r="C10" s="67"/>
      <c r="D10" s="68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70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71"/>
      <c r="CV10" s="64"/>
      <c r="CW10" s="110"/>
      <c r="CX10" s="110"/>
      <c r="CY10" s="110"/>
      <c r="CZ10" s="110"/>
      <c r="DA10" s="90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</row>
    <row r="11" spans="1:201" s="59" customFormat="1" ht="46.8" x14ac:dyDescent="0.3">
      <c r="A11" s="13" t="s">
        <v>64</v>
      </c>
      <c r="B11" s="13" t="s">
        <v>1</v>
      </c>
      <c r="C11" s="14" t="s">
        <v>65</v>
      </c>
      <c r="D11" s="15">
        <f t="shared" ref="D11:BO11" si="0">SUM(D12+D14+D18+D32+D34+D39+D41)</f>
        <v>273449306</v>
      </c>
      <c r="E11" s="15">
        <f t="shared" si="0"/>
        <v>266071327</v>
      </c>
      <c r="F11" s="15">
        <f t="shared" si="0"/>
        <v>261320662</v>
      </c>
      <c r="G11" s="15">
        <f t="shared" si="0"/>
        <v>176782565</v>
      </c>
      <c r="H11" s="15">
        <f t="shared" si="0"/>
        <v>37603068</v>
      </c>
      <c r="I11" s="15">
        <f t="shared" si="0"/>
        <v>12606040</v>
      </c>
      <c r="J11" s="15">
        <f t="shared" si="0"/>
        <v>0</v>
      </c>
      <c r="K11" s="15">
        <f t="shared" si="0"/>
        <v>324553</v>
      </c>
      <c r="L11" s="15">
        <f t="shared" si="0"/>
        <v>0</v>
      </c>
      <c r="M11" s="15">
        <f t="shared" si="0"/>
        <v>0</v>
      </c>
      <c r="N11" s="15">
        <f t="shared" si="0"/>
        <v>7671040</v>
      </c>
      <c r="O11" s="15">
        <f t="shared" si="0"/>
        <v>4610447</v>
      </c>
      <c r="P11" s="15">
        <f t="shared" si="0"/>
        <v>1759995</v>
      </c>
      <c r="Q11" s="15">
        <f t="shared" si="0"/>
        <v>856</v>
      </c>
      <c r="R11" s="15">
        <f t="shared" si="0"/>
        <v>1759139</v>
      </c>
      <c r="S11" s="15">
        <f t="shared" si="0"/>
        <v>40000</v>
      </c>
      <c r="T11" s="15">
        <f t="shared" si="0"/>
        <v>4275892</v>
      </c>
      <c r="U11" s="15">
        <f t="shared" si="0"/>
        <v>4371954</v>
      </c>
      <c r="V11" s="15">
        <f t="shared" si="0"/>
        <v>963577</v>
      </c>
      <c r="W11" s="15">
        <f t="shared" si="0"/>
        <v>1249871</v>
      </c>
      <c r="X11" s="15">
        <f t="shared" si="0"/>
        <v>1301782</v>
      </c>
      <c r="Y11" s="15">
        <f t="shared" si="0"/>
        <v>249572</v>
      </c>
      <c r="Z11" s="15">
        <f t="shared" si="0"/>
        <v>138587</v>
      </c>
      <c r="AA11" s="15">
        <f t="shared" si="0"/>
        <v>329270</v>
      </c>
      <c r="AB11" s="15">
        <f t="shared" si="0"/>
        <v>0</v>
      </c>
      <c r="AC11" s="15">
        <f t="shared" si="0"/>
        <v>139295</v>
      </c>
      <c r="AD11" s="15">
        <f t="shared" si="0"/>
        <v>19182</v>
      </c>
      <c r="AE11" s="15">
        <f t="shared" si="0"/>
        <v>23861966</v>
      </c>
      <c r="AF11" s="15">
        <f t="shared" si="0"/>
        <v>100000</v>
      </c>
      <c r="AG11" s="15">
        <f t="shared" si="0"/>
        <v>0</v>
      </c>
      <c r="AH11" s="15">
        <f t="shared" si="0"/>
        <v>529853</v>
      </c>
      <c r="AI11" s="15">
        <f t="shared" si="0"/>
        <v>1389165</v>
      </c>
      <c r="AJ11" s="15">
        <f t="shared" si="0"/>
        <v>0</v>
      </c>
      <c r="AK11" s="15">
        <f t="shared" si="0"/>
        <v>129122</v>
      </c>
      <c r="AL11" s="15">
        <f t="shared" si="0"/>
        <v>1063814</v>
      </c>
      <c r="AM11" s="15">
        <f t="shared" si="0"/>
        <v>280267</v>
      </c>
      <c r="AN11" s="15">
        <f t="shared" si="0"/>
        <v>650920</v>
      </c>
      <c r="AO11" s="15">
        <f t="shared" si="0"/>
        <v>8220690</v>
      </c>
      <c r="AP11" s="15">
        <f t="shared" si="0"/>
        <v>7691</v>
      </c>
      <c r="AQ11" s="15">
        <f t="shared" si="0"/>
        <v>0</v>
      </c>
      <c r="AR11" s="15">
        <f t="shared" si="0"/>
        <v>1029047</v>
      </c>
      <c r="AS11" s="15">
        <f t="shared" si="0"/>
        <v>373570</v>
      </c>
      <c r="AT11" s="15">
        <f t="shared" si="0"/>
        <v>0</v>
      </c>
      <c r="AU11" s="15">
        <f t="shared" si="0"/>
        <v>0</v>
      </c>
      <c r="AV11" s="15">
        <f t="shared" si="0"/>
        <v>0</v>
      </c>
      <c r="AW11" s="15">
        <f t="shared" si="0"/>
        <v>1016988</v>
      </c>
      <c r="AX11" s="15">
        <f t="shared" si="0"/>
        <v>2167543</v>
      </c>
      <c r="AY11" s="15">
        <f t="shared" si="0"/>
        <v>517513</v>
      </c>
      <c r="AZ11" s="15">
        <f t="shared" si="0"/>
        <v>6385783</v>
      </c>
      <c r="BA11" s="15">
        <f t="shared" si="0"/>
        <v>4750665</v>
      </c>
      <c r="BB11" s="15">
        <f t="shared" si="0"/>
        <v>0</v>
      </c>
      <c r="BC11" s="15">
        <f t="shared" si="0"/>
        <v>0</v>
      </c>
      <c r="BD11" s="15">
        <f t="shared" si="0"/>
        <v>0</v>
      </c>
      <c r="BE11" s="15">
        <f t="shared" si="0"/>
        <v>0</v>
      </c>
      <c r="BF11" s="15">
        <f t="shared" si="0"/>
        <v>0</v>
      </c>
      <c r="BG11" s="15">
        <f t="shared" si="0"/>
        <v>0</v>
      </c>
      <c r="BH11" s="15">
        <f t="shared" si="0"/>
        <v>0</v>
      </c>
      <c r="BI11" s="15">
        <f t="shared" si="0"/>
        <v>0</v>
      </c>
      <c r="BJ11" s="15">
        <f t="shared" si="0"/>
        <v>0</v>
      </c>
      <c r="BK11" s="15">
        <f t="shared" si="0"/>
        <v>0</v>
      </c>
      <c r="BL11" s="15">
        <f t="shared" si="0"/>
        <v>0</v>
      </c>
      <c r="BM11" s="15">
        <f t="shared" si="0"/>
        <v>0</v>
      </c>
      <c r="BN11" s="15">
        <f t="shared" si="0"/>
        <v>4750665</v>
      </c>
      <c r="BO11" s="15">
        <f t="shared" si="0"/>
        <v>0</v>
      </c>
      <c r="BP11" s="15">
        <f t="shared" ref="BP11:CN11" si="1">SUM(BP12+BP14+BP18+BP32+BP34+BP39+BP41)</f>
        <v>0</v>
      </c>
      <c r="BQ11" s="15">
        <f t="shared" si="1"/>
        <v>10670</v>
      </c>
      <c r="BR11" s="15">
        <f t="shared" si="1"/>
        <v>0</v>
      </c>
      <c r="BS11" s="15">
        <f t="shared" si="1"/>
        <v>0</v>
      </c>
      <c r="BT11" s="15">
        <f t="shared" si="1"/>
        <v>0</v>
      </c>
      <c r="BU11" s="15">
        <f t="shared" si="1"/>
        <v>0</v>
      </c>
      <c r="BV11" s="15">
        <f t="shared" si="1"/>
        <v>0</v>
      </c>
      <c r="BW11" s="15">
        <f t="shared" si="1"/>
        <v>0</v>
      </c>
      <c r="BX11" s="15">
        <f t="shared" si="1"/>
        <v>4519995</v>
      </c>
      <c r="BY11" s="15">
        <f t="shared" si="1"/>
        <v>220000</v>
      </c>
      <c r="BZ11" s="15">
        <f t="shared" si="1"/>
        <v>7377979</v>
      </c>
      <c r="CA11" s="15">
        <f t="shared" si="1"/>
        <v>7377979</v>
      </c>
      <c r="CB11" s="15">
        <f t="shared" si="1"/>
        <v>5066553</v>
      </c>
      <c r="CC11" s="15">
        <f t="shared" si="1"/>
        <v>0</v>
      </c>
      <c r="CD11" s="15">
        <f t="shared" si="1"/>
        <v>5066553</v>
      </c>
      <c r="CE11" s="15">
        <f t="shared" si="1"/>
        <v>1749500</v>
      </c>
      <c r="CF11" s="15">
        <f t="shared" si="1"/>
        <v>1749500</v>
      </c>
      <c r="CG11" s="15">
        <f t="shared" si="1"/>
        <v>0</v>
      </c>
      <c r="CH11" s="15">
        <f t="shared" si="1"/>
        <v>0</v>
      </c>
      <c r="CI11" s="15">
        <f t="shared" si="1"/>
        <v>0</v>
      </c>
      <c r="CJ11" s="15">
        <f t="shared" si="1"/>
        <v>0</v>
      </c>
      <c r="CK11" s="15">
        <f t="shared" si="1"/>
        <v>561926</v>
      </c>
      <c r="CL11" s="15">
        <f t="shared" si="1"/>
        <v>0</v>
      </c>
      <c r="CM11" s="15">
        <f t="shared" si="1"/>
        <v>0</v>
      </c>
      <c r="CN11" s="15">
        <f t="shared" si="1"/>
        <v>561926</v>
      </c>
      <c r="CO11" s="15"/>
      <c r="CP11" s="15"/>
      <c r="CQ11" s="15">
        <f>SUM(CQ12+CQ14+CQ18+CQ32+CQ34+CQ39+CQ41)</f>
        <v>0</v>
      </c>
      <c r="CR11" s="15">
        <f>SUM(CR12+CR14+CR18+CR32+CR34+CR39+CR41)</f>
        <v>0</v>
      </c>
      <c r="CS11" s="15">
        <f>SUM(CS12+CS14+CS18+CS32+CS34+CS39+CS41)</f>
        <v>0</v>
      </c>
      <c r="CT11" s="15">
        <f>SUM(CT12+CT14+CT18+CT32+CT34+CT39+CT41)</f>
        <v>0</v>
      </c>
      <c r="CU11" s="60">
        <f>SUM(CU12+CU14+CU18+CU32+CU34+CU39+CU41)</f>
        <v>0</v>
      </c>
      <c r="CV11" s="58"/>
      <c r="CW11" s="92"/>
      <c r="CX11" s="113">
        <v>273972116</v>
      </c>
      <c r="CY11" s="113">
        <f>D11-CX11</f>
        <v>-522810</v>
      </c>
      <c r="CZ11" s="92"/>
      <c r="DA11" s="93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</row>
    <row r="12" spans="1:201" s="59" customFormat="1" ht="31.2" x14ac:dyDescent="0.3">
      <c r="A12" s="16" t="s">
        <v>66</v>
      </c>
      <c r="B12" s="16" t="s">
        <v>1</v>
      </c>
      <c r="C12" s="17" t="s">
        <v>67</v>
      </c>
      <c r="D12" s="18">
        <f>SUM(D13)</f>
        <v>36100629</v>
      </c>
      <c r="E12" s="18">
        <f t="shared" ref="E12:BT12" si="2">SUM(E13)</f>
        <v>32663703</v>
      </c>
      <c r="F12" s="18">
        <f t="shared" si="2"/>
        <v>32631881</v>
      </c>
      <c r="G12" s="18">
        <f>G13</f>
        <v>13999081</v>
      </c>
      <c r="H12" s="18">
        <f>H13</f>
        <v>3402045</v>
      </c>
      <c r="I12" s="18">
        <f t="shared" si="2"/>
        <v>2752837</v>
      </c>
      <c r="J12" s="18">
        <f t="shared" si="2"/>
        <v>0</v>
      </c>
      <c r="K12" s="18">
        <f t="shared" si="2"/>
        <v>32000</v>
      </c>
      <c r="L12" s="18">
        <f t="shared" si="2"/>
        <v>0</v>
      </c>
      <c r="M12" s="18">
        <f t="shared" si="2"/>
        <v>0</v>
      </c>
      <c r="N12" s="18">
        <f t="shared" si="2"/>
        <v>1888317</v>
      </c>
      <c r="O12" s="18">
        <f t="shared" si="2"/>
        <v>832520</v>
      </c>
      <c r="P12" s="18">
        <f t="shared" si="2"/>
        <v>633606</v>
      </c>
      <c r="Q12" s="18">
        <f t="shared" si="2"/>
        <v>856</v>
      </c>
      <c r="R12" s="18">
        <f t="shared" si="2"/>
        <v>632750</v>
      </c>
      <c r="S12" s="18">
        <f t="shared" si="2"/>
        <v>0</v>
      </c>
      <c r="T12" s="18">
        <f t="shared" si="2"/>
        <v>354306</v>
      </c>
      <c r="U12" s="18">
        <f t="shared" si="2"/>
        <v>641328</v>
      </c>
      <c r="V12" s="18">
        <f t="shared" si="2"/>
        <v>183250</v>
      </c>
      <c r="W12" s="18">
        <f t="shared" si="2"/>
        <v>102555</v>
      </c>
      <c r="X12" s="18">
        <f t="shared" si="2"/>
        <v>242807</v>
      </c>
      <c r="Y12" s="18">
        <f t="shared" si="2"/>
        <v>37203</v>
      </c>
      <c r="Z12" s="18">
        <f t="shared" si="2"/>
        <v>33885</v>
      </c>
      <c r="AA12" s="18">
        <f t="shared" si="2"/>
        <v>0</v>
      </c>
      <c r="AB12" s="18">
        <f t="shared" si="2"/>
        <v>0</v>
      </c>
      <c r="AC12" s="18">
        <f t="shared" si="2"/>
        <v>41628</v>
      </c>
      <c r="AD12" s="18">
        <f t="shared" si="2"/>
        <v>0</v>
      </c>
      <c r="AE12" s="18">
        <f t="shared" si="2"/>
        <v>10848678</v>
      </c>
      <c r="AF12" s="18">
        <f t="shared" si="2"/>
        <v>0</v>
      </c>
      <c r="AG12" s="18">
        <f t="shared" si="2"/>
        <v>0</v>
      </c>
      <c r="AH12" s="18">
        <f t="shared" si="2"/>
        <v>65500</v>
      </c>
      <c r="AI12" s="18">
        <f t="shared" si="2"/>
        <v>112260</v>
      </c>
      <c r="AJ12" s="18">
        <f t="shared" si="2"/>
        <v>0</v>
      </c>
      <c r="AK12" s="18">
        <f t="shared" si="2"/>
        <v>25455</v>
      </c>
      <c r="AL12" s="18">
        <f t="shared" si="2"/>
        <v>1000574</v>
      </c>
      <c r="AM12" s="18">
        <f t="shared" si="2"/>
        <v>15000</v>
      </c>
      <c r="AN12" s="18">
        <f t="shared" si="2"/>
        <v>310000</v>
      </c>
      <c r="AO12" s="18">
        <f t="shared" si="2"/>
        <v>5382939</v>
      </c>
      <c r="AP12" s="18">
        <f t="shared" si="2"/>
        <v>7326</v>
      </c>
      <c r="AQ12" s="18">
        <f t="shared" si="2"/>
        <v>0</v>
      </c>
      <c r="AR12" s="18">
        <f t="shared" si="2"/>
        <v>0</v>
      </c>
      <c r="AS12" s="18">
        <f t="shared" si="2"/>
        <v>13574</v>
      </c>
      <c r="AT12" s="18"/>
      <c r="AU12" s="18"/>
      <c r="AV12" s="18">
        <f t="shared" si="2"/>
        <v>0</v>
      </c>
      <c r="AW12" s="18">
        <f t="shared" si="2"/>
        <v>0</v>
      </c>
      <c r="AX12" s="18">
        <f t="shared" si="2"/>
        <v>0</v>
      </c>
      <c r="AY12" s="18"/>
      <c r="AZ12" s="18">
        <f t="shared" si="2"/>
        <v>3916050</v>
      </c>
      <c r="BA12" s="18">
        <f t="shared" si="2"/>
        <v>31822</v>
      </c>
      <c r="BB12" s="18">
        <f t="shared" si="2"/>
        <v>0</v>
      </c>
      <c r="BC12" s="18">
        <f t="shared" si="2"/>
        <v>0</v>
      </c>
      <c r="BD12" s="18">
        <f t="shared" si="2"/>
        <v>0</v>
      </c>
      <c r="BE12" s="18">
        <f t="shared" si="2"/>
        <v>0</v>
      </c>
      <c r="BF12" s="18">
        <f t="shared" si="2"/>
        <v>0</v>
      </c>
      <c r="BG12" s="18">
        <f t="shared" si="2"/>
        <v>0</v>
      </c>
      <c r="BH12" s="18">
        <f t="shared" si="2"/>
        <v>0</v>
      </c>
      <c r="BI12" s="18">
        <f t="shared" si="2"/>
        <v>0</v>
      </c>
      <c r="BJ12" s="18">
        <f t="shared" si="2"/>
        <v>0</v>
      </c>
      <c r="BK12" s="18">
        <f t="shared" si="2"/>
        <v>0</v>
      </c>
      <c r="BL12" s="18">
        <f t="shared" si="2"/>
        <v>0</v>
      </c>
      <c r="BM12" s="18">
        <f t="shared" si="2"/>
        <v>0</v>
      </c>
      <c r="BN12" s="18">
        <f t="shared" si="2"/>
        <v>31822</v>
      </c>
      <c r="BO12" s="18">
        <f t="shared" si="2"/>
        <v>0</v>
      </c>
      <c r="BP12" s="18">
        <f t="shared" si="2"/>
        <v>0</v>
      </c>
      <c r="BQ12" s="18">
        <f t="shared" si="2"/>
        <v>0</v>
      </c>
      <c r="BR12" s="18">
        <f t="shared" si="2"/>
        <v>0</v>
      </c>
      <c r="BS12" s="18">
        <f t="shared" si="2"/>
        <v>0</v>
      </c>
      <c r="BT12" s="18">
        <f t="shared" si="2"/>
        <v>0</v>
      </c>
      <c r="BU12" s="18">
        <f t="shared" ref="BU12:CU12" si="3">SUM(BU13)</f>
        <v>0</v>
      </c>
      <c r="BV12" s="18">
        <f t="shared" si="3"/>
        <v>0</v>
      </c>
      <c r="BW12" s="18">
        <f t="shared" si="3"/>
        <v>0</v>
      </c>
      <c r="BX12" s="18">
        <f t="shared" si="3"/>
        <v>31822</v>
      </c>
      <c r="BY12" s="18">
        <f t="shared" si="3"/>
        <v>0</v>
      </c>
      <c r="BZ12" s="18">
        <f t="shared" si="3"/>
        <v>3436926</v>
      </c>
      <c r="CA12" s="18">
        <f t="shared" si="3"/>
        <v>3436926</v>
      </c>
      <c r="CB12" s="18">
        <f t="shared" si="3"/>
        <v>1850000</v>
      </c>
      <c r="CC12" s="18">
        <f t="shared" si="3"/>
        <v>0</v>
      </c>
      <c r="CD12" s="18">
        <f t="shared" si="3"/>
        <v>1850000</v>
      </c>
      <c r="CE12" s="18">
        <f t="shared" si="3"/>
        <v>1025000</v>
      </c>
      <c r="CF12" s="18">
        <f t="shared" si="3"/>
        <v>1025000</v>
      </c>
      <c r="CG12" s="18">
        <f t="shared" si="3"/>
        <v>0</v>
      </c>
      <c r="CH12" s="18">
        <f t="shared" si="3"/>
        <v>0</v>
      </c>
      <c r="CI12" s="18">
        <f t="shared" si="3"/>
        <v>0</v>
      </c>
      <c r="CJ12" s="18">
        <f t="shared" si="3"/>
        <v>0</v>
      </c>
      <c r="CK12" s="18">
        <f t="shared" si="3"/>
        <v>561926</v>
      </c>
      <c r="CL12" s="18">
        <f t="shared" si="3"/>
        <v>0</v>
      </c>
      <c r="CM12" s="18">
        <f t="shared" si="3"/>
        <v>0</v>
      </c>
      <c r="CN12" s="18">
        <f t="shared" si="3"/>
        <v>561926</v>
      </c>
      <c r="CO12" s="18"/>
      <c r="CP12" s="18"/>
      <c r="CQ12" s="18">
        <f t="shared" si="3"/>
        <v>0</v>
      </c>
      <c r="CR12" s="18">
        <f t="shared" si="3"/>
        <v>0</v>
      </c>
      <c r="CS12" s="18">
        <f t="shared" si="3"/>
        <v>0</v>
      </c>
      <c r="CT12" s="18">
        <f t="shared" si="3"/>
        <v>0</v>
      </c>
      <c r="CU12" s="46">
        <f t="shared" si="3"/>
        <v>0</v>
      </c>
      <c r="CV12" s="58"/>
      <c r="CW12" s="94"/>
      <c r="CX12" s="114">
        <v>36100629</v>
      </c>
      <c r="CY12" s="114">
        <f t="shared" ref="CY12:CY75" si="4">D12-CX12</f>
        <v>0</v>
      </c>
      <c r="CZ12" s="94"/>
      <c r="DA12" s="93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</row>
    <row r="13" spans="1:201" ht="15.6" x14ac:dyDescent="0.3">
      <c r="A13" s="21" t="s">
        <v>1</v>
      </c>
      <c r="B13" s="21" t="s">
        <v>68</v>
      </c>
      <c r="C13" s="22" t="s">
        <v>69</v>
      </c>
      <c r="D13" s="18">
        <f>SUM(E13+BZ13+CR13)</f>
        <v>36100629</v>
      </c>
      <c r="E13" s="19">
        <f>SUM(F13+BA13)</f>
        <v>32663703</v>
      </c>
      <c r="F13" s="19">
        <f>SUM(G13+H13+I13+P13+S13+T13+U13+AE13+AD13)</f>
        <v>32631881</v>
      </c>
      <c r="G13" s="23">
        <v>13999081</v>
      </c>
      <c r="H13" s="23">
        <v>3402045</v>
      </c>
      <c r="I13" s="19">
        <f t="shared" ref="I13:I69" si="5">SUM(J13:O13)</f>
        <v>2752837</v>
      </c>
      <c r="J13" s="19">
        <v>0</v>
      </c>
      <c r="K13" s="23">
        <v>32000</v>
      </c>
      <c r="L13" s="23">
        <v>0</v>
      </c>
      <c r="M13" s="23">
        <v>0</v>
      </c>
      <c r="N13" s="23">
        <v>1888317</v>
      </c>
      <c r="O13" s="23">
        <v>832520</v>
      </c>
      <c r="P13" s="19">
        <f t="shared" ref="P13:P69" si="6">SUM(Q13:R13)</f>
        <v>633606</v>
      </c>
      <c r="Q13" s="19">
        <v>856</v>
      </c>
      <c r="R13" s="19">
        <v>632750</v>
      </c>
      <c r="S13" s="19">
        <v>0</v>
      </c>
      <c r="T13" s="19">
        <v>354306</v>
      </c>
      <c r="U13" s="19">
        <f>SUM(V13:AC13)</f>
        <v>641328</v>
      </c>
      <c r="V13" s="23">
        <v>183250</v>
      </c>
      <c r="W13" s="23">
        <v>102555</v>
      </c>
      <c r="X13" s="23">
        <v>242807</v>
      </c>
      <c r="Y13" s="23">
        <v>37203</v>
      </c>
      <c r="Z13" s="23">
        <v>33885</v>
      </c>
      <c r="AA13" s="23">
        <v>0</v>
      </c>
      <c r="AB13" s="23">
        <v>0</v>
      </c>
      <c r="AC13" s="23">
        <v>41628</v>
      </c>
      <c r="AD13" s="19">
        <v>0</v>
      </c>
      <c r="AE13" s="19">
        <f>SUM(AF13:AZ13)</f>
        <v>10848678</v>
      </c>
      <c r="AF13" s="19">
        <v>0</v>
      </c>
      <c r="AG13" s="19">
        <v>0</v>
      </c>
      <c r="AH13" s="23">
        <v>65500</v>
      </c>
      <c r="AI13" s="23">
        <v>112260</v>
      </c>
      <c r="AJ13" s="23">
        <v>0</v>
      </c>
      <c r="AK13" s="23">
        <v>25455</v>
      </c>
      <c r="AL13" s="23">
        <v>1000574</v>
      </c>
      <c r="AM13" s="23">
        <v>15000</v>
      </c>
      <c r="AN13" s="23">
        <v>310000</v>
      </c>
      <c r="AO13" s="23">
        <v>5382939</v>
      </c>
      <c r="AP13" s="23">
        <v>7326</v>
      </c>
      <c r="AQ13" s="23">
        <v>0</v>
      </c>
      <c r="AR13" s="23">
        <v>0</v>
      </c>
      <c r="AS13" s="23">
        <v>13574</v>
      </c>
      <c r="AT13" s="23">
        <v>0</v>
      </c>
      <c r="AU13" s="23">
        <v>0</v>
      </c>
      <c r="AV13" s="23">
        <v>0</v>
      </c>
      <c r="AW13" s="23">
        <v>0</v>
      </c>
      <c r="AX13" s="23">
        <v>0</v>
      </c>
      <c r="AY13" s="23">
        <v>0</v>
      </c>
      <c r="AZ13" s="23">
        <v>3916050</v>
      </c>
      <c r="BA13" s="19">
        <f>SUM(BB13+BF13+BI13+BK13+BN13)</f>
        <v>31822</v>
      </c>
      <c r="BB13" s="19">
        <f>SUM(BC13:BE13)</f>
        <v>0</v>
      </c>
      <c r="BC13" s="19">
        <v>0</v>
      </c>
      <c r="BD13" s="19">
        <v>0</v>
      </c>
      <c r="BE13" s="19">
        <v>0</v>
      </c>
      <c r="BF13" s="19">
        <f>SUM(BH13:BH13)</f>
        <v>0</v>
      </c>
      <c r="BG13" s="19">
        <v>0</v>
      </c>
      <c r="BH13" s="19">
        <v>0</v>
      </c>
      <c r="BI13" s="19">
        <v>0</v>
      </c>
      <c r="BJ13" s="19">
        <v>0</v>
      </c>
      <c r="BK13" s="19">
        <f t="shared" ref="BK13:BK69" si="7">SUM(BL13)</f>
        <v>0</v>
      </c>
      <c r="BL13" s="19">
        <v>0</v>
      </c>
      <c r="BM13" s="19">
        <v>0</v>
      </c>
      <c r="BN13" s="19">
        <f>SUM(BO13:BY13)</f>
        <v>31822</v>
      </c>
      <c r="BO13" s="19">
        <v>0</v>
      </c>
      <c r="BP13" s="19">
        <v>0</v>
      </c>
      <c r="BQ13" s="19">
        <v>0</v>
      </c>
      <c r="BR13" s="19">
        <v>0</v>
      </c>
      <c r="BS13" s="19">
        <v>0</v>
      </c>
      <c r="BT13" s="19">
        <v>0</v>
      </c>
      <c r="BU13" s="19">
        <v>0</v>
      </c>
      <c r="BV13" s="19">
        <v>0</v>
      </c>
      <c r="BW13" s="19">
        <v>0</v>
      </c>
      <c r="BX13" s="19">
        <v>31822</v>
      </c>
      <c r="BY13" s="19">
        <v>0</v>
      </c>
      <c r="BZ13" s="19">
        <f>SUM(CA13+CQ13)</f>
        <v>3436926</v>
      </c>
      <c r="CA13" s="19">
        <f>SUM(CB13+CE13+CK13)</f>
        <v>3436926</v>
      </c>
      <c r="CB13" s="19">
        <f t="shared" ref="CB13:CB69" si="8">SUM(CC13:CD13)</f>
        <v>1850000</v>
      </c>
      <c r="CC13" s="19">
        <v>0</v>
      </c>
      <c r="CD13" s="19">
        <v>1850000</v>
      </c>
      <c r="CE13" s="19">
        <f>SUM(CF13:CJ13)</f>
        <v>1025000</v>
      </c>
      <c r="CF13" s="19">
        <v>1025000</v>
      </c>
      <c r="CG13" s="19">
        <v>0</v>
      </c>
      <c r="CH13" s="19">
        <v>0</v>
      </c>
      <c r="CI13" s="19">
        <v>0</v>
      </c>
      <c r="CJ13" s="19">
        <v>0</v>
      </c>
      <c r="CK13" s="19">
        <f>SUM(CL13:CP13)</f>
        <v>561926</v>
      </c>
      <c r="CL13" s="19"/>
      <c r="CM13" s="19"/>
      <c r="CN13" s="19">
        <v>561926</v>
      </c>
      <c r="CO13" s="19"/>
      <c r="CP13" s="19"/>
      <c r="CQ13" s="19">
        <v>0</v>
      </c>
      <c r="CR13" s="19">
        <f t="shared" ref="CR13:CR69" si="9">SUM(CS13)</f>
        <v>0</v>
      </c>
      <c r="CS13" s="19">
        <f t="shared" ref="CS13:CS69" si="10">SUM(CT13:CU13)</f>
        <v>0</v>
      </c>
      <c r="CT13" s="19">
        <v>0</v>
      </c>
      <c r="CU13" s="20">
        <v>0</v>
      </c>
      <c r="CW13" s="94"/>
      <c r="CX13" s="109">
        <v>36100629</v>
      </c>
      <c r="CY13" s="109">
        <f t="shared" si="4"/>
        <v>0</v>
      </c>
      <c r="CZ13" s="94"/>
      <c r="DA13" s="95"/>
    </row>
    <row r="14" spans="1:201" s="59" customFormat="1" ht="31.2" x14ac:dyDescent="0.3">
      <c r="A14" s="16" t="s">
        <v>70</v>
      </c>
      <c r="B14" s="16" t="s">
        <v>1</v>
      </c>
      <c r="C14" s="17" t="s">
        <v>71</v>
      </c>
      <c r="D14" s="18">
        <f>SUM(D15:D17)</f>
        <v>47334946</v>
      </c>
      <c r="E14" s="18">
        <f t="shared" ref="E14:BT14" si="11">SUM(E15:E17)</f>
        <v>45270427</v>
      </c>
      <c r="F14" s="18">
        <f t="shared" si="11"/>
        <v>43156732</v>
      </c>
      <c r="G14" s="18">
        <f t="shared" si="11"/>
        <v>28928027</v>
      </c>
      <c r="H14" s="18">
        <f t="shared" si="11"/>
        <v>6950022</v>
      </c>
      <c r="I14" s="18">
        <f t="shared" si="11"/>
        <v>2358081</v>
      </c>
      <c r="J14" s="18">
        <f t="shared" si="11"/>
        <v>0</v>
      </c>
      <c r="K14" s="18">
        <f t="shared" si="11"/>
        <v>0</v>
      </c>
      <c r="L14" s="18">
        <f t="shared" si="11"/>
        <v>0</v>
      </c>
      <c r="M14" s="18">
        <f t="shared" si="11"/>
        <v>0</v>
      </c>
      <c r="N14" s="18">
        <f t="shared" si="11"/>
        <v>1886160</v>
      </c>
      <c r="O14" s="18">
        <f t="shared" si="11"/>
        <v>471921</v>
      </c>
      <c r="P14" s="18">
        <f t="shared" si="11"/>
        <v>212741</v>
      </c>
      <c r="Q14" s="18">
        <f t="shared" si="11"/>
        <v>0</v>
      </c>
      <c r="R14" s="18">
        <f t="shared" si="11"/>
        <v>212741</v>
      </c>
      <c r="S14" s="18">
        <f t="shared" si="11"/>
        <v>0</v>
      </c>
      <c r="T14" s="18">
        <f t="shared" si="11"/>
        <v>274402</v>
      </c>
      <c r="U14" s="18">
        <f t="shared" si="11"/>
        <v>175724</v>
      </c>
      <c r="V14" s="18">
        <f t="shared" si="11"/>
        <v>79520</v>
      </c>
      <c r="W14" s="18">
        <f t="shared" si="11"/>
        <v>22183</v>
      </c>
      <c r="X14" s="18">
        <f t="shared" si="11"/>
        <v>41850</v>
      </c>
      <c r="Y14" s="18">
        <f t="shared" si="11"/>
        <v>12556</v>
      </c>
      <c r="Z14" s="18">
        <f t="shared" si="11"/>
        <v>6271</v>
      </c>
      <c r="AA14" s="18">
        <f t="shared" si="11"/>
        <v>0</v>
      </c>
      <c r="AB14" s="18">
        <f t="shared" si="11"/>
        <v>0</v>
      </c>
      <c r="AC14" s="18">
        <f t="shared" si="11"/>
        <v>13344</v>
      </c>
      <c r="AD14" s="18">
        <f t="shared" si="11"/>
        <v>0</v>
      </c>
      <c r="AE14" s="18">
        <f t="shared" si="11"/>
        <v>4257735</v>
      </c>
      <c r="AF14" s="18">
        <f t="shared" si="11"/>
        <v>100000</v>
      </c>
      <c r="AG14" s="18">
        <f t="shared" si="11"/>
        <v>0</v>
      </c>
      <c r="AH14" s="18">
        <f t="shared" si="11"/>
        <v>52017</v>
      </c>
      <c r="AI14" s="18">
        <f t="shared" si="11"/>
        <v>197226</v>
      </c>
      <c r="AJ14" s="18">
        <f t="shared" si="11"/>
        <v>0</v>
      </c>
      <c r="AK14" s="18">
        <f t="shared" si="11"/>
        <v>39959</v>
      </c>
      <c r="AL14" s="18">
        <f t="shared" si="11"/>
        <v>28000</v>
      </c>
      <c r="AM14" s="18">
        <f t="shared" si="11"/>
        <v>4500</v>
      </c>
      <c r="AN14" s="18">
        <f t="shared" si="11"/>
        <v>173176</v>
      </c>
      <c r="AO14" s="18">
        <f t="shared" si="11"/>
        <v>1825206</v>
      </c>
      <c r="AP14" s="18">
        <f t="shared" si="11"/>
        <v>0</v>
      </c>
      <c r="AQ14" s="18">
        <f t="shared" si="11"/>
        <v>0</v>
      </c>
      <c r="AR14" s="18">
        <f t="shared" si="11"/>
        <v>106783</v>
      </c>
      <c r="AS14" s="18">
        <f t="shared" si="11"/>
        <v>51491</v>
      </c>
      <c r="AT14" s="18"/>
      <c r="AU14" s="18"/>
      <c r="AV14" s="18">
        <f t="shared" si="11"/>
        <v>0</v>
      </c>
      <c r="AW14" s="18">
        <f t="shared" si="11"/>
        <v>0</v>
      </c>
      <c r="AX14" s="18">
        <f t="shared" si="11"/>
        <v>100320</v>
      </c>
      <c r="AY14" s="18"/>
      <c r="AZ14" s="18">
        <f t="shared" si="11"/>
        <v>1579057</v>
      </c>
      <c r="BA14" s="18">
        <f t="shared" si="11"/>
        <v>2113695</v>
      </c>
      <c r="BB14" s="18">
        <f t="shared" si="11"/>
        <v>0</v>
      </c>
      <c r="BC14" s="18">
        <f t="shared" si="11"/>
        <v>0</v>
      </c>
      <c r="BD14" s="18">
        <f t="shared" si="11"/>
        <v>0</v>
      </c>
      <c r="BE14" s="18">
        <f t="shared" si="11"/>
        <v>0</v>
      </c>
      <c r="BF14" s="18">
        <f t="shared" si="11"/>
        <v>0</v>
      </c>
      <c r="BG14" s="18">
        <f t="shared" si="11"/>
        <v>0</v>
      </c>
      <c r="BH14" s="18">
        <f t="shared" si="11"/>
        <v>0</v>
      </c>
      <c r="BI14" s="18">
        <f t="shared" si="11"/>
        <v>0</v>
      </c>
      <c r="BJ14" s="18">
        <f t="shared" si="11"/>
        <v>0</v>
      </c>
      <c r="BK14" s="18">
        <f t="shared" si="11"/>
        <v>0</v>
      </c>
      <c r="BL14" s="18">
        <f t="shared" si="11"/>
        <v>0</v>
      </c>
      <c r="BM14" s="18">
        <f t="shared" si="11"/>
        <v>0</v>
      </c>
      <c r="BN14" s="18">
        <f>SUM(BN15:BN17)</f>
        <v>2113695</v>
      </c>
      <c r="BO14" s="18">
        <f t="shared" si="11"/>
        <v>0</v>
      </c>
      <c r="BP14" s="18">
        <f t="shared" si="11"/>
        <v>0</v>
      </c>
      <c r="BQ14" s="18">
        <f t="shared" si="11"/>
        <v>0</v>
      </c>
      <c r="BR14" s="18">
        <f t="shared" si="11"/>
        <v>0</v>
      </c>
      <c r="BS14" s="18">
        <f t="shared" si="11"/>
        <v>0</v>
      </c>
      <c r="BT14" s="18">
        <f t="shared" si="11"/>
        <v>0</v>
      </c>
      <c r="BU14" s="18">
        <f t="shared" ref="BU14:CU14" si="12">SUM(BU15:BU17)</f>
        <v>0</v>
      </c>
      <c r="BV14" s="18">
        <f t="shared" si="12"/>
        <v>0</v>
      </c>
      <c r="BW14" s="18">
        <f t="shared" si="12"/>
        <v>0</v>
      </c>
      <c r="BX14" s="18">
        <f t="shared" si="12"/>
        <v>1893695</v>
      </c>
      <c r="BY14" s="18">
        <f t="shared" si="12"/>
        <v>220000</v>
      </c>
      <c r="BZ14" s="18">
        <f t="shared" si="12"/>
        <v>2064519</v>
      </c>
      <c r="CA14" s="18">
        <f t="shared" si="12"/>
        <v>2064519</v>
      </c>
      <c r="CB14" s="18">
        <f t="shared" si="12"/>
        <v>1340019</v>
      </c>
      <c r="CC14" s="18">
        <f t="shared" si="12"/>
        <v>0</v>
      </c>
      <c r="CD14" s="18">
        <f t="shared" si="12"/>
        <v>1340019</v>
      </c>
      <c r="CE14" s="18">
        <f t="shared" si="12"/>
        <v>724500</v>
      </c>
      <c r="CF14" s="18">
        <f t="shared" si="12"/>
        <v>724500</v>
      </c>
      <c r="CG14" s="18">
        <f t="shared" si="12"/>
        <v>0</v>
      </c>
      <c r="CH14" s="18">
        <f t="shared" si="12"/>
        <v>0</v>
      </c>
      <c r="CI14" s="18">
        <f t="shared" si="12"/>
        <v>0</v>
      </c>
      <c r="CJ14" s="18">
        <f t="shared" si="12"/>
        <v>0</v>
      </c>
      <c r="CK14" s="18">
        <f t="shared" si="12"/>
        <v>0</v>
      </c>
      <c r="CL14" s="18">
        <f t="shared" si="12"/>
        <v>0</v>
      </c>
      <c r="CM14" s="18">
        <f t="shared" si="12"/>
        <v>0</v>
      </c>
      <c r="CN14" s="18">
        <f t="shared" si="12"/>
        <v>0</v>
      </c>
      <c r="CO14" s="18"/>
      <c r="CP14" s="18"/>
      <c r="CQ14" s="18">
        <f t="shared" si="12"/>
        <v>0</v>
      </c>
      <c r="CR14" s="18">
        <f t="shared" si="12"/>
        <v>0</v>
      </c>
      <c r="CS14" s="18">
        <f t="shared" si="12"/>
        <v>0</v>
      </c>
      <c r="CT14" s="18">
        <f t="shared" si="12"/>
        <v>0</v>
      </c>
      <c r="CU14" s="46">
        <f t="shared" si="12"/>
        <v>0</v>
      </c>
      <c r="CV14" s="58"/>
      <c r="CW14" s="94"/>
      <c r="CX14" s="114">
        <v>44908980</v>
      </c>
      <c r="CY14" s="114">
        <f t="shared" si="4"/>
        <v>2425966</v>
      </c>
      <c r="CZ14" s="94"/>
      <c r="DA14" s="93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</row>
    <row r="15" spans="1:201" ht="15.6" x14ac:dyDescent="0.3">
      <c r="A15" s="21" t="s">
        <v>1</v>
      </c>
      <c r="B15" s="21" t="s">
        <v>72</v>
      </c>
      <c r="C15" s="22" t="s">
        <v>73</v>
      </c>
      <c r="D15" s="18">
        <f>SUM(E15+BZ15+CR15)</f>
        <v>33008724</v>
      </c>
      <c r="E15" s="19">
        <f>SUM(F15+BA15)</f>
        <v>31364937</v>
      </c>
      <c r="F15" s="19">
        <f>SUM(G15+H15+I15+P15+S15+T15+U15+AE15+AD15)</f>
        <v>29486371</v>
      </c>
      <c r="G15" s="23">
        <v>19200000</v>
      </c>
      <c r="H15" s="23">
        <v>4597654</v>
      </c>
      <c r="I15" s="19">
        <f t="shared" si="5"/>
        <v>1553862</v>
      </c>
      <c r="J15" s="24"/>
      <c r="K15" s="24"/>
      <c r="L15" s="24"/>
      <c r="M15" s="24"/>
      <c r="N15" s="23">
        <v>1341004</v>
      </c>
      <c r="O15" s="23">
        <v>212858</v>
      </c>
      <c r="P15" s="19">
        <f t="shared" si="6"/>
        <v>200000</v>
      </c>
      <c r="Q15" s="24">
        <v>0</v>
      </c>
      <c r="R15" s="24">
        <v>200000</v>
      </c>
      <c r="S15" s="24">
        <v>0</v>
      </c>
      <c r="T15" s="23">
        <v>142334</v>
      </c>
      <c r="U15" s="19">
        <f>SUM(V15:AC15)</f>
        <v>40294</v>
      </c>
      <c r="V15" s="23">
        <v>35020</v>
      </c>
      <c r="W15" s="23">
        <v>1823</v>
      </c>
      <c r="X15" s="23">
        <v>1951</v>
      </c>
      <c r="Y15" s="23">
        <v>945</v>
      </c>
      <c r="Z15" s="23">
        <v>466</v>
      </c>
      <c r="AA15" s="23">
        <v>0</v>
      </c>
      <c r="AB15" s="23">
        <v>0</v>
      </c>
      <c r="AC15" s="23">
        <v>89</v>
      </c>
      <c r="AD15" s="24">
        <v>0</v>
      </c>
      <c r="AE15" s="19">
        <f>SUM(AF15:AZ15)</f>
        <v>3752227</v>
      </c>
      <c r="AF15" s="24">
        <v>100000</v>
      </c>
      <c r="AG15" s="24">
        <v>0</v>
      </c>
      <c r="AH15" s="23">
        <v>30100</v>
      </c>
      <c r="AI15" s="23">
        <v>100000</v>
      </c>
      <c r="AJ15" s="23">
        <v>0</v>
      </c>
      <c r="AK15" s="23">
        <v>31000</v>
      </c>
      <c r="AL15" s="23">
        <v>25000</v>
      </c>
      <c r="AM15" s="23">
        <v>2000</v>
      </c>
      <c r="AN15" s="23">
        <v>165220</v>
      </c>
      <c r="AO15" s="23">
        <v>1704033</v>
      </c>
      <c r="AP15" s="23">
        <v>0</v>
      </c>
      <c r="AQ15" s="23">
        <v>0</v>
      </c>
      <c r="AR15" s="23">
        <v>19553</v>
      </c>
      <c r="AS15" s="23">
        <v>16692</v>
      </c>
      <c r="AT15" s="23">
        <v>0</v>
      </c>
      <c r="AU15" s="23">
        <v>0</v>
      </c>
      <c r="AV15" s="23">
        <v>0</v>
      </c>
      <c r="AW15" s="23">
        <v>0</v>
      </c>
      <c r="AX15" s="23">
        <v>0</v>
      </c>
      <c r="AY15" s="23">
        <v>0</v>
      </c>
      <c r="AZ15" s="23">
        <v>1558629</v>
      </c>
      <c r="BA15" s="19">
        <f>SUM(BB15+BF15+BI15+BK15+BN15)</f>
        <v>1878566</v>
      </c>
      <c r="BB15" s="19">
        <f>SUM(BC15:BE15)</f>
        <v>0</v>
      </c>
      <c r="BC15" s="19">
        <v>0</v>
      </c>
      <c r="BD15" s="19">
        <v>0</v>
      </c>
      <c r="BE15" s="19">
        <v>0</v>
      </c>
      <c r="BF15" s="19">
        <f>SUM(BH15:BH15)</f>
        <v>0</v>
      </c>
      <c r="BG15" s="19">
        <v>0</v>
      </c>
      <c r="BH15" s="19">
        <v>0</v>
      </c>
      <c r="BI15" s="19">
        <v>0</v>
      </c>
      <c r="BJ15" s="19">
        <v>0</v>
      </c>
      <c r="BK15" s="19">
        <f t="shared" si="7"/>
        <v>0</v>
      </c>
      <c r="BL15" s="19">
        <v>0</v>
      </c>
      <c r="BM15" s="19">
        <v>0</v>
      </c>
      <c r="BN15" s="19">
        <f>SUM(BO15:BY15)</f>
        <v>1878566</v>
      </c>
      <c r="BO15" s="19">
        <v>0</v>
      </c>
      <c r="BP15" s="19">
        <v>0</v>
      </c>
      <c r="BQ15" s="19">
        <v>0</v>
      </c>
      <c r="BR15" s="19">
        <v>0</v>
      </c>
      <c r="BS15" s="19">
        <v>0</v>
      </c>
      <c r="BT15" s="19">
        <v>0</v>
      </c>
      <c r="BU15" s="19">
        <v>0</v>
      </c>
      <c r="BV15" s="19">
        <v>0</v>
      </c>
      <c r="BW15" s="19">
        <v>0</v>
      </c>
      <c r="BX15" s="23">
        <v>1878566</v>
      </c>
      <c r="BY15" s="19"/>
      <c r="BZ15" s="19">
        <f>SUM(CA15+CQ15)</f>
        <v>1643787</v>
      </c>
      <c r="CA15" s="19">
        <f>SUM(CB15+CE15+CK15)</f>
        <v>1643787</v>
      </c>
      <c r="CB15" s="19">
        <f t="shared" si="8"/>
        <v>919287</v>
      </c>
      <c r="CC15" s="19">
        <v>0</v>
      </c>
      <c r="CD15" s="23">
        <v>919287</v>
      </c>
      <c r="CE15" s="19">
        <f t="shared" ref="CE15:CE17" si="13">SUM(CF15:CJ15)</f>
        <v>724500</v>
      </c>
      <c r="CF15" s="23">
        <v>724500</v>
      </c>
      <c r="CG15" s="23"/>
      <c r="CH15" s="19">
        <v>0</v>
      </c>
      <c r="CI15" s="19">
        <v>0</v>
      </c>
      <c r="CJ15" s="19">
        <v>0</v>
      </c>
      <c r="CK15" s="19">
        <f>SUM(CL15:CP15)</f>
        <v>0</v>
      </c>
      <c r="CL15" s="19">
        <v>0</v>
      </c>
      <c r="CM15" s="19">
        <v>0</v>
      </c>
      <c r="CN15" s="19">
        <v>0</v>
      </c>
      <c r="CO15" s="19"/>
      <c r="CP15" s="19"/>
      <c r="CQ15" s="19">
        <v>0</v>
      </c>
      <c r="CR15" s="19">
        <f t="shared" si="9"/>
        <v>0</v>
      </c>
      <c r="CS15" s="19">
        <f t="shared" si="10"/>
        <v>0</v>
      </c>
      <c r="CT15" s="19">
        <v>0</v>
      </c>
      <c r="CU15" s="20">
        <v>0</v>
      </c>
      <c r="CW15" s="94"/>
      <c r="CX15" s="109">
        <v>30582758</v>
      </c>
      <c r="CY15" s="109">
        <f t="shared" si="4"/>
        <v>2425966</v>
      </c>
      <c r="CZ15" s="94"/>
      <c r="DA15" s="95"/>
    </row>
    <row r="16" spans="1:201" ht="15.6" x14ac:dyDescent="0.3">
      <c r="A16" s="21" t="s">
        <v>1</v>
      </c>
      <c r="B16" s="21" t="s">
        <v>74</v>
      </c>
      <c r="C16" s="22" t="s">
        <v>504</v>
      </c>
      <c r="D16" s="18">
        <f>SUM(E16+BZ16+CR16)</f>
        <v>12160524</v>
      </c>
      <c r="E16" s="19">
        <f>SUM(F16+BA16)</f>
        <v>11764861</v>
      </c>
      <c r="F16" s="19">
        <f>SUM(G16+H16+I16+P16+S16+T16+U16+AE16+AD16)</f>
        <v>11537586</v>
      </c>
      <c r="G16" s="23">
        <v>8302554</v>
      </c>
      <c r="H16" s="23">
        <v>2019920</v>
      </c>
      <c r="I16" s="19">
        <f t="shared" si="5"/>
        <v>596344</v>
      </c>
      <c r="J16" s="24"/>
      <c r="K16" s="24"/>
      <c r="L16" s="24"/>
      <c r="M16" s="24"/>
      <c r="N16" s="23">
        <f>527104-131000</f>
        <v>396104</v>
      </c>
      <c r="O16" s="23">
        <f>238229-37989</f>
        <v>200240</v>
      </c>
      <c r="P16" s="19">
        <f t="shared" si="6"/>
        <v>0</v>
      </c>
      <c r="Q16" s="24">
        <v>0</v>
      </c>
      <c r="R16" s="24">
        <v>0</v>
      </c>
      <c r="S16" s="24">
        <v>0</v>
      </c>
      <c r="T16" s="23">
        <f>57826+9994</f>
        <v>67820</v>
      </c>
      <c r="U16" s="19">
        <f>SUM(V16:AC16)</f>
        <v>118782</v>
      </c>
      <c r="V16" s="23">
        <f>51168-6668</f>
        <v>44500</v>
      </c>
      <c r="W16" s="23">
        <v>13337</v>
      </c>
      <c r="X16" s="23">
        <v>31928</v>
      </c>
      <c r="Y16" s="23">
        <v>9957</v>
      </c>
      <c r="Z16" s="23">
        <v>5805</v>
      </c>
      <c r="AA16" s="23">
        <v>0</v>
      </c>
      <c r="AB16" s="23">
        <v>0</v>
      </c>
      <c r="AC16" s="23">
        <v>13255</v>
      </c>
      <c r="AD16" s="24">
        <v>0</v>
      </c>
      <c r="AE16" s="19">
        <f>SUM(AF16:AZ16)</f>
        <v>432166</v>
      </c>
      <c r="AF16" s="24"/>
      <c r="AG16" s="24">
        <v>0</v>
      </c>
      <c r="AH16" s="23">
        <v>14630</v>
      </c>
      <c r="AI16" s="23">
        <v>96000</v>
      </c>
      <c r="AJ16" s="23">
        <v>0</v>
      </c>
      <c r="AK16" s="23">
        <v>8959</v>
      </c>
      <c r="AL16" s="23">
        <v>3000</v>
      </c>
      <c r="AM16" s="23">
        <v>2500</v>
      </c>
      <c r="AN16" s="23">
        <v>0</v>
      </c>
      <c r="AO16" s="23">
        <v>103560</v>
      </c>
      <c r="AP16" s="23">
        <v>0</v>
      </c>
      <c r="AQ16" s="23">
        <v>0</v>
      </c>
      <c r="AR16" s="23">
        <v>56470</v>
      </c>
      <c r="AS16" s="23">
        <v>34799</v>
      </c>
      <c r="AT16" s="23">
        <v>0</v>
      </c>
      <c r="AU16" s="23">
        <v>0</v>
      </c>
      <c r="AV16" s="23">
        <v>0</v>
      </c>
      <c r="AW16" s="23">
        <v>0</v>
      </c>
      <c r="AX16" s="23">
        <v>100320</v>
      </c>
      <c r="AY16" s="23">
        <v>0</v>
      </c>
      <c r="AZ16" s="23">
        <v>11928</v>
      </c>
      <c r="BA16" s="19">
        <f>SUM(BB16+BF16+BI16+BK16+BN16)</f>
        <v>227275</v>
      </c>
      <c r="BB16" s="19">
        <f>SUM(BC16:BE16)</f>
        <v>0</v>
      </c>
      <c r="BC16" s="19">
        <v>0</v>
      </c>
      <c r="BD16" s="19">
        <v>0</v>
      </c>
      <c r="BE16" s="19">
        <v>0</v>
      </c>
      <c r="BF16" s="19">
        <f>SUM(BH16:BH16)</f>
        <v>0</v>
      </c>
      <c r="BG16" s="19">
        <v>0</v>
      </c>
      <c r="BH16" s="19">
        <v>0</v>
      </c>
      <c r="BI16" s="19">
        <v>0</v>
      </c>
      <c r="BJ16" s="19">
        <v>0</v>
      </c>
      <c r="BK16" s="19">
        <f t="shared" si="7"/>
        <v>0</v>
      </c>
      <c r="BL16" s="19">
        <v>0</v>
      </c>
      <c r="BM16" s="19">
        <v>0</v>
      </c>
      <c r="BN16" s="19">
        <f>SUM(BO16:BY16)</f>
        <v>227275</v>
      </c>
      <c r="BO16" s="19">
        <v>0</v>
      </c>
      <c r="BP16" s="19">
        <v>0</v>
      </c>
      <c r="BQ16" s="19">
        <v>0</v>
      </c>
      <c r="BR16" s="19">
        <v>0</v>
      </c>
      <c r="BS16" s="19">
        <v>0</v>
      </c>
      <c r="BT16" s="19">
        <v>0</v>
      </c>
      <c r="BU16" s="19">
        <v>0</v>
      </c>
      <c r="BV16" s="19">
        <v>0</v>
      </c>
      <c r="BW16" s="19">
        <v>0</v>
      </c>
      <c r="BX16" s="23">
        <v>7275</v>
      </c>
      <c r="BY16" s="19">
        <v>220000</v>
      </c>
      <c r="BZ16" s="19">
        <f>SUM(CA16+CQ16)</f>
        <v>395663</v>
      </c>
      <c r="CA16" s="19">
        <f>SUM(CB16+CE16+CK16)</f>
        <v>395663</v>
      </c>
      <c r="CB16" s="19">
        <f t="shared" si="8"/>
        <v>395663</v>
      </c>
      <c r="CC16" s="19">
        <v>0</v>
      </c>
      <c r="CD16" s="23">
        <f>230000+165663</f>
        <v>395663</v>
      </c>
      <c r="CE16" s="19">
        <f t="shared" si="13"/>
        <v>0</v>
      </c>
      <c r="CF16" s="23"/>
      <c r="CG16" s="23"/>
      <c r="CH16" s="19">
        <v>0</v>
      </c>
      <c r="CI16" s="19">
        <v>0</v>
      </c>
      <c r="CJ16" s="19">
        <v>0</v>
      </c>
      <c r="CK16" s="19">
        <f>SUM(CL16:CP16)</f>
        <v>0</v>
      </c>
      <c r="CL16" s="19">
        <v>0</v>
      </c>
      <c r="CM16" s="19">
        <v>0</v>
      </c>
      <c r="CN16" s="19"/>
      <c r="CO16" s="19"/>
      <c r="CP16" s="19"/>
      <c r="CQ16" s="19">
        <v>0</v>
      </c>
      <c r="CR16" s="19">
        <f t="shared" si="9"/>
        <v>0</v>
      </c>
      <c r="CS16" s="19">
        <f t="shared" si="10"/>
        <v>0</v>
      </c>
      <c r="CT16" s="19">
        <v>0</v>
      </c>
      <c r="CU16" s="20">
        <v>0</v>
      </c>
      <c r="CW16" s="94"/>
      <c r="CX16" s="109">
        <v>12160524</v>
      </c>
      <c r="CY16" s="109">
        <f t="shared" si="4"/>
        <v>0</v>
      </c>
      <c r="CZ16" s="94"/>
      <c r="DA16" s="95"/>
    </row>
    <row r="17" spans="1:123" ht="31.2" x14ac:dyDescent="0.3">
      <c r="A17" s="21" t="s">
        <v>1</v>
      </c>
      <c r="B17" s="21" t="s">
        <v>75</v>
      </c>
      <c r="C17" s="22" t="s">
        <v>76</v>
      </c>
      <c r="D17" s="18">
        <f>SUM(E17+BZ17+CR17)</f>
        <v>2165698</v>
      </c>
      <c r="E17" s="19">
        <f>SUM(F17+BA17)</f>
        <v>2140629</v>
      </c>
      <c r="F17" s="19">
        <f>SUM(G17+H17+I17+P17+S17+T17+U17+AE17+AD17)</f>
        <v>2132775</v>
      </c>
      <c r="G17" s="23">
        <v>1425473</v>
      </c>
      <c r="H17" s="23">
        <v>332448</v>
      </c>
      <c r="I17" s="19">
        <f t="shared" si="5"/>
        <v>207875</v>
      </c>
      <c r="J17" s="24"/>
      <c r="K17" s="24"/>
      <c r="L17" s="24"/>
      <c r="M17" s="24"/>
      <c r="N17" s="23">
        <v>149052</v>
      </c>
      <c r="O17" s="23">
        <v>58823</v>
      </c>
      <c r="P17" s="19">
        <f t="shared" si="6"/>
        <v>12741</v>
      </c>
      <c r="Q17" s="24">
        <v>0</v>
      </c>
      <c r="R17" s="24">
        <v>12741</v>
      </c>
      <c r="S17" s="24">
        <v>0</v>
      </c>
      <c r="T17" s="23">
        <v>64248</v>
      </c>
      <c r="U17" s="19">
        <f>SUM(V17:AC17)</f>
        <v>16648</v>
      </c>
      <c r="V17" s="23">
        <v>0</v>
      </c>
      <c r="W17" s="23">
        <v>7023</v>
      </c>
      <c r="X17" s="23">
        <v>7971</v>
      </c>
      <c r="Y17" s="23">
        <v>1654</v>
      </c>
      <c r="Z17" s="23">
        <v>0</v>
      </c>
      <c r="AA17" s="23">
        <v>0</v>
      </c>
      <c r="AB17" s="23">
        <v>0</v>
      </c>
      <c r="AC17" s="23">
        <v>0</v>
      </c>
      <c r="AD17" s="24">
        <v>0</v>
      </c>
      <c r="AE17" s="19">
        <f>SUM(AF17:AZ17)</f>
        <v>73342</v>
      </c>
      <c r="AF17" s="24"/>
      <c r="AG17" s="24">
        <v>0</v>
      </c>
      <c r="AH17" s="23">
        <v>7287</v>
      </c>
      <c r="AI17" s="23">
        <v>1226</v>
      </c>
      <c r="AJ17" s="23">
        <v>0</v>
      </c>
      <c r="AK17" s="23">
        <v>0</v>
      </c>
      <c r="AL17" s="23">
        <v>0</v>
      </c>
      <c r="AM17" s="23">
        <v>0</v>
      </c>
      <c r="AN17" s="23">
        <v>7956</v>
      </c>
      <c r="AO17" s="23">
        <v>17613</v>
      </c>
      <c r="AP17" s="23">
        <v>0</v>
      </c>
      <c r="AQ17" s="23">
        <v>0</v>
      </c>
      <c r="AR17" s="23">
        <v>30760</v>
      </c>
      <c r="AS17" s="23">
        <v>0</v>
      </c>
      <c r="AT17" s="23">
        <v>0</v>
      </c>
      <c r="AU17" s="23">
        <v>0</v>
      </c>
      <c r="AV17" s="23">
        <v>0</v>
      </c>
      <c r="AW17" s="23">
        <v>0</v>
      </c>
      <c r="AX17" s="23">
        <v>0</v>
      </c>
      <c r="AY17" s="23">
        <v>0</v>
      </c>
      <c r="AZ17" s="23">
        <v>8500</v>
      </c>
      <c r="BA17" s="19">
        <f>SUM(BB17+BF17+BI17+BK17+BN17)</f>
        <v>7854</v>
      </c>
      <c r="BB17" s="19">
        <f>SUM(BC17:BE17)</f>
        <v>0</v>
      </c>
      <c r="BC17" s="19">
        <v>0</v>
      </c>
      <c r="BD17" s="19">
        <v>0</v>
      </c>
      <c r="BE17" s="19">
        <v>0</v>
      </c>
      <c r="BF17" s="19">
        <f>SUM(BH17:BH17)</f>
        <v>0</v>
      </c>
      <c r="BG17" s="19">
        <v>0</v>
      </c>
      <c r="BH17" s="19">
        <v>0</v>
      </c>
      <c r="BI17" s="19">
        <v>0</v>
      </c>
      <c r="BJ17" s="19">
        <v>0</v>
      </c>
      <c r="BK17" s="19">
        <f t="shared" si="7"/>
        <v>0</v>
      </c>
      <c r="BL17" s="19">
        <v>0</v>
      </c>
      <c r="BM17" s="19">
        <v>0</v>
      </c>
      <c r="BN17" s="19">
        <f>SUM(BO17:BY17)</f>
        <v>7854</v>
      </c>
      <c r="BO17" s="19">
        <v>0</v>
      </c>
      <c r="BP17" s="19">
        <v>0</v>
      </c>
      <c r="BQ17" s="19">
        <v>0</v>
      </c>
      <c r="BR17" s="19">
        <v>0</v>
      </c>
      <c r="BS17" s="19">
        <v>0</v>
      </c>
      <c r="BT17" s="19">
        <v>0</v>
      </c>
      <c r="BU17" s="19">
        <v>0</v>
      </c>
      <c r="BV17" s="19">
        <v>0</v>
      </c>
      <c r="BW17" s="19">
        <v>0</v>
      </c>
      <c r="BX17" s="23">
        <v>7854</v>
      </c>
      <c r="BY17" s="19"/>
      <c r="BZ17" s="19">
        <f>SUM(CA17+CQ17)</f>
        <v>25069</v>
      </c>
      <c r="CA17" s="19">
        <f>SUM(CB17+CE17+CK17)</f>
        <v>25069</v>
      </c>
      <c r="CB17" s="19">
        <f t="shared" si="8"/>
        <v>25069</v>
      </c>
      <c r="CC17" s="19">
        <v>0</v>
      </c>
      <c r="CD17" s="23">
        <v>25069</v>
      </c>
      <c r="CE17" s="19">
        <f t="shared" si="13"/>
        <v>0</v>
      </c>
      <c r="CF17" s="19">
        <v>0</v>
      </c>
      <c r="CG17" s="19">
        <v>0</v>
      </c>
      <c r="CH17" s="19">
        <v>0</v>
      </c>
      <c r="CI17" s="19">
        <v>0</v>
      </c>
      <c r="CJ17" s="19">
        <v>0</v>
      </c>
      <c r="CK17" s="19">
        <f>SUM(CL17:CP17)</f>
        <v>0</v>
      </c>
      <c r="CL17" s="19">
        <v>0</v>
      </c>
      <c r="CM17" s="19">
        <v>0</v>
      </c>
      <c r="CN17" s="19">
        <v>0</v>
      </c>
      <c r="CO17" s="19"/>
      <c r="CP17" s="19"/>
      <c r="CQ17" s="19">
        <v>0</v>
      </c>
      <c r="CR17" s="19">
        <f t="shared" si="9"/>
        <v>0</v>
      </c>
      <c r="CS17" s="19">
        <f t="shared" si="10"/>
        <v>0</v>
      </c>
      <c r="CT17" s="19">
        <v>0</v>
      </c>
      <c r="CU17" s="20">
        <v>0</v>
      </c>
      <c r="CW17" s="94"/>
      <c r="CX17" s="109">
        <v>2165698</v>
      </c>
      <c r="CY17" s="109">
        <f t="shared" si="4"/>
        <v>0</v>
      </c>
      <c r="CZ17" s="94"/>
      <c r="DA17" s="95"/>
    </row>
    <row r="18" spans="1:123" s="59" customFormat="1" ht="46.8" x14ac:dyDescent="0.3">
      <c r="A18" s="16" t="s">
        <v>77</v>
      </c>
      <c r="B18" s="16" t="s">
        <v>1</v>
      </c>
      <c r="C18" s="17" t="s">
        <v>78</v>
      </c>
      <c r="D18" s="18">
        <f t="shared" ref="D18:AS18" si="14">SUM(D19:D31)</f>
        <v>104669118</v>
      </c>
      <c r="E18" s="18">
        <f t="shared" si="14"/>
        <v>103649844</v>
      </c>
      <c r="F18" s="18">
        <f t="shared" si="14"/>
        <v>103373718</v>
      </c>
      <c r="G18" s="18">
        <f t="shared" si="14"/>
        <v>72184734</v>
      </c>
      <c r="H18" s="18">
        <f t="shared" si="14"/>
        <v>17329517</v>
      </c>
      <c r="I18" s="18">
        <f t="shared" si="14"/>
        <v>4160358</v>
      </c>
      <c r="J18" s="18">
        <f t="shared" si="14"/>
        <v>0</v>
      </c>
      <c r="K18" s="18">
        <f t="shared" si="14"/>
        <v>30027</v>
      </c>
      <c r="L18" s="18">
        <f t="shared" si="14"/>
        <v>0</v>
      </c>
      <c r="M18" s="18">
        <f t="shared" si="14"/>
        <v>0</v>
      </c>
      <c r="N18" s="18">
        <f t="shared" si="14"/>
        <v>2638868</v>
      </c>
      <c r="O18" s="18">
        <f t="shared" si="14"/>
        <v>1491463</v>
      </c>
      <c r="P18" s="18">
        <f t="shared" si="14"/>
        <v>838648</v>
      </c>
      <c r="Q18" s="18">
        <f t="shared" si="14"/>
        <v>0</v>
      </c>
      <c r="R18" s="18">
        <f t="shared" si="14"/>
        <v>838648</v>
      </c>
      <c r="S18" s="18">
        <f t="shared" si="14"/>
        <v>0</v>
      </c>
      <c r="T18" s="18">
        <f t="shared" si="14"/>
        <v>2186278</v>
      </c>
      <c r="U18" s="18">
        <f t="shared" si="14"/>
        <v>1623522</v>
      </c>
      <c r="V18" s="18">
        <f t="shared" si="14"/>
        <v>268023</v>
      </c>
      <c r="W18" s="18">
        <f t="shared" si="14"/>
        <v>688367</v>
      </c>
      <c r="X18" s="18">
        <f t="shared" si="14"/>
        <v>440766</v>
      </c>
      <c r="Y18" s="18">
        <f t="shared" si="14"/>
        <v>89241</v>
      </c>
      <c r="Z18" s="18">
        <f t="shared" si="14"/>
        <v>50454</v>
      </c>
      <c r="AA18" s="18">
        <f t="shared" si="14"/>
        <v>47552</v>
      </c>
      <c r="AB18" s="18">
        <f t="shared" si="14"/>
        <v>0</v>
      </c>
      <c r="AC18" s="18">
        <f t="shared" si="14"/>
        <v>39119</v>
      </c>
      <c r="AD18" s="18">
        <f t="shared" si="14"/>
        <v>19182</v>
      </c>
      <c r="AE18" s="18">
        <f t="shared" si="14"/>
        <v>5031479</v>
      </c>
      <c r="AF18" s="18">
        <f t="shared" si="14"/>
        <v>0</v>
      </c>
      <c r="AG18" s="18">
        <f t="shared" si="14"/>
        <v>0</v>
      </c>
      <c r="AH18" s="18">
        <f t="shared" si="14"/>
        <v>134374</v>
      </c>
      <c r="AI18" s="18">
        <f t="shared" si="14"/>
        <v>368494</v>
      </c>
      <c r="AJ18" s="18">
        <f t="shared" si="14"/>
        <v>0</v>
      </c>
      <c r="AK18" s="18">
        <f t="shared" si="14"/>
        <v>21242</v>
      </c>
      <c r="AL18" s="18">
        <f t="shared" si="14"/>
        <v>2080</v>
      </c>
      <c r="AM18" s="18">
        <f t="shared" si="14"/>
        <v>253096</v>
      </c>
      <c r="AN18" s="18">
        <f t="shared" si="14"/>
        <v>153114</v>
      </c>
      <c r="AO18" s="18">
        <f t="shared" si="14"/>
        <v>683623</v>
      </c>
      <c r="AP18" s="18">
        <f t="shared" si="14"/>
        <v>0</v>
      </c>
      <c r="AQ18" s="18">
        <f t="shared" si="14"/>
        <v>0</v>
      </c>
      <c r="AR18" s="18">
        <f t="shared" si="14"/>
        <v>767402</v>
      </c>
      <c r="AS18" s="18">
        <f t="shared" si="14"/>
        <v>294909</v>
      </c>
      <c r="AT18" s="18"/>
      <c r="AU18" s="18"/>
      <c r="AV18" s="18">
        <f t="shared" ref="AV18:CN18" si="15">SUM(AV19:AV31)</f>
        <v>0</v>
      </c>
      <c r="AW18" s="18">
        <f t="shared" si="15"/>
        <v>0</v>
      </c>
      <c r="AX18" s="18">
        <f t="shared" si="15"/>
        <v>1920970</v>
      </c>
      <c r="AY18" s="18">
        <f t="shared" si="15"/>
        <v>176645</v>
      </c>
      <c r="AZ18" s="18">
        <f t="shared" si="15"/>
        <v>255530</v>
      </c>
      <c r="BA18" s="18">
        <f t="shared" si="15"/>
        <v>276126</v>
      </c>
      <c r="BB18" s="18">
        <f t="shared" si="15"/>
        <v>0</v>
      </c>
      <c r="BC18" s="18">
        <f t="shared" si="15"/>
        <v>0</v>
      </c>
      <c r="BD18" s="18">
        <f t="shared" si="15"/>
        <v>0</v>
      </c>
      <c r="BE18" s="18">
        <f t="shared" si="15"/>
        <v>0</v>
      </c>
      <c r="BF18" s="18">
        <f t="shared" si="15"/>
        <v>0</v>
      </c>
      <c r="BG18" s="18">
        <f t="shared" si="15"/>
        <v>0</v>
      </c>
      <c r="BH18" s="18">
        <f t="shared" si="15"/>
        <v>0</v>
      </c>
      <c r="BI18" s="18">
        <f t="shared" si="15"/>
        <v>0</v>
      </c>
      <c r="BJ18" s="18">
        <f t="shared" si="15"/>
        <v>0</v>
      </c>
      <c r="BK18" s="18">
        <f t="shared" si="15"/>
        <v>0</v>
      </c>
      <c r="BL18" s="18">
        <f t="shared" si="15"/>
        <v>0</v>
      </c>
      <c r="BM18" s="18">
        <f t="shared" si="15"/>
        <v>0</v>
      </c>
      <c r="BN18" s="18">
        <f t="shared" si="15"/>
        <v>276126</v>
      </c>
      <c r="BO18" s="18">
        <f t="shared" si="15"/>
        <v>0</v>
      </c>
      <c r="BP18" s="18">
        <f t="shared" si="15"/>
        <v>0</v>
      </c>
      <c r="BQ18" s="18">
        <f t="shared" si="15"/>
        <v>10670</v>
      </c>
      <c r="BR18" s="18">
        <f t="shared" si="15"/>
        <v>0</v>
      </c>
      <c r="BS18" s="18">
        <f t="shared" si="15"/>
        <v>0</v>
      </c>
      <c r="BT18" s="18">
        <f t="shared" si="15"/>
        <v>0</v>
      </c>
      <c r="BU18" s="18">
        <f t="shared" si="15"/>
        <v>0</v>
      </c>
      <c r="BV18" s="18">
        <f t="shared" si="15"/>
        <v>0</v>
      </c>
      <c r="BW18" s="18">
        <f t="shared" si="15"/>
        <v>0</v>
      </c>
      <c r="BX18" s="18">
        <f t="shared" si="15"/>
        <v>265456</v>
      </c>
      <c r="BY18" s="18">
        <f t="shared" si="15"/>
        <v>0</v>
      </c>
      <c r="BZ18" s="18">
        <f t="shared" si="15"/>
        <v>1019274</v>
      </c>
      <c r="CA18" s="18">
        <f t="shared" si="15"/>
        <v>1019274</v>
      </c>
      <c r="CB18" s="18">
        <f t="shared" si="15"/>
        <v>1019274</v>
      </c>
      <c r="CC18" s="18">
        <f t="shared" si="15"/>
        <v>0</v>
      </c>
      <c r="CD18" s="18">
        <f t="shared" si="15"/>
        <v>1019274</v>
      </c>
      <c r="CE18" s="18">
        <f t="shared" si="15"/>
        <v>0</v>
      </c>
      <c r="CF18" s="18">
        <f t="shared" si="15"/>
        <v>0</v>
      </c>
      <c r="CG18" s="18">
        <f t="shared" si="15"/>
        <v>0</v>
      </c>
      <c r="CH18" s="18">
        <f t="shared" si="15"/>
        <v>0</v>
      </c>
      <c r="CI18" s="18">
        <f t="shared" si="15"/>
        <v>0</v>
      </c>
      <c r="CJ18" s="18">
        <f t="shared" si="15"/>
        <v>0</v>
      </c>
      <c r="CK18" s="18">
        <f t="shared" si="15"/>
        <v>0</v>
      </c>
      <c r="CL18" s="18">
        <f t="shared" si="15"/>
        <v>0</v>
      </c>
      <c r="CM18" s="18">
        <f t="shared" si="15"/>
        <v>0</v>
      </c>
      <c r="CN18" s="18">
        <f t="shared" si="15"/>
        <v>0</v>
      </c>
      <c r="CO18" s="18"/>
      <c r="CP18" s="18"/>
      <c r="CQ18" s="18">
        <f t="shared" ref="CQ18:CU18" si="16">SUM(CQ19:CQ31)</f>
        <v>0</v>
      </c>
      <c r="CR18" s="18">
        <f t="shared" si="16"/>
        <v>0</v>
      </c>
      <c r="CS18" s="18">
        <f t="shared" si="16"/>
        <v>0</v>
      </c>
      <c r="CT18" s="18">
        <f t="shared" si="16"/>
        <v>0</v>
      </c>
      <c r="CU18" s="46">
        <f t="shared" si="16"/>
        <v>0</v>
      </c>
      <c r="CV18" s="58"/>
      <c r="CW18" s="94"/>
      <c r="CX18" s="114">
        <v>107617894</v>
      </c>
      <c r="CY18" s="114">
        <f t="shared" si="4"/>
        <v>-2948776</v>
      </c>
      <c r="CZ18" s="94"/>
      <c r="DA18" s="93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</row>
    <row r="19" spans="1:123" ht="31.2" x14ac:dyDescent="0.3">
      <c r="A19" s="21" t="s">
        <v>1</v>
      </c>
      <c r="B19" s="21" t="s">
        <v>79</v>
      </c>
      <c r="C19" s="22" t="s">
        <v>80</v>
      </c>
      <c r="D19" s="18">
        <f t="shared" ref="D19:D31" si="17">SUM(E19+BZ19+CR19)</f>
        <v>25522572</v>
      </c>
      <c r="E19" s="19">
        <f t="shared" ref="E19:E31" si="18">SUM(F19+BA19)</f>
        <v>25342574</v>
      </c>
      <c r="F19" s="19">
        <f t="shared" ref="F19:F31" si="19">SUM(G19+H19+I19+P19+S19+T19+U19+AE19+AD19)</f>
        <v>25342574</v>
      </c>
      <c r="G19" s="23">
        <v>18177072</v>
      </c>
      <c r="H19" s="23">
        <v>4342966</v>
      </c>
      <c r="I19" s="19">
        <f t="shared" si="5"/>
        <v>1177111</v>
      </c>
      <c r="J19" s="23">
        <v>0</v>
      </c>
      <c r="K19" s="23">
        <v>0</v>
      </c>
      <c r="L19" s="23">
        <v>0</v>
      </c>
      <c r="M19" s="23">
        <v>0</v>
      </c>
      <c r="N19" s="23">
        <v>948773</v>
      </c>
      <c r="O19" s="23">
        <v>228338</v>
      </c>
      <c r="P19" s="19">
        <f t="shared" si="6"/>
        <v>0</v>
      </c>
      <c r="Q19" s="23">
        <v>0</v>
      </c>
      <c r="R19" s="23">
        <v>0</v>
      </c>
      <c r="S19" s="23">
        <v>0</v>
      </c>
      <c r="T19" s="23">
        <v>227772</v>
      </c>
      <c r="U19" s="19">
        <f t="shared" ref="U19:U31" si="20">SUM(V19:AC19)</f>
        <v>344742</v>
      </c>
      <c r="V19" s="23">
        <v>43194</v>
      </c>
      <c r="W19" s="23">
        <v>83327</v>
      </c>
      <c r="X19" s="23">
        <v>124298</v>
      </c>
      <c r="Y19" s="23">
        <v>26720</v>
      </c>
      <c r="Z19" s="23">
        <v>15602</v>
      </c>
      <c r="AA19" s="23">
        <v>44052</v>
      </c>
      <c r="AB19" s="23">
        <v>0</v>
      </c>
      <c r="AC19" s="23">
        <v>7549</v>
      </c>
      <c r="AD19" s="19">
        <v>0</v>
      </c>
      <c r="AE19" s="19">
        <f t="shared" ref="AE19:AE31" si="21">SUM(AF19:AZ19)</f>
        <v>1072911</v>
      </c>
      <c r="AF19" s="19"/>
      <c r="AG19" s="24">
        <v>0</v>
      </c>
      <c r="AH19" s="23">
        <v>43065</v>
      </c>
      <c r="AI19" s="23">
        <v>36076</v>
      </c>
      <c r="AJ19" s="23">
        <v>0</v>
      </c>
      <c r="AK19" s="23">
        <v>2120</v>
      </c>
      <c r="AL19" s="23">
        <v>0</v>
      </c>
      <c r="AM19" s="23">
        <v>150215</v>
      </c>
      <c r="AN19" s="23">
        <v>69764</v>
      </c>
      <c r="AO19" s="23">
        <v>45674</v>
      </c>
      <c r="AP19" s="23">
        <v>0</v>
      </c>
      <c r="AQ19" s="23">
        <v>0</v>
      </c>
      <c r="AR19" s="23">
        <v>372364</v>
      </c>
      <c r="AS19" s="23">
        <v>7186</v>
      </c>
      <c r="AT19" s="23">
        <v>0</v>
      </c>
      <c r="AU19" s="23">
        <v>0</v>
      </c>
      <c r="AV19" s="23">
        <v>0</v>
      </c>
      <c r="AW19" s="23">
        <v>0</v>
      </c>
      <c r="AX19" s="23">
        <v>338180</v>
      </c>
      <c r="AY19" s="23">
        <v>0</v>
      </c>
      <c r="AZ19" s="23">
        <v>8267</v>
      </c>
      <c r="BA19" s="19">
        <f t="shared" ref="BA19:BA31" si="22">SUM(BB19+BF19+BI19+BK19+BN19)</f>
        <v>0</v>
      </c>
      <c r="BB19" s="19">
        <f t="shared" ref="BB19:BB31" si="23">SUM(BC19:BE19)</f>
        <v>0</v>
      </c>
      <c r="BC19" s="19">
        <v>0</v>
      </c>
      <c r="BD19" s="19">
        <v>0</v>
      </c>
      <c r="BE19" s="19">
        <v>0</v>
      </c>
      <c r="BF19" s="19">
        <f t="shared" ref="BF19:BF31" si="24">SUM(BH19:BH19)</f>
        <v>0</v>
      </c>
      <c r="BG19" s="19">
        <v>0</v>
      </c>
      <c r="BH19" s="19">
        <v>0</v>
      </c>
      <c r="BI19" s="19">
        <v>0</v>
      </c>
      <c r="BJ19" s="19">
        <v>0</v>
      </c>
      <c r="BK19" s="19">
        <f t="shared" si="7"/>
        <v>0</v>
      </c>
      <c r="BL19" s="19">
        <v>0</v>
      </c>
      <c r="BM19" s="19">
        <v>0</v>
      </c>
      <c r="BN19" s="19">
        <f t="shared" ref="BN19:BN31" si="25">SUM(BO19:BY19)</f>
        <v>0</v>
      </c>
      <c r="BO19" s="19">
        <v>0</v>
      </c>
      <c r="BP19" s="19">
        <v>0</v>
      </c>
      <c r="BQ19" s="19">
        <v>0</v>
      </c>
      <c r="BR19" s="19">
        <v>0</v>
      </c>
      <c r="BS19" s="19">
        <v>0</v>
      </c>
      <c r="BT19" s="19">
        <v>0</v>
      </c>
      <c r="BU19" s="19">
        <v>0</v>
      </c>
      <c r="BV19" s="19">
        <v>0</v>
      </c>
      <c r="BW19" s="19">
        <v>0</v>
      </c>
      <c r="BX19" s="23">
        <v>0</v>
      </c>
      <c r="BY19" s="23">
        <v>0</v>
      </c>
      <c r="BZ19" s="19">
        <f t="shared" ref="BZ19:BZ31" si="26">SUM(CA19+CQ19)</f>
        <v>179998</v>
      </c>
      <c r="CA19" s="19">
        <f t="shared" ref="CA19:CA31" si="27">SUM(CB19+CE19+CK19)</f>
        <v>179998</v>
      </c>
      <c r="CB19" s="19">
        <f t="shared" si="8"/>
        <v>179998</v>
      </c>
      <c r="CC19" s="19">
        <v>0</v>
      </c>
      <c r="CD19" s="23">
        <v>179998</v>
      </c>
      <c r="CE19" s="19">
        <f t="shared" ref="CE19:CE31" si="28">SUM(CF19:CJ19)</f>
        <v>0</v>
      </c>
      <c r="CF19" s="19">
        <v>0</v>
      </c>
      <c r="CG19" s="19">
        <v>0</v>
      </c>
      <c r="CH19" s="19">
        <v>0</v>
      </c>
      <c r="CI19" s="19">
        <v>0</v>
      </c>
      <c r="CJ19" s="19">
        <v>0</v>
      </c>
      <c r="CK19" s="19">
        <f t="shared" ref="CK19:CK31" si="29">SUM(CL19:CP19)</f>
        <v>0</v>
      </c>
      <c r="CL19" s="19">
        <v>0</v>
      </c>
      <c r="CM19" s="19">
        <v>0</v>
      </c>
      <c r="CN19" s="19"/>
      <c r="CO19" s="19"/>
      <c r="CP19" s="19"/>
      <c r="CQ19" s="19">
        <v>0</v>
      </c>
      <c r="CR19" s="19">
        <f t="shared" si="9"/>
        <v>0</v>
      </c>
      <c r="CS19" s="19">
        <f t="shared" si="10"/>
        <v>0</v>
      </c>
      <c r="CT19" s="19">
        <v>0</v>
      </c>
      <c r="CU19" s="20">
        <v>0</v>
      </c>
      <c r="CW19" s="94"/>
      <c r="CX19" s="109">
        <v>25522572</v>
      </c>
      <c r="CY19" s="109">
        <f t="shared" si="4"/>
        <v>0</v>
      </c>
      <c r="CZ19" s="94"/>
      <c r="DA19" s="95"/>
    </row>
    <row r="20" spans="1:123" ht="31.2" x14ac:dyDescent="0.3">
      <c r="A20" s="21" t="s">
        <v>1</v>
      </c>
      <c r="B20" s="21" t="s">
        <v>81</v>
      </c>
      <c r="C20" s="22" t="s">
        <v>82</v>
      </c>
      <c r="D20" s="18">
        <f t="shared" si="17"/>
        <v>5873091</v>
      </c>
      <c r="E20" s="19">
        <f t="shared" si="18"/>
        <v>5873091</v>
      </c>
      <c r="F20" s="19">
        <f t="shared" si="19"/>
        <v>5873091</v>
      </c>
      <c r="G20" s="23">
        <v>4306536</v>
      </c>
      <c r="H20" s="23">
        <v>1077065</v>
      </c>
      <c r="I20" s="19">
        <f t="shared" si="5"/>
        <v>138828</v>
      </c>
      <c r="J20" s="23"/>
      <c r="K20" s="23">
        <v>0</v>
      </c>
      <c r="L20" s="23">
        <v>0</v>
      </c>
      <c r="M20" s="23">
        <v>0</v>
      </c>
      <c r="N20" s="23">
        <v>100000</v>
      </c>
      <c r="O20" s="23">
        <f>68828-30000</f>
        <v>38828</v>
      </c>
      <c r="P20" s="19">
        <f t="shared" si="6"/>
        <v>0</v>
      </c>
      <c r="Q20" s="23">
        <v>0</v>
      </c>
      <c r="R20" s="23">
        <v>0</v>
      </c>
      <c r="S20" s="23">
        <v>0</v>
      </c>
      <c r="T20" s="23">
        <f>164212-40000</f>
        <v>124212</v>
      </c>
      <c r="U20" s="19">
        <f t="shared" si="20"/>
        <v>79285</v>
      </c>
      <c r="V20" s="23">
        <f>2900-2900</f>
        <v>0</v>
      </c>
      <c r="W20" s="23">
        <f>67450-36464</f>
        <v>30986</v>
      </c>
      <c r="X20" s="23">
        <f>50011-22890</f>
        <v>27121</v>
      </c>
      <c r="Y20" s="23">
        <f>8395-3512</f>
        <v>4883</v>
      </c>
      <c r="Z20" s="23">
        <f>1553-1553</f>
        <v>0</v>
      </c>
      <c r="AA20" s="23">
        <v>0</v>
      </c>
      <c r="AB20" s="23">
        <v>0</v>
      </c>
      <c r="AC20" s="23">
        <v>16295</v>
      </c>
      <c r="AD20" s="19">
        <v>0</v>
      </c>
      <c r="AE20" s="19">
        <f t="shared" si="21"/>
        <v>147165</v>
      </c>
      <c r="AF20" s="19"/>
      <c r="AG20" s="24">
        <v>0</v>
      </c>
      <c r="AH20" s="23">
        <f>155000-150000</f>
        <v>5000</v>
      </c>
      <c r="AI20" s="23">
        <v>20000</v>
      </c>
      <c r="AJ20" s="23">
        <v>0</v>
      </c>
      <c r="AK20" s="23">
        <v>900</v>
      </c>
      <c r="AL20" s="23">
        <v>0</v>
      </c>
      <c r="AM20" s="23">
        <v>0</v>
      </c>
      <c r="AN20" s="23">
        <v>5000</v>
      </c>
      <c r="AO20" s="23">
        <v>13130</v>
      </c>
      <c r="AP20" s="23">
        <v>0</v>
      </c>
      <c r="AQ20" s="23">
        <v>0</v>
      </c>
      <c r="AR20" s="23">
        <f>579341-526476</f>
        <v>52865</v>
      </c>
      <c r="AS20" s="23">
        <v>20370</v>
      </c>
      <c r="AT20" s="23">
        <v>0</v>
      </c>
      <c r="AU20" s="23">
        <v>0</v>
      </c>
      <c r="AV20" s="23">
        <v>0</v>
      </c>
      <c r="AW20" s="23">
        <v>0</v>
      </c>
      <c r="AX20" s="23">
        <v>28900</v>
      </c>
      <c r="AY20" s="23">
        <v>0</v>
      </c>
      <c r="AZ20" s="23">
        <f>6000-5000</f>
        <v>1000</v>
      </c>
      <c r="BA20" s="19">
        <f t="shared" si="22"/>
        <v>0</v>
      </c>
      <c r="BB20" s="19">
        <f t="shared" si="23"/>
        <v>0</v>
      </c>
      <c r="BC20" s="19">
        <v>0</v>
      </c>
      <c r="BD20" s="19">
        <v>0</v>
      </c>
      <c r="BE20" s="19">
        <v>0</v>
      </c>
      <c r="BF20" s="19">
        <f t="shared" si="24"/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f t="shared" si="7"/>
        <v>0</v>
      </c>
      <c r="BL20" s="19">
        <v>0</v>
      </c>
      <c r="BM20" s="19">
        <v>0</v>
      </c>
      <c r="BN20" s="19">
        <f t="shared" si="25"/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23">
        <v>0</v>
      </c>
      <c r="BY20" s="23">
        <v>0</v>
      </c>
      <c r="BZ20" s="19">
        <f t="shared" si="26"/>
        <v>0</v>
      </c>
      <c r="CA20" s="19">
        <f t="shared" si="27"/>
        <v>0</v>
      </c>
      <c r="CB20" s="19">
        <f t="shared" si="8"/>
        <v>0</v>
      </c>
      <c r="CC20" s="19">
        <v>0</v>
      </c>
      <c r="CD20" s="23">
        <v>0</v>
      </c>
      <c r="CE20" s="19">
        <f t="shared" si="28"/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f t="shared" si="29"/>
        <v>0</v>
      </c>
      <c r="CL20" s="19">
        <v>0</v>
      </c>
      <c r="CM20" s="19">
        <v>0</v>
      </c>
      <c r="CN20" s="19">
        <v>0</v>
      </c>
      <c r="CO20" s="19"/>
      <c r="CP20" s="19"/>
      <c r="CQ20" s="19">
        <v>0</v>
      </c>
      <c r="CR20" s="19">
        <f t="shared" si="9"/>
        <v>0</v>
      </c>
      <c r="CS20" s="19">
        <f t="shared" si="10"/>
        <v>0</v>
      </c>
      <c r="CT20" s="19">
        <v>0</v>
      </c>
      <c r="CU20" s="20">
        <v>0</v>
      </c>
      <c r="CW20" s="94"/>
      <c r="CX20" s="109">
        <v>6691886</v>
      </c>
      <c r="CY20" s="109">
        <f t="shared" si="4"/>
        <v>-818795</v>
      </c>
      <c r="CZ20" s="94"/>
      <c r="DA20" s="95"/>
    </row>
    <row r="21" spans="1:123" ht="31.2" x14ac:dyDescent="0.3">
      <c r="A21" s="21" t="s">
        <v>1</v>
      </c>
      <c r="B21" s="21" t="s">
        <v>83</v>
      </c>
      <c r="C21" s="22" t="s">
        <v>84</v>
      </c>
      <c r="D21" s="18">
        <f t="shared" si="17"/>
        <v>9428950</v>
      </c>
      <c r="E21" s="19">
        <f t="shared" si="18"/>
        <v>9283956</v>
      </c>
      <c r="F21" s="19">
        <f t="shared" si="19"/>
        <v>9273286</v>
      </c>
      <c r="G21" s="23">
        <v>5932896</v>
      </c>
      <c r="H21" s="23">
        <v>1410411</v>
      </c>
      <c r="I21" s="19">
        <f t="shared" si="5"/>
        <v>235736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235736</v>
      </c>
      <c r="P21" s="19">
        <f t="shared" si="6"/>
        <v>200000</v>
      </c>
      <c r="Q21" s="23">
        <v>0</v>
      </c>
      <c r="R21" s="23">
        <v>200000</v>
      </c>
      <c r="S21" s="23">
        <v>0</v>
      </c>
      <c r="T21" s="23">
        <v>60000</v>
      </c>
      <c r="U21" s="19">
        <f t="shared" si="20"/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19">
        <v>19182</v>
      </c>
      <c r="AE21" s="19">
        <f t="shared" si="21"/>
        <v>1415061</v>
      </c>
      <c r="AF21" s="19"/>
      <c r="AG21" s="24">
        <v>0</v>
      </c>
      <c r="AH21" s="23">
        <v>4147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10754</v>
      </c>
      <c r="AP21" s="23">
        <v>0</v>
      </c>
      <c r="AQ21" s="23">
        <v>0</v>
      </c>
      <c r="AR21" s="23">
        <v>0</v>
      </c>
      <c r="AS21" s="23">
        <v>24000</v>
      </c>
      <c r="AT21" s="23">
        <v>0</v>
      </c>
      <c r="AU21" s="23">
        <v>0</v>
      </c>
      <c r="AV21" s="23">
        <v>0</v>
      </c>
      <c r="AW21" s="23">
        <v>0</v>
      </c>
      <c r="AX21" s="23">
        <v>1376160</v>
      </c>
      <c r="AY21" s="23">
        <v>0</v>
      </c>
      <c r="AZ21" s="23">
        <v>0</v>
      </c>
      <c r="BA21" s="19">
        <f t="shared" si="22"/>
        <v>10670</v>
      </c>
      <c r="BB21" s="19">
        <f t="shared" si="23"/>
        <v>0</v>
      </c>
      <c r="BC21" s="19">
        <v>0</v>
      </c>
      <c r="BD21" s="19">
        <v>0</v>
      </c>
      <c r="BE21" s="19">
        <v>0</v>
      </c>
      <c r="BF21" s="19">
        <f t="shared" si="24"/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f t="shared" si="7"/>
        <v>0</v>
      </c>
      <c r="BL21" s="19">
        <v>0</v>
      </c>
      <c r="BM21" s="19">
        <v>0</v>
      </c>
      <c r="BN21" s="19">
        <f t="shared" si="25"/>
        <v>10670</v>
      </c>
      <c r="BO21" s="19">
        <v>0</v>
      </c>
      <c r="BP21" s="19">
        <v>0</v>
      </c>
      <c r="BQ21" s="19">
        <v>10670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23">
        <v>0</v>
      </c>
      <c r="BY21" s="23">
        <v>0</v>
      </c>
      <c r="BZ21" s="19">
        <f t="shared" si="26"/>
        <v>144994</v>
      </c>
      <c r="CA21" s="19">
        <f t="shared" si="27"/>
        <v>144994</v>
      </c>
      <c r="CB21" s="19">
        <f t="shared" si="8"/>
        <v>144994</v>
      </c>
      <c r="CC21" s="19">
        <v>0</v>
      </c>
      <c r="CD21" s="23">
        <v>144994</v>
      </c>
      <c r="CE21" s="19">
        <f t="shared" si="28"/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f t="shared" si="29"/>
        <v>0</v>
      </c>
      <c r="CL21" s="19">
        <v>0</v>
      </c>
      <c r="CM21" s="19">
        <v>0</v>
      </c>
      <c r="CN21" s="19">
        <v>0</v>
      </c>
      <c r="CO21" s="19"/>
      <c r="CP21" s="19"/>
      <c r="CQ21" s="19">
        <v>0</v>
      </c>
      <c r="CR21" s="19">
        <f t="shared" si="9"/>
        <v>0</v>
      </c>
      <c r="CS21" s="19">
        <f t="shared" si="10"/>
        <v>0</v>
      </c>
      <c r="CT21" s="19">
        <v>0</v>
      </c>
      <c r="CU21" s="20">
        <v>0</v>
      </c>
      <c r="CW21" s="94"/>
      <c r="CX21" s="109">
        <v>9428950</v>
      </c>
      <c r="CY21" s="109">
        <f t="shared" si="4"/>
        <v>0</v>
      </c>
      <c r="CZ21" s="94"/>
      <c r="DA21" s="95"/>
    </row>
    <row r="22" spans="1:123" ht="31.2" x14ac:dyDescent="0.3">
      <c r="A22" s="21" t="s">
        <v>1</v>
      </c>
      <c r="B22" s="21" t="s">
        <v>85</v>
      </c>
      <c r="C22" s="22" t="s">
        <v>86</v>
      </c>
      <c r="D22" s="18">
        <f t="shared" si="17"/>
        <v>7828031</v>
      </c>
      <c r="E22" s="19">
        <f t="shared" si="18"/>
        <v>7828031</v>
      </c>
      <c r="F22" s="19">
        <f t="shared" si="19"/>
        <v>7821130</v>
      </c>
      <c r="G22" s="23">
        <v>4722335</v>
      </c>
      <c r="H22" s="23">
        <v>1125417</v>
      </c>
      <c r="I22" s="19">
        <f t="shared" si="5"/>
        <v>243866</v>
      </c>
      <c r="J22" s="23">
        <v>0</v>
      </c>
      <c r="K22" s="23">
        <v>0</v>
      </c>
      <c r="L22" s="23">
        <v>0</v>
      </c>
      <c r="M22" s="23">
        <v>0</v>
      </c>
      <c r="N22" s="23">
        <v>200000</v>
      </c>
      <c r="O22" s="23">
        <v>43866</v>
      </c>
      <c r="P22" s="19">
        <f t="shared" si="6"/>
        <v>19000</v>
      </c>
      <c r="Q22" s="23">
        <v>0</v>
      </c>
      <c r="R22" s="23">
        <v>19000</v>
      </c>
      <c r="S22" s="23">
        <v>0</v>
      </c>
      <c r="T22" s="23">
        <v>1375787</v>
      </c>
      <c r="U22" s="19">
        <f t="shared" si="20"/>
        <v>156629</v>
      </c>
      <c r="V22" s="23">
        <v>5000</v>
      </c>
      <c r="W22" s="23">
        <v>106002</v>
      </c>
      <c r="X22" s="23">
        <v>34807</v>
      </c>
      <c r="Y22" s="23">
        <v>6820</v>
      </c>
      <c r="Z22" s="23">
        <v>4000</v>
      </c>
      <c r="AA22" s="23">
        <v>0</v>
      </c>
      <c r="AB22" s="23">
        <v>0</v>
      </c>
      <c r="AC22" s="23">
        <v>0</v>
      </c>
      <c r="AD22" s="19">
        <v>0</v>
      </c>
      <c r="AE22" s="19">
        <f t="shared" si="21"/>
        <v>178096</v>
      </c>
      <c r="AF22" s="19"/>
      <c r="AG22" s="24">
        <v>0</v>
      </c>
      <c r="AH22" s="23">
        <v>0</v>
      </c>
      <c r="AI22" s="23">
        <v>0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13386</v>
      </c>
      <c r="AP22" s="23">
        <v>0</v>
      </c>
      <c r="AQ22" s="23">
        <v>0</v>
      </c>
      <c r="AR22" s="23">
        <v>99790</v>
      </c>
      <c r="AS22" s="23">
        <v>64920</v>
      </c>
      <c r="AT22" s="23">
        <v>0</v>
      </c>
      <c r="AU22" s="23">
        <v>0</v>
      </c>
      <c r="AV22" s="23">
        <v>0</v>
      </c>
      <c r="AW22" s="23">
        <v>0</v>
      </c>
      <c r="AX22" s="23">
        <v>0</v>
      </c>
      <c r="AY22" s="23">
        <v>0</v>
      </c>
      <c r="AZ22" s="23">
        <v>0</v>
      </c>
      <c r="BA22" s="19">
        <f t="shared" si="22"/>
        <v>6901</v>
      </c>
      <c r="BB22" s="19">
        <f t="shared" si="23"/>
        <v>0</v>
      </c>
      <c r="BC22" s="19">
        <v>0</v>
      </c>
      <c r="BD22" s="19">
        <v>0</v>
      </c>
      <c r="BE22" s="19">
        <v>0</v>
      </c>
      <c r="BF22" s="19">
        <f t="shared" si="24"/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f t="shared" si="7"/>
        <v>0</v>
      </c>
      <c r="BL22" s="19">
        <v>0</v>
      </c>
      <c r="BM22" s="19">
        <v>0</v>
      </c>
      <c r="BN22" s="19">
        <f t="shared" si="25"/>
        <v>6901</v>
      </c>
      <c r="BO22" s="19">
        <v>0</v>
      </c>
      <c r="BP22" s="19">
        <v>0</v>
      </c>
      <c r="BQ22" s="19">
        <v>0</v>
      </c>
      <c r="BR22" s="19">
        <v>0</v>
      </c>
      <c r="BS22" s="19">
        <v>0</v>
      </c>
      <c r="BT22" s="19">
        <v>0</v>
      </c>
      <c r="BU22" s="19">
        <v>0</v>
      </c>
      <c r="BV22" s="19">
        <v>0</v>
      </c>
      <c r="BW22" s="19">
        <v>0</v>
      </c>
      <c r="BX22" s="23">
        <v>6901</v>
      </c>
      <c r="BY22" s="23">
        <v>0</v>
      </c>
      <c r="BZ22" s="19">
        <f t="shared" si="26"/>
        <v>0</v>
      </c>
      <c r="CA22" s="19">
        <f t="shared" si="27"/>
        <v>0</v>
      </c>
      <c r="CB22" s="19">
        <f t="shared" si="8"/>
        <v>0</v>
      </c>
      <c r="CC22" s="19">
        <v>0</v>
      </c>
      <c r="CD22" s="23">
        <v>0</v>
      </c>
      <c r="CE22" s="19">
        <f t="shared" si="28"/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f t="shared" si="29"/>
        <v>0</v>
      </c>
      <c r="CL22" s="19">
        <v>0</v>
      </c>
      <c r="CM22" s="19">
        <v>0</v>
      </c>
      <c r="CN22" s="19">
        <v>0</v>
      </c>
      <c r="CO22" s="19"/>
      <c r="CP22" s="19"/>
      <c r="CQ22" s="19">
        <v>0</v>
      </c>
      <c r="CR22" s="19">
        <f t="shared" si="9"/>
        <v>0</v>
      </c>
      <c r="CS22" s="19">
        <f t="shared" si="10"/>
        <v>0</v>
      </c>
      <c r="CT22" s="19">
        <v>0</v>
      </c>
      <c r="CU22" s="20">
        <v>0</v>
      </c>
      <c r="CW22" s="94"/>
      <c r="CX22" s="109">
        <v>7828031</v>
      </c>
      <c r="CY22" s="109">
        <f t="shared" si="4"/>
        <v>0</v>
      </c>
      <c r="CZ22" s="94"/>
      <c r="DA22" s="95"/>
    </row>
    <row r="23" spans="1:123" ht="15.6" x14ac:dyDescent="0.3">
      <c r="A23" s="21" t="s">
        <v>1</v>
      </c>
      <c r="B23" s="21" t="s">
        <v>87</v>
      </c>
      <c r="C23" s="22" t="s">
        <v>88</v>
      </c>
      <c r="D23" s="18">
        <f t="shared" si="17"/>
        <v>8220343</v>
      </c>
      <c r="E23" s="19">
        <f t="shared" si="18"/>
        <v>8044692</v>
      </c>
      <c r="F23" s="19">
        <f t="shared" si="19"/>
        <v>8037407</v>
      </c>
      <c r="G23" s="23">
        <v>5928844</v>
      </c>
      <c r="H23" s="23">
        <v>1428736</v>
      </c>
      <c r="I23" s="19">
        <f t="shared" si="5"/>
        <v>377014</v>
      </c>
      <c r="J23" s="23">
        <v>0</v>
      </c>
      <c r="K23" s="23">
        <v>22585</v>
      </c>
      <c r="L23" s="23"/>
      <c r="M23" s="23"/>
      <c r="N23" s="23">
        <v>206650</v>
      </c>
      <c r="O23" s="23">
        <v>147779</v>
      </c>
      <c r="P23" s="19">
        <f t="shared" si="6"/>
        <v>0</v>
      </c>
      <c r="Q23" s="23">
        <v>0</v>
      </c>
      <c r="R23" s="23">
        <v>0</v>
      </c>
      <c r="S23" s="23">
        <v>0</v>
      </c>
      <c r="T23" s="23">
        <v>83482</v>
      </c>
      <c r="U23" s="19">
        <f t="shared" si="20"/>
        <v>115237</v>
      </c>
      <c r="V23" s="23">
        <v>20094</v>
      </c>
      <c r="W23" s="23">
        <v>30803</v>
      </c>
      <c r="X23" s="23">
        <v>44882</v>
      </c>
      <c r="Y23" s="23">
        <v>10773</v>
      </c>
      <c r="Z23" s="23">
        <v>2578</v>
      </c>
      <c r="AA23" s="23">
        <v>0</v>
      </c>
      <c r="AB23" s="23">
        <v>0</v>
      </c>
      <c r="AC23" s="23">
        <v>6107</v>
      </c>
      <c r="AD23" s="19">
        <v>0</v>
      </c>
      <c r="AE23" s="19">
        <f t="shared" si="21"/>
        <v>104094</v>
      </c>
      <c r="AF23" s="19"/>
      <c r="AG23" s="24">
        <v>0</v>
      </c>
      <c r="AH23" s="23">
        <v>15460</v>
      </c>
      <c r="AI23" s="23">
        <v>15000</v>
      </c>
      <c r="AJ23" s="23">
        <v>0</v>
      </c>
      <c r="AK23" s="23">
        <v>11078</v>
      </c>
      <c r="AL23" s="23">
        <v>0</v>
      </c>
      <c r="AM23" s="23">
        <v>0</v>
      </c>
      <c r="AN23" s="23">
        <v>0</v>
      </c>
      <c r="AO23" s="23">
        <v>25026</v>
      </c>
      <c r="AP23" s="23">
        <v>0</v>
      </c>
      <c r="AQ23" s="23">
        <v>0</v>
      </c>
      <c r="AR23" s="23">
        <v>0</v>
      </c>
      <c r="AS23" s="23">
        <v>0</v>
      </c>
      <c r="AT23" s="23">
        <v>0</v>
      </c>
      <c r="AU23" s="23">
        <v>0</v>
      </c>
      <c r="AV23" s="23">
        <v>0</v>
      </c>
      <c r="AW23" s="23">
        <v>0</v>
      </c>
      <c r="AX23" s="23">
        <v>26352</v>
      </c>
      <c r="AY23" s="23">
        <v>0</v>
      </c>
      <c r="AZ23" s="23">
        <v>11178</v>
      </c>
      <c r="BA23" s="19">
        <f t="shared" si="22"/>
        <v>7285</v>
      </c>
      <c r="BB23" s="19">
        <f t="shared" si="23"/>
        <v>0</v>
      </c>
      <c r="BC23" s="19">
        <v>0</v>
      </c>
      <c r="BD23" s="19">
        <v>0</v>
      </c>
      <c r="BE23" s="19">
        <v>0</v>
      </c>
      <c r="BF23" s="19">
        <f t="shared" si="24"/>
        <v>0</v>
      </c>
      <c r="BG23" s="19">
        <v>0</v>
      </c>
      <c r="BH23" s="19">
        <v>0</v>
      </c>
      <c r="BI23" s="19">
        <v>0</v>
      </c>
      <c r="BJ23" s="19">
        <v>0</v>
      </c>
      <c r="BK23" s="19">
        <f t="shared" si="7"/>
        <v>0</v>
      </c>
      <c r="BL23" s="19">
        <v>0</v>
      </c>
      <c r="BM23" s="19">
        <v>0</v>
      </c>
      <c r="BN23" s="19">
        <f t="shared" si="25"/>
        <v>7285</v>
      </c>
      <c r="BO23" s="19">
        <v>0</v>
      </c>
      <c r="BP23" s="19">
        <v>0</v>
      </c>
      <c r="BQ23" s="19">
        <v>0</v>
      </c>
      <c r="BR23" s="19">
        <v>0</v>
      </c>
      <c r="BS23" s="19">
        <v>0</v>
      </c>
      <c r="BT23" s="19">
        <v>0</v>
      </c>
      <c r="BU23" s="19">
        <v>0</v>
      </c>
      <c r="BV23" s="19">
        <v>0</v>
      </c>
      <c r="BW23" s="19">
        <v>0</v>
      </c>
      <c r="BX23" s="23">
        <v>7285</v>
      </c>
      <c r="BY23" s="23">
        <v>0</v>
      </c>
      <c r="BZ23" s="19">
        <f t="shared" si="26"/>
        <v>175651</v>
      </c>
      <c r="CA23" s="19">
        <f t="shared" si="27"/>
        <v>175651</v>
      </c>
      <c r="CB23" s="19">
        <f t="shared" si="8"/>
        <v>175651</v>
      </c>
      <c r="CC23" s="19">
        <v>0</v>
      </c>
      <c r="CD23" s="23">
        <v>175651</v>
      </c>
      <c r="CE23" s="19">
        <f t="shared" si="28"/>
        <v>0</v>
      </c>
      <c r="CF23" s="19">
        <v>0</v>
      </c>
      <c r="CG23" s="19">
        <v>0</v>
      </c>
      <c r="CH23" s="19">
        <v>0</v>
      </c>
      <c r="CI23" s="19">
        <v>0</v>
      </c>
      <c r="CJ23" s="19">
        <v>0</v>
      </c>
      <c r="CK23" s="19">
        <f t="shared" si="29"/>
        <v>0</v>
      </c>
      <c r="CL23" s="19">
        <v>0</v>
      </c>
      <c r="CM23" s="19">
        <v>0</v>
      </c>
      <c r="CN23" s="19"/>
      <c r="CO23" s="19"/>
      <c r="CP23" s="19"/>
      <c r="CQ23" s="19">
        <v>0</v>
      </c>
      <c r="CR23" s="19">
        <f t="shared" si="9"/>
        <v>0</v>
      </c>
      <c r="CS23" s="19">
        <f t="shared" si="10"/>
        <v>0</v>
      </c>
      <c r="CT23" s="19">
        <v>0</v>
      </c>
      <c r="CU23" s="20">
        <v>0</v>
      </c>
      <c r="CW23" s="94"/>
      <c r="CX23" s="109">
        <v>8220343</v>
      </c>
      <c r="CY23" s="109">
        <f t="shared" si="4"/>
        <v>0</v>
      </c>
      <c r="CZ23" s="94"/>
      <c r="DA23" s="95"/>
    </row>
    <row r="24" spans="1:123" ht="31.2" x14ac:dyDescent="0.3">
      <c r="A24" s="21" t="s">
        <v>1</v>
      </c>
      <c r="B24" s="21" t="s">
        <v>89</v>
      </c>
      <c r="C24" s="22" t="s">
        <v>90</v>
      </c>
      <c r="D24" s="18">
        <f t="shared" si="17"/>
        <v>7488070</v>
      </c>
      <c r="E24" s="19">
        <f t="shared" si="18"/>
        <v>7462825</v>
      </c>
      <c r="F24" s="19">
        <f t="shared" si="19"/>
        <v>7220757</v>
      </c>
      <c r="G24" s="23">
        <v>4386202</v>
      </c>
      <c r="H24" s="23">
        <v>1067538</v>
      </c>
      <c r="I24" s="19">
        <f t="shared" si="5"/>
        <v>360294</v>
      </c>
      <c r="J24" s="23">
        <v>0</v>
      </c>
      <c r="K24" s="23">
        <v>7442</v>
      </c>
      <c r="L24" s="23"/>
      <c r="M24" s="23"/>
      <c r="N24" s="23">
        <v>263918</v>
      </c>
      <c r="O24" s="23">
        <v>88934</v>
      </c>
      <c r="P24" s="19">
        <f t="shared" si="6"/>
        <v>559648</v>
      </c>
      <c r="Q24" s="23">
        <v>0</v>
      </c>
      <c r="R24" s="23">
        <v>559648</v>
      </c>
      <c r="S24" s="23">
        <v>0</v>
      </c>
      <c r="T24" s="23">
        <v>52306</v>
      </c>
      <c r="U24" s="19">
        <f t="shared" si="20"/>
        <v>81019</v>
      </c>
      <c r="V24" s="23">
        <v>15418</v>
      </c>
      <c r="W24" s="23">
        <v>0</v>
      </c>
      <c r="X24" s="23">
        <v>41728</v>
      </c>
      <c r="Y24" s="23">
        <v>9191</v>
      </c>
      <c r="Z24" s="23">
        <v>5514</v>
      </c>
      <c r="AA24" s="23">
        <v>0</v>
      </c>
      <c r="AB24" s="23">
        <v>0</v>
      </c>
      <c r="AC24" s="23">
        <v>9168</v>
      </c>
      <c r="AD24" s="19">
        <v>0</v>
      </c>
      <c r="AE24" s="19">
        <f t="shared" si="21"/>
        <v>713750</v>
      </c>
      <c r="AF24" s="19"/>
      <c r="AG24" s="24">
        <v>0</v>
      </c>
      <c r="AH24" s="23">
        <v>8075</v>
      </c>
      <c r="AI24" s="23">
        <v>31615</v>
      </c>
      <c r="AJ24" s="23">
        <v>0</v>
      </c>
      <c r="AK24" s="23">
        <v>0</v>
      </c>
      <c r="AL24" s="23">
        <v>2080</v>
      </c>
      <c r="AM24" s="23">
        <v>102751</v>
      </c>
      <c r="AN24" s="23">
        <v>48350</v>
      </c>
      <c r="AO24" s="23">
        <v>499415</v>
      </c>
      <c r="AP24" s="23">
        <v>0</v>
      </c>
      <c r="AQ24" s="23">
        <v>0</v>
      </c>
      <c r="AR24" s="23">
        <v>9768</v>
      </c>
      <c r="AS24" s="23">
        <v>4696</v>
      </c>
      <c r="AT24" s="23">
        <v>0</v>
      </c>
      <c r="AU24" s="23">
        <v>0</v>
      </c>
      <c r="AV24" s="23">
        <v>0</v>
      </c>
      <c r="AW24" s="23">
        <v>0</v>
      </c>
      <c r="AX24" s="23">
        <v>0</v>
      </c>
      <c r="AY24" s="23">
        <v>0</v>
      </c>
      <c r="AZ24" s="23">
        <v>7000</v>
      </c>
      <c r="BA24" s="19">
        <f t="shared" si="22"/>
        <v>242068</v>
      </c>
      <c r="BB24" s="19">
        <f t="shared" si="23"/>
        <v>0</v>
      </c>
      <c r="BC24" s="19">
        <v>0</v>
      </c>
      <c r="BD24" s="19">
        <v>0</v>
      </c>
      <c r="BE24" s="19">
        <v>0</v>
      </c>
      <c r="BF24" s="19">
        <f t="shared" si="24"/>
        <v>0</v>
      </c>
      <c r="BG24" s="19">
        <v>0</v>
      </c>
      <c r="BH24" s="19">
        <v>0</v>
      </c>
      <c r="BI24" s="19">
        <v>0</v>
      </c>
      <c r="BJ24" s="19">
        <v>0</v>
      </c>
      <c r="BK24" s="19">
        <f t="shared" si="7"/>
        <v>0</v>
      </c>
      <c r="BL24" s="19">
        <v>0</v>
      </c>
      <c r="BM24" s="19">
        <v>0</v>
      </c>
      <c r="BN24" s="19">
        <f t="shared" si="25"/>
        <v>242068</v>
      </c>
      <c r="BO24" s="19">
        <v>0</v>
      </c>
      <c r="BP24" s="19">
        <v>0</v>
      </c>
      <c r="BQ24" s="19">
        <v>0</v>
      </c>
      <c r="BR24" s="19">
        <v>0</v>
      </c>
      <c r="BS24" s="19">
        <v>0</v>
      </c>
      <c r="BT24" s="19">
        <v>0</v>
      </c>
      <c r="BU24" s="19">
        <v>0</v>
      </c>
      <c r="BV24" s="19">
        <v>0</v>
      </c>
      <c r="BW24" s="19">
        <v>0</v>
      </c>
      <c r="BX24" s="23">
        <v>242068</v>
      </c>
      <c r="BY24" s="23">
        <v>0</v>
      </c>
      <c r="BZ24" s="19">
        <f t="shared" si="26"/>
        <v>25245</v>
      </c>
      <c r="CA24" s="19">
        <f t="shared" si="27"/>
        <v>25245</v>
      </c>
      <c r="CB24" s="19">
        <f t="shared" si="8"/>
        <v>25245</v>
      </c>
      <c r="CC24" s="19">
        <v>0</v>
      </c>
      <c r="CD24" s="23">
        <v>25245</v>
      </c>
      <c r="CE24" s="19">
        <f t="shared" si="28"/>
        <v>0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f t="shared" si="29"/>
        <v>0</v>
      </c>
      <c r="CL24" s="19">
        <v>0</v>
      </c>
      <c r="CM24" s="19">
        <v>0</v>
      </c>
      <c r="CN24" s="19">
        <v>0</v>
      </c>
      <c r="CO24" s="19"/>
      <c r="CP24" s="19"/>
      <c r="CQ24" s="19">
        <v>0</v>
      </c>
      <c r="CR24" s="19">
        <f t="shared" si="9"/>
        <v>0</v>
      </c>
      <c r="CS24" s="19">
        <f t="shared" si="10"/>
        <v>0</v>
      </c>
      <c r="CT24" s="19">
        <v>0</v>
      </c>
      <c r="CU24" s="20">
        <v>0</v>
      </c>
      <c r="CW24" s="94"/>
      <c r="CX24" s="109">
        <v>7488070</v>
      </c>
      <c r="CY24" s="109">
        <f t="shared" si="4"/>
        <v>0</v>
      </c>
      <c r="CZ24" s="94"/>
      <c r="DA24" s="95"/>
    </row>
    <row r="25" spans="1:123" ht="31.2" x14ac:dyDescent="0.3">
      <c r="A25" s="21" t="s">
        <v>1</v>
      </c>
      <c r="B25" s="21" t="s">
        <v>91</v>
      </c>
      <c r="C25" s="22" t="s">
        <v>92</v>
      </c>
      <c r="D25" s="18">
        <f t="shared" si="17"/>
        <v>10660522</v>
      </c>
      <c r="E25" s="19">
        <f t="shared" si="18"/>
        <v>10585022</v>
      </c>
      <c r="F25" s="19">
        <f t="shared" si="19"/>
        <v>10585022</v>
      </c>
      <c r="G25" s="23">
        <v>7436208</v>
      </c>
      <c r="H25" s="23">
        <v>1774477</v>
      </c>
      <c r="I25" s="19">
        <f t="shared" si="5"/>
        <v>801797</v>
      </c>
      <c r="J25" s="23">
        <v>0</v>
      </c>
      <c r="K25" s="23">
        <v>0</v>
      </c>
      <c r="L25" s="23"/>
      <c r="M25" s="23"/>
      <c r="N25" s="23">
        <v>406500</v>
      </c>
      <c r="O25" s="23">
        <v>395297</v>
      </c>
      <c r="P25" s="19">
        <f t="shared" si="6"/>
        <v>60000</v>
      </c>
      <c r="Q25" s="23">
        <v>0</v>
      </c>
      <c r="R25" s="23">
        <v>60000</v>
      </c>
      <c r="S25" s="23">
        <v>0</v>
      </c>
      <c r="T25" s="23">
        <v>88396</v>
      </c>
      <c r="U25" s="19">
        <f t="shared" si="20"/>
        <v>240939</v>
      </c>
      <c r="V25" s="23">
        <v>0</v>
      </c>
      <c r="W25" s="23">
        <v>163048</v>
      </c>
      <c r="X25" s="23">
        <v>49093</v>
      </c>
      <c r="Y25" s="23">
        <v>16995</v>
      </c>
      <c r="Z25" s="23">
        <v>8303</v>
      </c>
      <c r="AA25" s="23">
        <v>3500</v>
      </c>
      <c r="AB25" s="23">
        <v>0</v>
      </c>
      <c r="AC25" s="23">
        <v>0</v>
      </c>
      <c r="AD25" s="19">
        <v>0</v>
      </c>
      <c r="AE25" s="19">
        <f t="shared" si="21"/>
        <v>183205</v>
      </c>
      <c r="AF25" s="19"/>
      <c r="AG25" s="24">
        <v>0</v>
      </c>
      <c r="AH25" s="23">
        <v>21504</v>
      </c>
      <c r="AI25" s="23">
        <v>76179</v>
      </c>
      <c r="AJ25" s="23">
        <v>0</v>
      </c>
      <c r="AK25" s="23">
        <v>600</v>
      </c>
      <c r="AL25" s="23">
        <v>0</v>
      </c>
      <c r="AM25" s="23">
        <v>0</v>
      </c>
      <c r="AN25" s="23">
        <v>0</v>
      </c>
      <c r="AO25" s="23">
        <v>14550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70372</v>
      </c>
      <c r="BA25" s="19">
        <f t="shared" si="22"/>
        <v>0</v>
      </c>
      <c r="BB25" s="19">
        <f t="shared" si="23"/>
        <v>0</v>
      </c>
      <c r="BC25" s="19">
        <v>0</v>
      </c>
      <c r="BD25" s="19">
        <v>0</v>
      </c>
      <c r="BE25" s="19">
        <v>0</v>
      </c>
      <c r="BF25" s="19">
        <f t="shared" si="24"/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f t="shared" si="7"/>
        <v>0</v>
      </c>
      <c r="BL25" s="19">
        <v>0</v>
      </c>
      <c r="BM25" s="19">
        <v>0</v>
      </c>
      <c r="BN25" s="19">
        <f t="shared" si="25"/>
        <v>0</v>
      </c>
      <c r="BO25" s="19">
        <v>0</v>
      </c>
      <c r="BP25" s="19">
        <v>0</v>
      </c>
      <c r="BQ25" s="19">
        <v>0</v>
      </c>
      <c r="BR25" s="19">
        <v>0</v>
      </c>
      <c r="BS25" s="19">
        <v>0</v>
      </c>
      <c r="BT25" s="19">
        <v>0</v>
      </c>
      <c r="BU25" s="19">
        <v>0</v>
      </c>
      <c r="BV25" s="19">
        <v>0</v>
      </c>
      <c r="BW25" s="19">
        <v>0</v>
      </c>
      <c r="BX25" s="23"/>
      <c r="BY25" s="23">
        <v>0</v>
      </c>
      <c r="BZ25" s="19">
        <f t="shared" si="26"/>
        <v>75500</v>
      </c>
      <c r="CA25" s="19">
        <f t="shared" si="27"/>
        <v>75500</v>
      </c>
      <c r="CB25" s="19">
        <f t="shared" si="8"/>
        <v>75500</v>
      </c>
      <c r="CC25" s="19">
        <v>0</v>
      </c>
      <c r="CD25" s="23">
        <v>75500</v>
      </c>
      <c r="CE25" s="19">
        <f t="shared" si="28"/>
        <v>0</v>
      </c>
      <c r="CF25" s="19">
        <v>0</v>
      </c>
      <c r="CG25" s="19">
        <v>0</v>
      </c>
      <c r="CH25" s="19"/>
      <c r="CI25" s="19">
        <v>0</v>
      </c>
      <c r="CJ25" s="19">
        <v>0</v>
      </c>
      <c r="CK25" s="19">
        <f t="shared" si="29"/>
        <v>0</v>
      </c>
      <c r="CL25" s="19">
        <v>0</v>
      </c>
      <c r="CM25" s="19">
        <v>0</v>
      </c>
      <c r="CN25" s="19">
        <v>0</v>
      </c>
      <c r="CO25" s="19"/>
      <c r="CP25" s="19"/>
      <c r="CQ25" s="19">
        <v>0</v>
      </c>
      <c r="CR25" s="19">
        <f t="shared" si="9"/>
        <v>0</v>
      </c>
      <c r="CS25" s="19">
        <f t="shared" si="10"/>
        <v>0</v>
      </c>
      <c r="CT25" s="19">
        <v>0</v>
      </c>
      <c r="CU25" s="20">
        <v>0</v>
      </c>
      <c r="CW25" s="94"/>
      <c r="CX25" s="109">
        <v>10660522</v>
      </c>
      <c r="CY25" s="109">
        <f t="shared" si="4"/>
        <v>0</v>
      </c>
      <c r="CZ25" s="94"/>
      <c r="DA25" s="95"/>
    </row>
    <row r="26" spans="1:123" ht="15.6" x14ac:dyDescent="0.3">
      <c r="A26" s="21" t="s">
        <v>1</v>
      </c>
      <c r="B26" s="21" t="s">
        <v>93</v>
      </c>
      <c r="C26" s="22" t="s">
        <v>94</v>
      </c>
      <c r="D26" s="18">
        <f t="shared" si="17"/>
        <v>1249303</v>
      </c>
      <c r="E26" s="19">
        <f t="shared" si="18"/>
        <v>1238703</v>
      </c>
      <c r="F26" s="19">
        <f t="shared" si="19"/>
        <v>1238703</v>
      </c>
      <c r="G26" s="23">
        <v>931630</v>
      </c>
      <c r="H26" s="23">
        <v>219585</v>
      </c>
      <c r="I26" s="19">
        <f t="shared" si="5"/>
        <v>40035</v>
      </c>
      <c r="J26" s="23">
        <v>0</v>
      </c>
      <c r="K26" s="23">
        <v>0</v>
      </c>
      <c r="L26" s="23"/>
      <c r="M26" s="23"/>
      <c r="N26" s="23">
        <v>18035</v>
      </c>
      <c r="O26" s="23">
        <v>22000</v>
      </c>
      <c r="P26" s="19">
        <f t="shared" si="6"/>
        <v>0</v>
      </c>
      <c r="Q26" s="23">
        <v>0</v>
      </c>
      <c r="R26" s="23">
        <v>0</v>
      </c>
      <c r="S26" s="23">
        <v>0</v>
      </c>
      <c r="T26" s="23">
        <v>16003</v>
      </c>
      <c r="U26" s="19">
        <f t="shared" si="20"/>
        <v>11715</v>
      </c>
      <c r="V26" s="23">
        <v>0</v>
      </c>
      <c r="W26" s="23">
        <v>4899</v>
      </c>
      <c r="X26" s="23">
        <f>4510+1250</f>
        <v>5760</v>
      </c>
      <c r="Y26" s="23">
        <v>1056</v>
      </c>
      <c r="Z26" s="23">
        <v>0</v>
      </c>
      <c r="AA26" s="23">
        <v>0</v>
      </c>
      <c r="AB26" s="23">
        <v>0</v>
      </c>
      <c r="AC26" s="23">
        <v>0</v>
      </c>
      <c r="AD26" s="19">
        <v>0</v>
      </c>
      <c r="AE26" s="19">
        <f t="shared" si="21"/>
        <v>19735</v>
      </c>
      <c r="AF26" s="19"/>
      <c r="AG26" s="24">
        <v>0</v>
      </c>
      <c r="AH26" s="23">
        <v>2600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5238</v>
      </c>
      <c r="AP26" s="23">
        <v>0</v>
      </c>
      <c r="AQ26" s="23">
        <v>0</v>
      </c>
      <c r="AR26" s="23">
        <v>0</v>
      </c>
      <c r="AS26" s="23">
        <v>11237</v>
      </c>
      <c r="AT26" s="23">
        <v>0</v>
      </c>
      <c r="AU26" s="23">
        <v>0</v>
      </c>
      <c r="AV26" s="23">
        <v>0</v>
      </c>
      <c r="AW26" s="23">
        <v>0</v>
      </c>
      <c r="AX26" s="23">
        <v>0</v>
      </c>
      <c r="AY26" s="23">
        <v>0</v>
      </c>
      <c r="AZ26" s="23">
        <v>660</v>
      </c>
      <c r="BA26" s="19">
        <f t="shared" si="22"/>
        <v>0</v>
      </c>
      <c r="BB26" s="19">
        <f t="shared" si="23"/>
        <v>0</v>
      </c>
      <c r="BC26" s="19">
        <v>0</v>
      </c>
      <c r="BD26" s="19">
        <v>0</v>
      </c>
      <c r="BE26" s="19">
        <v>0</v>
      </c>
      <c r="BF26" s="19">
        <f t="shared" si="24"/>
        <v>0</v>
      </c>
      <c r="BG26" s="19">
        <v>0</v>
      </c>
      <c r="BH26" s="19">
        <v>0</v>
      </c>
      <c r="BI26" s="19">
        <v>0</v>
      </c>
      <c r="BJ26" s="19">
        <v>0</v>
      </c>
      <c r="BK26" s="19">
        <f t="shared" si="7"/>
        <v>0</v>
      </c>
      <c r="BL26" s="19">
        <v>0</v>
      </c>
      <c r="BM26" s="19">
        <v>0</v>
      </c>
      <c r="BN26" s="19">
        <f t="shared" si="25"/>
        <v>0</v>
      </c>
      <c r="BO26" s="19">
        <v>0</v>
      </c>
      <c r="BP26" s="19">
        <v>0</v>
      </c>
      <c r="BQ26" s="19">
        <v>0</v>
      </c>
      <c r="BR26" s="19">
        <v>0</v>
      </c>
      <c r="BS26" s="19">
        <v>0</v>
      </c>
      <c r="BT26" s="19">
        <v>0</v>
      </c>
      <c r="BU26" s="19">
        <v>0</v>
      </c>
      <c r="BV26" s="19">
        <v>0</v>
      </c>
      <c r="BW26" s="19">
        <v>0</v>
      </c>
      <c r="BX26" s="23"/>
      <c r="BY26" s="23">
        <v>0</v>
      </c>
      <c r="BZ26" s="19">
        <f t="shared" si="26"/>
        <v>10600</v>
      </c>
      <c r="CA26" s="19">
        <f t="shared" si="27"/>
        <v>10600</v>
      </c>
      <c r="CB26" s="19">
        <f t="shared" si="8"/>
        <v>10600</v>
      </c>
      <c r="CC26" s="19">
        <v>0</v>
      </c>
      <c r="CD26" s="23">
        <v>10600</v>
      </c>
      <c r="CE26" s="19">
        <f t="shared" si="28"/>
        <v>0</v>
      </c>
      <c r="CF26" s="19">
        <v>0</v>
      </c>
      <c r="CG26" s="19">
        <v>0</v>
      </c>
      <c r="CH26" s="19">
        <v>0</v>
      </c>
      <c r="CI26" s="19">
        <v>0</v>
      </c>
      <c r="CJ26" s="19">
        <v>0</v>
      </c>
      <c r="CK26" s="19">
        <f t="shared" si="29"/>
        <v>0</v>
      </c>
      <c r="CL26" s="19">
        <v>0</v>
      </c>
      <c r="CM26" s="19">
        <v>0</v>
      </c>
      <c r="CN26" s="19">
        <v>0</v>
      </c>
      <c r="CO26" s="19"/>
      <c r="CP26" s="19"/>
      <c r="CQ26" s="19">
        <v>0</v>
      </c>
      <c r="CR26" s="19">
        <f t="shared" si="9"/>
        <v>0</v>
      </c>
      <c r="CS26" s="19">
        <f t="shared" si="10"/>
        <v>0</v>
      </c>
      <c r="CT26" s="19">
        <v>0</v>
      </c>
      <c r="CU26" s="20">
        <v>0</v>
      </c>
      <c r="CW26" s="94"/>
      <c r="CX26" s="109">
        <v>1248053</v>
      </c>
      <c r="CY26" s="109">
        <f t="shared" si="4"/>
        <v>1250</v>
      </c>
      <c r="CZ26" s="94"/>
      <c r="DA26" s="95"/>
    </row>
    <row r="27" spans="1:123" ht="31.2" x14ac:dyDescent="0.3">
      <c r="A27" s="21" t="s">
        <v>1</v>
      </c>
      <c r="B27" s="21" t="s">
        <v>95</v>
      </c>
      <c r="C27" s="22" t="s">
        <v>96</v>
      </c>
      <c r="D27" s="18">
        <f t="shared" si="17"/>
        <v>11821275</v>
      </c>
      <c r="E27" s="19">
        <f t="shared" si="18"/>
        <v>11821275</v>
      </c>
      <c r="F27" s="19">
        <f t="shared" si="19"/>
        <v>11821275</v>
      </c>
      <c r="G27" s="23">
        <f>11012931-1704985</f>
        <v>9307946</v>
      </c>
      <c r="H27" s="23">
        <f>2667693-426246</f>
        <v>2241447</v>
      </c>
      <c r="I27" s="19">
        <f t="shared" si="5"/>
        <v>24747</v>
      </c>
      <c r="J27" s="23">
        <v>0</v>
      </c>
      <c r="K27" s="23">
        <v>0</v>
      </c>
      <c r="L27" s="23"/>
      <c r="M27" s="23"/>
      <c r="N27" s="23">
        <v>18000</v>
      </c>
      <c r="O27" s="23">
        <v>6747</v>
      </c>
      <c r="P27" s="19">
        <f t="shared" si="6"/>
        <v>0</v>
      </c>
      <c r="Q27" s="23">
        <v>0</v>
      </c>
      <c r="R27" s="23">
        <v>0</v>
      </c>
      <c r="S27" s="23">
        <v>0</v>
      </c>
      <c r="T27" s="23">
        <v>24155</v>
      </c>
      <c r="U27" s="19">
        <f t="shared" si="20"/>
        <v>56358</v>
      </c>
      <c r="V27" s="23">
        <v>0</v>
      </c>
      <c r="W27" s="23">
        <v>53094</v>
      </c>
      <c r="X27" s="23">
        <v>610</v>
      </c>
      <c r="Y27" s="23">
        <v>63</v>
      </c>
      <c r="Z27" s="23">
        <v>2591</v>
      </c>
      <c r="AA27" s="23">
        <v>0</v>
      </c>
      <c r="AB27" s="23">
        <v>0</v>
      </c>
      <c r="AC27" s="23">
        <v>0</v>
      </c>
      <c r="AD27" s="19">
        <v>0</v>
      </c>
      <c r="AE27" s="19">
        <f t="shared" si="21"/>
        <v>166622</v>
      </c>
      <c r="AF27" s="19"/>
      <c r="AG27" s="24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5244</v>
      </c>
      <c r="AP27" s="23">
        <v>0</v>
      </c>
      <c r="AQ27" s="23">
        <v>0</v>
      </c>
      <c r="AR27" s="23">
        <v>0</v>
      </c>
      <c r="AS27" s="23">
        <v>10000</v>
      </c>
      <c r="AT27" s="23">
        <v>0</v>
      </c>
      <c r="AU27" s="23">
        <v>0</v>
      </c>
      <c r="AV27" s="23">
        <v>0</v>
      </c>
      <c r="AW27" s="23">
        <v>0</v>
      </c>
      <c r="AX27" s="23">
        <v>151378</v>
      </c>
      <c r="AY27" s="23">
        <v>0</v>
      </c>
      <c r="AZ27" s="23">
        <v>0</v>
      </c>
      <c r="BA27" s="19">
        <f t="shared" si="22"/>
        <v>0</v>
      </c>
      <c r="BB27" s="19">
        <f t="shared" si="23"/>
        <v>0</v>
      </c>
      <c r="BC27" s="19">
        <v>0</v>
      </c>
      <c r="BD27" s="19">
        <v>0</v>
      </c>
      <c r="BE27" s="19">
        <v>0</v>
      </c>
      <c r="BF27" s="19">
        <f t="shared" si="24"/>
        <v>0</v>
      </c>
      <c r="BG27" s="19">
        <v>0</v>
      </c>
      <c r="BH27" s="19">
        <v>0</v>
      </c>
      <c r="BI27" s="19">
        <v>0</v>
      </c>
      <c r="BJ27" s="19">
        <v>0</v>
      </c>
      <c r="BK27" s="19">
        <f t="shared" si="7"/>
        <v>0</v>
      </c>
      <c r="BL27" s="19">
        <v>0</v>
      </c>
      <c r="BM27" s="19">
        <v>0</v>
      </c>
      <c r="BN27" s="19">
        <f t="shared" si="25"/>
        <v>0</v>
      </c>
      <c r="BO27" s="19">
        <v>0</v>
      </c>
      <c r="BP27" s="19">
        <v>0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23"/>
      <c r="BY27" s="23">
        <v>0</v>
      </c>
      <c r="BZ27" s="19">
        <f t="shared" si="26"/>
        <v>0</v>
      </c>
      <c r="CA27" s="19">
        <f t="shared" si="27"/>
        <v>0</v>
      </c>
      <c r="CB27" s="19">
        <f t="shared" si="8"/>
        <v>0</v>
      </c>
      <c r="CC27" s="19">
        <v>0</v>
      </c>
      <c r="CD27" s="23">
        <v>0</v>
      </c>
      <c r="CE27" s="19">
        <f t="shared" si="28"/>
        <v>0</v>
      </c>
      <c r="CF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f t="shared" si="29"/>
        <v>0</v>
      </c>
      <c r="CL27" s="19">
        <v>0</v>
      </c>
      <c r="CM27" s="19">
        <v>0</v>
      </c>
      <c r="CN27" s="19">
        <v>0</v>
      </c>
      <c r="CO27" s="19"/>
      <c r="CP27" s="19"/>
      <c r="CQ27" s="19">
        <v>0</v>
      </c>
      <c r="CR27" s="19">
        <f t="shared" si="9"/>
        <v>0</v>
      </c>
      <c r="CS27" s="19">
        <f t="shared" si="10"/>
        <v>0</v>
      </c>
      <c r="CT27" s="19">
        <v>0</v>
      </c>
      <c r="CU27" s="20">
        <v>0</v>
      </c>
      <c r="CW27" s="94"/>
      <c r="CX27" s="109">
        <v>13952506</v>
      </c>
      <c r="CY27" s="109">
        <f t="shared" si="4"/>
        <v>-2131231</v>
      </c>
      <c r="CZ27" s="94"/>
      <c r="DA27" s="95"/>
    </row>
    <row r="28" spans="1:123" ht="31.2" x14ac:dyDescent="0.3">
      <c r="A28" s="21" t="s">
        <v>1</v>
      </c>
      <c r="B28" s="21" t="s">
        <v>97</v>
      </c>
      <c r="C28" s="22" t="s">
        <v>98</v>
      </c>
      <c r="D28" s="18">
        <f t="shared" si="17"/>
        <v>3373325</v>
      </c>
      <c r="E28" s="19">
        <f t="shared" si="18"/>
        <v>3175325</v>
      </c>
      <c r="F28" s="19">
        <f t="shared" si="19"/>
        <v>3170724</v>
      </c>
      <c r="G28" s="23">
        <v>2166768</v>
      </c>
      <c r="H28" s="23">
        <v>539313</v>
      </c>
      <c r="I28" s="19">
        <f t="shared" si="5"/>
        <v>38440</v>
      </c>
      <c r="J28" s="23">
        <v>0</v>
      </c>
      <c r="K28" s="23">
        <v>0</v>
      </c>
      <c r="L28" s="23"/>
      <c r="M28" s="23"/>
      <c r="N28" s="23">
        <v>32000</v>
      </c>
      <c r="O28" s="23">
        <v>6440</v>
      </c>
      <c r="P28" s="19">
        <f t="shared" si="6"/>
        <v>0</v>
      </c>
      <c r="Q28" s="23">
        <v>0</v>
      </c>
      <c r="R28" s="23">
        <v>0</v>
      </c>
      <c r="S28" s="23">
        <v>0</v>
      </c>
      <c r="T28" s="23">
        <v>21828</v>
      </c>
      <c r="U28" s="19">
        <f t="shared" si="20"/>
        <v>253602</v>
      </c>
      <c r="V28" s="23">
        <v>167203</v>
      </c>
      <c r="W28" s="23">
        <v>69214</v>
      </c>
      <c r="X28" s="23">
        <v>9206</v>
      </c>
      <c r="Y28" s="23">
        <v>2819</v>
      </c>
      <c r="Z28" s="23">
        <v>5160</v>
      </c>
      <c r="AA28" s="23">
        <v>0</v>
      </c>
      <c r="AB28" s="23">
        <v>0</v>
      </c>
      <c r="AC28" s="23">
        <v>0</v>
      </c>
      <c r="AD28" s="19">
        <v>0</v>
      </c>
      <c r="AE28" s="19">
        <f t="shared" si="21"/>
        <v>150773</v>
      </c>
      <c r="AF28" s="19"/>
      <c r="AG28" s="24">
        <v>0</v>
      </c>
      <c r="AH28" s="23">
        <v>0</v>
      </c>
      <c r="AI28" s="23">
        <v>0</v>
      </c>
      <c r="AJ28" s="23">
        <v>0</v>
      </c>
      <c r="AK28" s="23">
        <v>340</v>
      </c>
      <c r="AL28" s="23">
        <v>0</v>
      </c>
      <c r="AM28" s="23">
        <v>130</v>
      </c>
      <c r="AN28" s="23">
        <v>30000</v>
      </c>
      <c r="AO28" s="23">
        <v>12212</v>
      </c>
      <c r="AP28" s="23">
        <v>0</v>
      </c>
      <c r="AQ28" s="23">
        <v>0</v>
      </c>
      <c r="AR28" s="23">
        <v>108091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3">
        <v>0</v>
      </c>
      <c r="AY28" s="23">
        <v>0</v>
      </c>
      <c r="AZ28" s="23">
        <v>0</v>
      </c>
      <c r="BA28" s="19">
        <f t="shared" si="22"/>
        <v>4601</v>
      </c>
      <c r="BB28" s="19">
        <f t="shared" si="23"/>
        <v>0</v>
      </c>
      <c r="BC28" s="19">
        <v>0</v>
      </c>
      <c r="BD28" s="19">
        <v>0</v>
      </c>
      <c r="BE28" s="19">
        <v>0</v>
      </c>
      <c r="BF28" s="19">
        <f t="shared" si="24"/>
        <v>0</v>
      </c>
      <c r="BG28" s="19">
        <v>0</v>
      </c>
      <c r="BH28" s="19">
        <v>0</v>
      </c>
      <c r="BI28" s="19">
        <v>0</v>
      </c>
      <c r="BJ28" s="19">
        <v>0</v>
      </c>
      <c r="BK28" s="19">
        <f t="shared" si="7"/>
        <v>0</v>
      </c>
      <c r="BL28" s="19">
        <v>0</v>
      </c>
      <c r="BM28" s="19">
        <v>0</v>
      </c>
      <c r="BN28" s="19">
        <f t="shared" si="25"/>
        <v>4601</v>
      </c>
      <c r="BO28" s="19"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23">
        <v>4601</v>
      </c>
      <c r="BY28" s="19">
        <v>0</v>
      </c>
      <c r="BZ28" s="19">
        <f t="shared" si="26"/>
        <v>198000</v>
      </c>
      <c r="CA28" s="19">
        <f t="shared" si="27"/>
        <v>198000</v>
      </c>
      <c r="CB28" s="19">
        <f t="shared" si="8"/>
        <v>198000</v>
      </c>
      <c r="CC28" s="19">
        <v>0</v>
      </c>
      <c r="CD28" s="23">
        <v>198000</v>
      </c>
      <c r="CE28" s="19">
        <f t="shared" si="28"/>
        <v>0</v>
      </c>
      <c r="CF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f t="shared" si="29"/>
        <v>0</v>
      </c>
      <c r="CL28" s="19">
        <v>0</v>
      </c>
      <c r="CM28" s="19">
        <v>0</v>
      </c>
      <c r="CN28" s="19">
        <v>0</v>
      </c>
      <c r="CO28" s="19"/>
      <c r="CP28" s="19"/>
      <c r="CQ28" s="19">
        <v>0</v>
      </c>
      <c r="CR28" s="19">
        <f t="shared" si="9"/>
        <v>0</v>
      </c>
      <c r="CS28" s="19">
        <f t="shared" si="10"/>
        <v>0</v>
      </c>
      <c r="CT28" s="19">
        <v>0</v>
      </c>
      <c r="CU28" s="20">
        <v>0</v>
      </c>
      <c r="CW28" s="94"/>
      <c r="CX28" s="109">
        <v>3373325</v>
      </c>
      <c r="CY28" s="109">
        <f t="shared" si="4"/>
        <v>0</v>
      </c>
      <c r="CZ28" s="94"/>
      <c r="DA28" s="95"/>
    </row>
    <row r="29" spans="1:123" ht="31.2" x14ac:dyDescent="0.3">
      <c r="A29" s="21" t="s">
        <v>1</v>
      </c>
      <c r="B29" s="21" t="s">
        <v>99</v>
      </c>
      <c r="C29" s="22" t="s">
        <v>473</v>
      </c>
      <c r="D29" s="18">
        <f t="shared" si="17"/>
        <v>5910864</v>
      </c>
      <c r="E29" s="19">
        <f t="shared" si="18"/>
        <v>5711578</v>
      </c>
      <c r="F29" s="19">
        <f t="shared" si="19"/>
        <v>5711578</v>
      </c>
      <c r="G29" s="23">
        <v>4124316</v>
      </c>
      <c r="H29" s="23">
        <v>982126</v>
      </c>
      <c r="I29" s="19">
        <f t="shared" si="5"/>
        <v>385000</v>
      </c>
      <c r="J29" s="23">
        <v>0</v>
      </c>
      <c r="K29" s="23"/>
      <c r="L29" s="23"/>
      <c r="M29" s="23"/>
      <c r="N29" s="23">
        <v>330000</v>
      </c>
      <c r="O29" s="23">
        <v>55000</v>
      </c>
      <c r="P29" s="19">
        <f t="shared" si="6"/>
        <v>0</v>
      </c>
      <c r="Q29" s="23">
        <v>0</v>
      </c>
      <c r="R29" s="23">
        <v>0</v>
      </c>
      <c r="S29" s="23">
        <v>0</v>
      </c>
      <c r="T29" s="23">
        <v>52015</v>
      </c>
      <c r="U29" s="19">
        <f t="shared" si="20"/>
        <v>57571</v>
      </c>
      <c r="V29" s="23">
        <v>0</v>
      </c>
      <c r="W29" s="23">
        <v>33645</v>
      </c>
      <c r="X29" s="23">
        <v>18991</v>
      </c>
      <c r="Y29" s="23">
        <v>1053</v>
      </c>
      <c r="Z29" s="23">
        <v>3882</v>
      </c>
      <c r="AA29" s="23">
        <v>0</v>
      </c>
      <c r="AB29" s="23">
        <v>0</v>
      </c>
      <c r="AC29" s="23">
        <v>0</v>
      </c>
      <c r="AD29" s="19">
        <v>0</v>
      </c>
      <c r="AE29" s="19">
        <f t="shared" si="21"/>
        <v>110550</v>
      </c>
      <c r="AF29" s="19"/>
      <c r="AG29" s="24">
        <v>0</v>
      </c>
      <c r="AH29" s="23">
        <v>10000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8730</v>
      </c>
      <c r="AP29" s="23">
        <v>0</v>
      </c>
      <c r="AQ29" s="23">
        <v>0</v>
      </c>
      <c r="AR29" s="23">
        <v>579</v>
      </c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v>0</v>
      </c>
      <c r="AY29" s="23">
        <v>0</v>
      </c>
      <c r="AZ29" s="23">
        <v>91241</v>
      </c>
      <c r="BA29" s="19">
        <f t="shared" si="22"/>
        <v>0</v>
      </c>
      <c r="BB29" s="19">
        <f t="shared" si="23"/>
        <v>0</v>
      </c>
      <c r="BC29" s="19">
        <v>0</v>
      </c>
      <c r="BD29" s="19">
        <v>0</v>
      </c>
      <c r="BE29" s="19">
        <v>0</v>
      </c>
      <c r="BF29" s="19">
        <f t="shared" si="24"/>
        <v>0</v>
      </c>
      <c r="BG29" s="19">
        <v>0</v>
      </c>
      <c r="BH29" s="19">
        <v>0</v>
      </c>
      <c r="BI29" s="19">
        <v>0</v>
      </c>
      <c r="BJ29" s="19">
        <v>0</v>
      </c>
      <c r="BK29" s="19">
        <f t="shared" si="7"/>
        <v>0</v>
      </c>
      <c r="BL29" s="19">
        <v>0</v>
      </c>
      <c r="BM29" s="19">
        <v>0</v>
      </c>
      <c r="BN29" s="19">
        <f t="shared" si="25"/>
        <v>0</v>
      </c>
      <c r="BO29" s="19">
        <v>0</v>
      </c>
      <c r="BP29" s="19">
        <v>0</v>
      </c>
      <c r="BQ29" s="19">
        <v>0</v>
      </c>
      <c r="BR29" s="19">
        <v>0</v>
      </c>
      <c r="BS29" s="19">
        <v>0</v>
      </c>
      <c r="BT29" s="19">
        <v>0</v>
      </c>
      <c r="BU29" s="19">
        <v>0</v>
      </c>
      <c r="BV29" s="19">
        <v>0</v>
      </c>
      <c r="BW29" s="19">
        <v>0</v>
      </c>
      <c r="BX29" s="23">
        <v>0</v>
      </c>
      <c r="BY29" s="19">
        <v>0</v>
      </c>
      <c r="BZ29" s="19">
        <f t="shared" si="26"/>
        <v>199286</v>
      </c>
      <c r="CA29" s="19">
        <f t="shared" si="27"/>
        <v>199286</v>
      </c>
      <c r="CB29" s="19">
        <f t="shared" si="8"/>
        <v>199286</v>
      </c>
      <c r="CC29" s="19">
        <v>0</v>
      </c>
      <c r="CD29" s="23">
        <v>199286</v>
      </c>
      <c r="CE29" s="19">
        <f t="shared" si="28"/>
        <v>0</v>
      </c>
      <c r="CF29" s="19">
        <v>0</v>
      </c>
      <c r="CG29" s="19">
        <v>0</v>
      </c>
      <c r="CH29" s="19">
        <v>0</v>
      </c>
      <c r="CI29" s="19">
        <v>0</v>
      </c>
      <c r="CJ29" s="19">
        <v>0</v>
      </c>
      <c r="CK29" s="19">
        <f t="shared" si="29"/>
        <v>0</v>
      </c>
      <c r="CL29" s="19">
        <v>0</v>
      </c>
      <c r="CM29" s="19">
        <v>0</v>
      </c>
      <c r="CN29" s="19">
        <v>0</v>
      </c>
      <c r="CO29" s="19"/>
      <c r="CP29" s="19"/>
      <c r="CQ29" s="19">
        <v>0</v>
      </c>
      <c r="CR29" s="19">
        <f t="shared" si="9"/>
        <v>0</v>
      </c>
      <c r="CS29" s="19">
        <f t="shared" si="10"/>
        <v>0</v>
      </c>
      <c r="CT29" s="19">
        <v>0</v>
      </c>
      <c r="CU29" s="20">
        <v>0</v>
      </c>
      <c r="CW29" s="94"/>
      <c r="CX29" s="109">
        <v>5910864</v>
      </c>
      <c r="CY29" s="109">
        <f t="shared" si="4"/>
        <v>0</v>
      </c>
      <c r="CZ29" s="94"/>
      <c r="DA29" s="95"/>
    </row>
    <row r="30" spans="1:123" ht="31.2" x14ac:dyDescent="0.3">
      <c r="A30" s="21" t="s">
        <v>1</v>
      </c>
      <c r="B30" s="21" t="s">
        <v>100</v>
      </c>
      <c r="C30" s="22" t="s">
        <v>101</v>
      </c>
      <c r="D30" s="18">
        <f t="shared" si="17"/>
        <v>941503</v>
      </c>
      <c r="E30" s="19">
        <f t="shared" si="18"/>
        <v>931503</v>
      </c>
      <c r="F30" s="19">
        <f t="shared" si="19"/>
        <v>926902</v>
      </c>
      <c r="G30" s="23">
        <v>652147</v>
      </c>
      <c r="H30" s="23">
        <v>147450</v>
      </c>
      <c r="I30" s="19">
        <f t="shared" si="5"/>
        <v>11000</v>
      </c>
      <c r="J30" s="23">
        <v>0</v>
      </c>
      <c r="K30" s="23"/>
      <c r="L30" s="23"/>
      <c r="M30" s="23"/>
      <c r="N30" s="23">
        <v>0</v>
      </c>
      <c r="O30" s="23">
        <v>11000</v>
      </c>
      <c r="P30" s="19">
        <f t="shared" si="6"/>
        <v>0</v>
      </c>
      <c r="Q30" s="23">
        <v>0</v>
      </c>
      <c r="R30" s="23">
        <v>0</v>
      </c>
      <c r="S30" s="23">
        <v>0</v>
      </c>
      <c r="T30" s="23">
        <v>10333</v>
      </c>
      <c r="U30" s="19">
        <f t="shared" si="20"/>
        <v>9986</v>
      </c>
      <c r="V30" s="23">
        <v>0</v>
      </c>
      <c r="W30" s="23">
        <v>5557</v>
      </c>
      <c r="X30" s="23">
        <v>3168</v>
      </c>
      <c r="Y30" s="23">
        <v>567</v>
      </c>
      <c r="Z30" s="23">
        <v>694</v>
      </c>
      <c r="AA30" s="23">
        <v>0</v>
      </c>
      <c r="AB30" s="23">
        <v>0</v>
      </c>
      <c r="AC30" s="23">
        <v>0</v>
      </c>
      <c r="AD30" s="19">
        <v>0</v>
      </c>
      <c r="AE30" s="19">
        <f t="shared" si="21"/>
        <v>95986</v>
      </c>
      <c r="AF30" s="19"/>
      <c r="AG30" s="24">
        <v>0</v>
      </c>
      <c r="AH30" s="23">
        <v>1300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8730</v>
      </c>
      <c r="AP30" s="23">
        <v>0</v>
      </c>
      <c r="AQ30" s="23">
        <v>0</v>
      </c>
      <c r="AR30" s="23">
        <v>19921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59000</v>
      </c>
      <c r="AZ30" s="23">
        <v>7035</v>
      </c>
      <c r="BA30" s="19">
        <f t="shared" si="22"/>
        <v>4601</v>
      </c>
      <c r="BB30" s="19">
        <f t="shared" si="23"/>
        <v>0</v>
      </c>
      <c r="BC30" s="19">
        <v>0</v>
      </c>
      <c r="BD30" s="19">
        <v>0</v>
      </c>
      <c r="BE30" s="19">
        <v>0</v>
      </c>
      <c r="BF30" s="19">
        <f t="shared" si="24"/>
        <v>0</v>
      </c>
      <c r="BG30" s="19">
        <v>0</v>
      </c>
      <c r="BH30" s="19">
        <v>0</v>
      </c>
      <c r="BI30" s="19">
        <v>0</v>
      </c>
      <c r="BJ30" s="19">
        <v>0</v>
      </c>
      <c r="BK30" s="19">
        <f t="shared" si="7"/>
        <v>0</v>
      </c>
      <c r="BL30" s="19">
        <v>0</v>
      </c>
      <c r="BM30" s="19">
        <v>0</v>
      </c>
      <c r="BN30" s="19">
        <f t="shared" si="25"/>
        <v>4601</v>
      </c>
      <c r="BO30" s="19">
        <v>0</v>
      </c>
      <c r="BP30" s="19"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23">
        <v>4601</v>
      </c>
      <c r="BY30" s="19">
        <v>0</v>
      </c>
      <c r="BZ30" s="19">
        <f t="shared" si="26"/>
        <v>10000</v>
      </c>
      <c r="CA30" s="19">
        <f t="shared" si="27"/>
        <v>10000</v>
      </c>
      <c r="CB30" s="19">
        <f t="shared" si="8"/>
        <v>10000</v>
      </c>
      <c r="CC30" s="19">
        <v>0</v>
      </c>
      <c r="CD30" s="23">
        <v>10000</v>
      </c>
      <c r="CE30" s="19">
        <f t="shared" si="28"/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f t="shared" si="29"/>
        <v>0</v>
      </c>
      <c r="CL30" s="19">
        <v>0</v>
      </c>
      <c r="CM30" s="19">
        <v>0</v>
      </c>
      <c r="CN30" s="19">
        <v>0</v>
      </c>
      <c r="CO30" s="19"/>
      <c r="CP30" s="19"/>
      <c r="CQ30" s="19">
        <v>0</v>
      </c>
      <c r="CR30" s="19">
        <f t="shared" si="9"/>
        <v>0</v>
      </c>
      <c r="CS30" s="19">
        <f t="shared" si="10"/>
        <v>0</v>
      </c>
      <c r="CT30" s="19">
        <v>0</v>
      </c>
      <c r="CU30" s="20">
        <v>0</v>
      </c>
      <c r="CW30" s="94"/>
      <c r="CX30" s="109">
        <v>941503</v>
      </c>
      <c r="CY30" s="109">
        <f t="shared" si="4"/>
        <v>0</v>
      </c>
      <c r="CZ30" s="94"/>
      <c r="DA30" s="95"/>
    </row>
    <row r="31" spans="1:123" ht="31.2" x14ac:dyDescent="0.3">
      <c r="A31" s="21" t="s">
        <v>1</v>
      </c>
      <c r="B31" s="21" t="s">
        <v>103</v>
      </c>
      <c r="C31" s="22" t="s">
        <v>104</v>
      </c>
      <c r="D31" s="18">
        <f t="shared" si="17"/>
        <v>6351269</v>
      </c>
      <c r="E31" s="19">
        <f t="shared" si="18"/>
        <v>6351269</v>
      </c>
      <c r="F31" s="19">
        <f t="shared" si="19"/>
        <v>6351269</v>
      </c>
      <c r="G31" s="23">
        <v>4111834</v>
      </c>
      <c r="H31" s="23">
        <v>972986</v>
      </c>
      <c r="I31" s="19">
        <f t="shared" si="5"/>
        <v>326490</v>
      </c>
      <c r="J31" s="23">
        <v>0</v>
      </c>
      <c r="K31" s="23"/>
      <c r="L31" s="23"/>
      <c r="M31" s="23"/>
      <c r="N31" s="23">
        <v>114992</v>
      </c>
      <c r="O31" s="23">
        <v>211498</v>
      </c>
      <c r="P31" s="19">
        <f t="shared" si="6"/>
        <v>0</v>
      </c>
      <c r="Q31" s="23">
        <v>0</v>
      </c>
      <c r="R31" s="23">
        <v>0</v>
      </c>
      <c r="S31" s="23">
        <v>0</v>
      </c>
      <c r="T31" s="23">
        <v>49989</v>
      </c>
      <c r="U31" s="19">
        <f t="shared" si="20"/>
        <v>216439</v>
      </c>
      <c r="V31" s="23">
        <v>17114</v>
      </c>
      <c r="W31" s="23">
        <v>107792</v>
      </c>
      <c r="X31" s="23">
        <v>81102</v>
      </c>
      <c r="Y31" s="23">
        <v>8301</v>
      </c>
      <c r="Z31" s="23">
        <v>2130</v>
      </c>
      <c r="AA31" s="23">
        <v>0</v>
      </c>
      <c r="AB31" s="23">
        <v>0</v>
      </c>
      <c r="AC31" s="23">
        <v>0</v>
      </c>
      <c r="AD31" s="19">
        <v>0</v>
      </c>
      <c r="AE31" s="19">
        <f t="shared" si="21"/>
        <v>673531</v>
      </c>
      <c r="AF31" s="19"/>
      <c r="AG31" s="24">
        <v>0</v>
      </c>
      <c r="AH31" s="23">
        <v>23223</v>
      </c>
      <c r="AI31" s="23">
        <v>189624</v>
      </c>
      <c r="AJ31" s="23">
        <v>0</v>
      </c>
      <c r="AK31" s="23">
        <v>6204</v>
      </c>
      <c r="AL31" s="23">
        <v>0</v>
      </c>
      <c r="AM31" s="23">
        <v>0</v>
      </c>
      <c r="AN31" s="23">
        <v>0</v>
      </c>
      <c r="AO31" s="23">
        <v>21534</v>
      </c>
      <c r="AP31" s="23">
        <v>0</v>
      </c>
      <c r="AQ31" s="23">
        <v>0</v>
      </c>
      <c r="AR31" s="23">
        <v>104024</v>
      </c>
      <c r="AS31" s="23">
        <v>152500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117645</v>
      </c>
      <c r="AZ31" s="23">
        <v>58777</v>
      </c>
      <c r="BA31" s="19">
        <f t="shared" si="22"/>
        <v>0</v>
      </c>
      <c r="BB31" s="19">
        <f t="shared" si="23"/>
        <v>0</v>
      </c>
      <c r="BC31" s="19">
        <v>0</v>
      </c>
      <c r="BD31" s="19">
        <v>0</v>
      </c>
      <c r="BE31" s="19">
        <v>0</v>
      </c>
      <c r="BF31" s="19">
        <f t="shared" si="24"/>
        <v>0</v>
      </c>
      <c r="BG31" s="19">
        <v>0</v>
      </c>
      <c r="BH31" s="19">
        <v>0</v>
      </c>
      <c r="BI31" s="19">
        <v>0</v>
      </c>
      <c r="BJ31" s="19">
        <v>0</v>
      </c>
      <c r="BK31" s="19">
        <f t="shared" si="7"/>
        <v>0</v>
      </c>
      <c r="BL31" s="19">
        <v>0</v>
      </c>
      <c r="BM31" s="19">
        <v>0</v>
      </c>
      <c r="BN31" s="19">
        <f t="shared" si="25"/>
        <v>0</v>
      </c>
      <c r="BO31" s="19">
        <v>0</v>
      </c>
      <c r="BP31" s="19">
        <v>0</v>
      </c>
      <c r="BQ31" s="19">
        <v>0</v>
      </c>
      <c r="BR31" s="19">
        <v>0</v>
      </c>
      <c r="BS31" s="19">
        <v>0</v>
      </c>
      <c r="BT31" s="19">
        <v>0</v>
      </c>
      <c r="BU31" s="19">
        <v>0</v>
      </c>
      <c r="BV31" s="19">
        <v>0</v>
      </c>
      <c r="BW31" s="19">
        <v>0</v>
      </c>
      <c r="BX31" s="23">
        <v>0</v>
      </c>
      <c r="BY31" s="19">
        <v>0</v>
      </c>
      <c r="BZ31" s="19">
        <f t="shared" si="26"/>
        <v>0</v>
      </c>
      <c r="CA31" s="19">
        <f t="shared" si="27"/>
        <v>0</v>
      </c>
      <c r="CB31" s="19">
        <f t="shared" si="8"/>
        <v>0</v>
      </c>
      <c r="CC31" s="19">
        <v>0</v>
      </c>
      <c r="CD31" s="23">
        <v>0</v>
      </c>
      <c r="CE31" s="19">
        <f t="shared" si="28"/>
        <v>0</v>
      </c>
      <c r="CF31" s="19">
        <v>0</v>
      </c>
      <c r="CG31" s="19">
        <v>0</v>
      </c>
      <c r="CH31" s="19"/>
      <c r="CI31" s="19">
        <v>0</v>
      </c>
      <c r="CJ31" s="19">
        <v>0</v>
      </c>
      <c r="CK31" s="19">
        <f t="shared" si="29"/>
        <v>0</v>
      </c>
      <c r="CL31" s="19">
        <v>0</v>
      </c>
      <c r="CM31" s="19">
        <v>0</v>
      </c>
      <c r="CN31" s="19"/>
      <c r="CO31" s="19"/>
      <c r="CP31" s="19"/>
      <c r="CQ31" s="19">
        <v>0</v>
      </c>
      <c r="CR31" s="19">
        <f t="shared" si="9"/>
        <v>0</v>
      </c>
      <c r="CS31" s="19">
        <f t="shared" si="10"/>
        <v>0</v>
      </c>
      <c r="CT31" s="19">
        <v>0</v>
      </c>
      <c r="CU31" s="20">
        <v>0</v>
      </c>
      <c r="CW31" s="94"/>
      <c r="CX31" s="109">
        <v>6351269</v>
      </c>
      <c r="CY31" s="109">
        <f t="shared" si="4"/>
        <v>0</v>
      </c>
      <c r="CZ31" s="94"/>
      <c r="DA31" s="95"/>
    </row>
    <row r="32" spans="1:123" s="59" customFormat="1" ht="31.2" x14ac:dyDescent="0.3">
      <c r="A32" s="16" t="s">
        <v>105</v>
      </c>
      <c r="B32" s="16" t="s">
        <v>1</v>
      </c>
      <c r="C32" s="17" t="s">
        <v>106</v>
      </c>
      <c r="D32" s="18">
        <f>SUM(D33)</f>
        <v>47393323</v>
      </c>
      <c r="E32" s="18">
        <f t="shared" ref="E32:BT32" si="30">SUM(E33)</f>
        <v>46809416</v>
      </c>
      <c r="F32" s="18">
        <f t="shared" si="30"/>
        <v>44500714</v>
      </c>
      <c r="G32" s="18">
        <f t="shared" si="30"/>
        <v>35265853</v>
      </c>
      <c r="H32" s="18">
        <f t="shared" si="30"/>
        <v>3541522</v>
      </c>
      <c r="I32" s="18">
        <f t="shared" si="30"/>
        <v>1992970</v>
      </c>
      <c r="J32" s="18">
        <f t="shared" si="30"/>
        <v>0</v>
      </c>
      <c r="K32" s="18">
        <f t="shared" si="30"/>
        <v>262526</v>
      </c>
      <c r="L32" s="18">
        <f t="shared" si="30"/>
        <v>0</v>
      </c>
      <c r="M32" s="18">
        <f t="shared" si="30"/>
        <v>0</v>
      </c>
      <c r="N32" s="18">
        <f t="shared" si="30"/>
        <v>631094</v>
      </c>
      <c r="O32" s="18">
        <f t="shared" si="30"/>
        <v>1099350</v>
      </c>
      <c r="P32" s="18">
        <f t="shared" si="30"/>
        <v>0</v>
      </c>
      <c r="Q32" s="18">
        <f t="shared" si="30"/>
        <v>0</v>
      </c>
      <c r="R32" s="18">
        <f t="shared" si="30"/>
        <v>0</v>
      </c>
      <c r="S32" s="18">
        <f t="shared" si="30"/>
        <v>0</v>
      </c>
      <c r="T32" s="18">
        <f t="shared" si="30"/>
        <v>891347</v>
      </c>
      <c r="U32" s="18">
        <f t="shared" si="30"/>
        <v>758808</v>
      </c>
      <c r="V32" s="18">
        <f t="shared" si="30"/>
        <v>254654</v>
      </c>
      <c r="W32" s="18">
        <f t="shared" si="30"/>
        <v>87624</v>
      </c>
      <c r="X32" s="18">
        <f t="shared" si="30"/>
        <v>325332</v>
      </c>
      <c r="Y32" s="18">
        <f t="shared" si="30"/>
        <v>41612</v>
      </c>
      <c r="Z32" s="18">
        <f t="shared" si="30"/>
        <v>17713</v>
      </c>
      <c r="AA32" s="18">
        <f t="shared" si="30"/>
        <v>0</v>
      </c>
      <c r="AB32" s="18">
        <f t="shared" si="30"/>
        <v>0</v>
      </c>
      <c r="AC32" s="18">
        <f t="shared" si="30"/>
        <v>31873</v>
      </c>
      <c r="AD32" s="18">
        <f t="shared" si="30"/>
        <v>0</v>
      </c>
      <c r="AE32" s="18">
        <f t="shared" si="30"/>
        <v>2050214</v>
      </c>
      <c r="AF32" s="18">
        <f t="shared" si="30"/>
        <v>0</v>
      </c>
      <c r="AG32" s="18">
        <f t="shared" si="30"/>
        <v>0</v>
      </c>
      <c r="AH32" s="18">
        <f t="shared" si="30"/>
        <v>193750</v>
      </c>
      <c r="AI32" s="18">
        <f t="shared" si="30"/>
        <v>277854</v>
      </c>
      <c r="AJ32" s="18">
        <f t="shared" si="30"/>
        <v>0</v>
      </c>
      <c r="AK32" s="18">
        <f t="shared" si="30"/>
        <v>32268</v>
      </c>
      <c r="AL32" s="18">
        <f t="shared" si="30"/>
        <v>12729</v>
      </c>
      <c r="AM32" s="18">
        <f t="shared" si="30"/>
        <v>7671</v>
      </c>
      <c r="AN32" s="18">
        <f t="shared" si="30"/>
        <v>0</v>
      </c>
      <c r="AO32" s="18">
        <f t="shared" si="30"/>
        <v>22407</v>
      </c>
      <c r="AP32" s="18">
        <f t="shared" si="30"/>
        <v>0</v>
      </c>
      <c r="AQ32" s="18">
        <f t="shared" si="30"/>
        <v>0</v>
      </c>
      <c r="AR32" s="18">
        <f t="shared" si="30"/>
        <v>82719</v>
      </c>
      <c r="AS32" s="18">
        <f t="shared" si="30"/>
        <v>0</v>
      </c>
      <c r="AT32" s="18"/>
      <c r="AU32" s="18"/>
      <c r="AV32" s="18">
        <f t="shared" si="30"/>
        <v>0</v>
      </c>
      <c r="AW32" s="18">
        <f t="shared" si="30"/>
        <v>1016988</v>
      </c>
      <c r="AX32" s="18">
        <f t="shared" si="30"/>
        <v>0</v>
      </c>
      <c r="AY32" s="18"/>
      <c r="AZ32" s="18">
        <f t="shared" si="30"/>
        <v>403828</v>
      </c>
      <c r="BA32" s="18">
        <f t="shared" si="30"/>
        <v>2308702</v>
      </c>
      <c r="BB32" s="18">
        <f t="shared" si="30"/>
        <v>0</v>
      </c>
      <c r="BC32" s="18">
        <f t="shared" si="30"/>
        <v>0</v>
      </c>
      <c r="BD32" s="18">
        <f t="shared" si="30"/>
        <v>0</v>
      </c>
      <c r="BE32" s="18">
        <f t="shared" si="30"/>
        <v>0</v>
      </c>
      <c r="BF32" s="18">
        <f t="shared" si="30"/>
        <v>0</v>
      </c>
      <c r="BG32" s="18">
        <f t="shared" si="30"/>
        <v>0</v>
      </c>
      <c r="BH32" s="18">
        <f t="shared" si="30"/>
        <v>0</v>
      </c>
      <c r="BI32" s="18">
        <f t="shared" si="30"/>
        <v>0</v>
      </c>
      <c r="BJ32" s="18">
        <f t="shared" si="30"/>
        <v>0</v>
      </c>
      <c r="BK32" s="18">
        <f t="shared" si="30"/>
        <v>0</v>
      </c>
      <c r="BL32" s="18">
        <f t="shared" si="30"/>
        <v>0</v>
      </c>
      <c r="BM32" s="18">
        <f t="shared" si="30"/>
        <v>0</v>
      </c>
      <c r="BN32" s="18">
        <f t="shared" si="30"/>
        <v>2308702</v>
      </c>
      <c r="BO32" s="18">
        <f t="shared" si="30"/>
        <v>0</v>
      </c>
      <c r="BP32" s="18">
        <f t="shared" si="30"/>
        <v>0</v>
      </c>
      <c r="BQ32" s="18">
        <f t="shared" si="30"/>
        <v>0</v>
      </c>
      <c r="BR32" s="18">
        <f t="shared" si="30"/>
        <v>0</v>
      </c>
      <c r="BS32" s="18">
        <f t="shared" si="30"/>
        <v>0</v>
      </c>
      <c r="BT32" s="18">
        <f t="shared" si="30"/>
        <v>0</v>
      </c>
      <c r="BU32" s="18">
        <f t="shared" ref="BU32:CU32" si="31">SUM(BU33)</f>
        <v>0</v>
      </c>
      <c r="BV32" s="18">
        <f t="shared" si="31"/>
        <v>0</v>
      </c>
      <c r="BW32" s="18">
        <f t="shared" si="31"/>
        <v>0</v>
      </c>
      <c r="BX32" s="18">
        <f t="shared" si="31"/>
        <v>2308702</v>
      </c>
      <c r="BY32" s="18">
        <f t="shared" si="31"/>
        <v>0</v>
      </c>
      <c r="BZ32" s="18">
        <f t="shared" si="31"/>
        <v>583907</v>
      </c>
      <c r="CA32" s="18">
        <f t="shared" si="31"/>
        <v>583907</v>
      </c>
      <c r="CB32" s="18">
        <f t="shared" si="31"/>
        <v>583907</v>
      </c>
      <c r="CC32" s="18">
        <f t="shared" si="31"/>
        <v>0</v>
      </c>
      <c r="CD32" s="18">
        <f t="shared" si="31"/>
        <v>583907</v>
      </c>
      <c r="CE32" s="18">
        <f t="shared" si="31"/>
        <v>0</v>
      </c>
      <c r="CF32" s="18">
        <f t="shared" si="31"/>
        <v>0</v>
      </c>
      <c r="CG32" s="18">
        <f t="shared" si="31"/>
        <v>0</v>
      </c>
      <c r="CH32" s="18">
        <f t="shared" si="31"/>
        <v>0</v>
      </c>
      <c r="CI32" s="18">
        <f t="shared" si="31"/>
        <v>0</v>
      </c>
      <c r="CJ32" s="18">
        <f t="shared" si="31"/>
        <v>0</v>
      </c>
      <c r="CK32" s="18">
        <f t="shared" si="31"/>
        <v>0</v>
      </c>
      <c r="CL32" s="18">
        <f t="shared" si="31"/>
        <v>0</v>
      </c>
      <c r="CM32" s="18">
        <f t="shared" si="31"/>
        <v>0</v>
      </c>
      <c r="CN32" s="18">
        <f t="shared" si="31"/>
        <v>0</v>
      </c>
      <c r="CO32" s="18"/>
      <c r="CP32" s="18"/>
      <c r="CQ32" s="18">
        <f t="shared" si="31"/>
        <v>0</v>
      </c>
      <c r="CR32" s="18">
        <f t="shared" si="31"/>
        <v>0</v>
      </c>
      <c r="CS32" s="18">
        <f t="shared" si="31"/>
        <v>0</v>
      </c>
      <c r="CT32" s="18">
        <f t="shared" si="31"/>
        <v>0</v>
      </c>
      <c r="CU32" s="46">
        <f t="shared" si="31"/>
        <v>0</v>
      </c>
      <c r="CV32" s="58"/>
      <c r="CW32" s="94"/>
      <c r="CX32" s="114">
        <v>47393323</v>
      </c>
      <c r="CY32" s="114">
        <f t="shared" si="4"/>
        <v>0</v>
      </c>
      <c r="CZ32" s="94"/>
      <c r="DA32" s="93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</row>
    <row r="33" spans="1:123" ht="15.6" x14ac:dyDescent="0.3">
      <c r="A33" s="21" t="s">
        <v>1</v>
      </c>
      <c r="B33" s="21" t="s">
        <v>102</v>
      </c>
      <c r="C33" s="22" t="s">
        <v>503</v>
      </c>
      <c r="D33" s="18">
        <f>SUM(E33+BZ33+CR33)</f>
        <v>47393323</v>
      </c>
      <c r="E33" s="19">
        <f>SUM(F33+BA33)</f>
        <v>46809416</v>
      </c>
      <c r="F33" s="19">
        <f>SUM(G33+H33+I33+P33+S33+T33+U33+AE33+AD33)</f>
        <v>44500714</v>
      </c>
      <c r="G33" s="23">
        <v>35265853</v>
      </c>
      <c r="H33" s="23">
        <v>3541522</v>
      </c>
      <c r="I33" s="19">
        <f t="shared" si="5"/>
        <v>1992970</v>
      </c>
      <c r="J33" s="39">
        <v>0</v>
      </c>
      <c r="K33" s="23">
        <v>262526</v>
      </c>
      <c r="L33" s="23">
        <v>0</v>
      </c>
      <c r="M33" s="23">
        <v>0</v>
      </c>
      <c r="N33" s="23">
        <v>631094</v>
      </c>
      <c r="O33" s="23">
        <v>1099350</v>
      </c>
      <c r="P33" s="19">
        <f t="shared" si="6"/>
        <v>0</v>
      </c>
      <c r="Q33" s="23"/>
      <c r="R33" s="23"/>
      <c r="S33" s="23"/>
      <c r="T33" s="23">
        <v>891347</v>
      </c>
      <c r="U33" s="19">
        <f>SUM(V33:AC33)</f>
        <v>758808</v>
      </c>
      <c r="V33" s="23">
        <v>254654</v>
      </c>
      <c r="W33" s="23">
        <v>87624</v>
      </c>
      <c r="X33" s="23">
        <v>325332</v>
      </c>
      <c r="Y33" s="23">
        <v>41612</v>
      </c>
      <c r="Z33" s="23">
        <v>17713</v>
      </c>
      <c r="AA33" s="23">
        <v>0</v>
      </c>
      <c r="AB33" s="23">
        <v>0</v>
      </c>
      <c r="AC33" s="23">
        <v>31873</v>
      </c>
      <c r="AD33" s="19">
        <v>0</v>
      </c>
      <c r="AE33" s="19">
        <f>SUM(AF33:AZ33)</f>
        <v>2050214</v>
      </c>
      <c r="AF33" s="19">
        <v>0</v>
      </c>
      <c r="AG33" s="19">
        <v>0</v>
      </c>
      <c r="AH33" s="23">
        <v>193750</v>
      </c>
      <c r="AI33" s="23">
        <v>277854</v>
      </c>
      <c r="AJ33" s="23">
        <v>0</v>
      </c>
      <c r="AK33" s="23">
        <v>32268</v>
      </c>
      <c r="AL33" s="23">
        <v>12729</v>
      </c>
      <c r="AM33" s="23">
        <v>7671</v>
      </c>
      <c r="AN33" s="23">
        <v>0</v>
      </c>
      <c r="AO33" s="23">
        <v>22407</v>
      </c>
      <c r="AP33" s="23">
        <v>0</v>
      </c>
      <c r="AQ33" s="23">
        <v>0</v>
      </c>
      <c r="AR33" s="23">
        <v>82719</v>
      </c>
      <c r="AS33" s="23">
        <v>0</v>
      </c>
      <c r="AT33" s="23">
        <v>0</v>
      </c>
      <c r="AU33" s="23">
        <v>0</v>
      </c>
      <c r="AV33" s="23">
        <v>0</v>
      </c>
      <c r="AW33" s="23">
        <v>1016988</v>
      </c>
      <c r="AX33" s="23">
        <v>0</v>
      </c>
      <c r="AY33" s="23">
        <v>0</v>
      </c>
      <c r="AZ33" s="23">
        <v>403828</v>
      </c>
      <c r="BA33" s="19">
        <f>SUM(BB33+BF33+BI33+BK33+BN33)</f>
        <v>2308702</v>
      </c>
      <c r="BB33" s="19">
        <f>SUM(BC33:BE33)</f>
        <v>0</v>
      </c>
      <c r="BC33" s="19">
        <v>0</v>
      </c>
      <c r="BD33" s="19">
        <v>0</v>
      </c>
      <c r="BE33" s="19">
        <v>0</v>
      </c>
      <c r="BF33" s="19">
        <f>SUM(BH33:BH33)</f>
        <v>0</v>
      </c>
      <c r="BG33" s="19">
        <v>0</v>
      </c>
      <c r="BH33" s="19">
        <v>0</v>
      </c>
      <c r="BI33" s="19">
        <v>0</v>
      </c>
      <c r="BJ33" s="19">
        <v>0</v>
      </c>
      <c r="BK33" s="19">
        <f t="shared" si="7"/>
        <v>0</v>
      </c>
      <c r="BL33" s="19">
        <v>0</v>
      </c>
      <c r="BM33" s="19">
        <v>0</v>
      </c>
      <c r="BN33" s="19">
        <f>SUM(BO33:BY33)</f>
        <v>2308702</v>
      </c>
      <c r="BO33" s="19">
        <v>0</v>
      </c>
      <c r="BP33" s="19">
        <v>0</v>
      </c>
      <c r="BQ33" s="19">
        <v>0</v>
      </c>
      <c r="BR33" s="19">
        <v>0</v>
      </c>
      <c r="BS33" s="19">
        <v>0</v>
      </c>
      <c r="BT33" s="19">
        <v>0</v>
      </c>
      <c r="BU33" s="19">
        <v>0</v>
      </c>
      <c r="BV33" s="19">
        <v>0</v>
      </c>
      <c r="BW33" s="19">
        <v>0</v>
      </c>
      <c r="BX33" s="23">
        <v>2308702</v>
      </c>
      <c r="BY33" s="19">
        <v>0</v>
      </c>
      <c r="BZ33" s="19">
        <f>SUM(CA33+CQ33)</f>
        <v>583907</v>
      </c>
      <c r="CA33" s="19">
        <f>SUM(CB33+CE33+CK33)</f>
        <v>583907</v>
      </c>
      <c r="CB33" s="19">
        <f t="shared" si="8"/>
        <v>583907</v>
      </c>
      <c r="CC33" s="19">
        <v>0</v>
      </c>
      <c r="CD33" s="23">
        <v>583907</v>
      </c>
      <c r="CE33" s="19">
        <f>SUM(CF33:CJ33)</f>
        <v>0</v>
      </c>
      <c r="CF33" s="19">
        <v>0</v>
      </c>
      <c r="CG33" s="19">
        <v>0</v>
      </c>
      <c r="CH33" s="19">
        <v>0</v>
      </c>
      <c r="CI33" s="19">
        <v>0</v>
      </c>
      <c r="CJ33" s="19">
        <v>0</v>
      </c>
      <c r="CK33" s="19">
        <f>SUM(CL33:CP33)</f>
        <v>0</v>
      </c>
      <c r="CL33" s="19"/>
      <c r="CM33" s="19"/>
      <c r="CN33" s="23"/>
      <c r="CO33" s="19"/>
      <c r="CP33" s="19"/>
      <c r="CQ33" s="19">
        <v>0</v>
      </c>
      <c r="CR33" s="19">
        <f t="shared" si="9"/>
        <v>0</v>
      </c>
      <c r="CS33" s="19">
        <f t="shared" si="10"/>
        <v>0</v>
      </c>
      <c r="CT33" s="19">
        <v>0</v>
      </c>
      <c r="CU33" s="20">
        <v>0</v>
      </c>
      <c r="CW33" s="94"/>
      <c r="CX33" s="109">
        <v>47393323</v>
      </c>
      <c r="CY33" s="109">
        <f t="shared" si="4"/>
        <v>0</v>
      </c>
      <c r="CZ33" s="94"/>
      <c r="DA33" s="95"/>
    </row>
    <row r="34" spans="1:123" s="59" customFormat="1" ht="31.2" x14ac:dyDescent="0.3">
      <c r="A34" s="16" t="s">
        <v>107</v>
      </c>
      <c r="B34" s="16" t="s">
        <v>1</v>
      </c>
      <c r="C34" s="17" t="s">
        <v>108</v>
      </c>
      <c r="D34" s="18">
        <f t="shared" ref="D34:AS34" si="32">SUM(D35:D38)</f>
        <v>18669136</v>
      </c>
      <c r="E34" s="18">
        <f t="shared" si="32"/>
        <v>18451490</v>
      </c>
      <c r="F34" s="18">
        <f t="shared" si="32"/>
        <v>18448806</v>
      </c>
      <c r="G34" s="18">
        <f t="shared" si="32"/>
        <v>13159588</v>
      </c>
      <c r="H34" s="18">
        <f t="shared" si="32"/>
        <v>3211882</v>
      </c>
      <c r="I34" s="18">
        <f t="shared" si="32"/>
        <v>674426</v>
      </c>
      <c r="J34" s="18">
        <f t="shared" si="32"/>
        <v>0</v>
      </c>
      <c r="K34" s="18">
        <f t="shared" si="32"/>
        <v>0</v>
      </c>
      <c r="L34" s="18">
        <f t="shared" si="32"/>
        <v>0</v>
      </c>
      <c r="M34" s="18">
        <f t="shared" si="32"/>
        <v>0</v>
      </c>
      <c r="N34" s="18">
        <f t="shared" si="32"/>
        <v>306601</v>
      </c>
      <c r="O34" s="18">
        <f t="shared" si="32"/>
        <v>367825</v>
      </c>
      <c r="P34" s="18">
        <f t="shared" si="32"/>
        <v>50000</v>
      </c>
      <c r="Q34" s="18">
        <f t="shared" si="32"/>
        <v>0</v>
      </c>
      <c r="R34" s="18">
        <f t="shared" si="32"/>
        <v>50000</v>
      </c>
      <c r="S34" s="18">
        <f t="shared" si="32"/>
        <v>40000</v>
      </c>
      <c r="T34" s="18">
        <f t="shared" si="32"/>
        <v>263045</v>
      </c>
      <c r="U34" s="18">
        <f t="shared" si="32"/>
        <v>557776</v>
      </c>
      <c r="V34" s="18">
        <f t="shared" si="32"/>
        <v>60096</v>
      </c>
      <c r="W34" s="18">
        <f t="shared" si="32"/>
        <v>93985</v>
      </c>
      <c r="X34" s="18">
        <f t="shared" si="32"/>
        <v>86334</v>
      </c>
      <c r="Y34" s="18">
        <f t="shared" si="32"/>
        <v>19972</v>
      </c>
      <c r="Z34" s="18">
        <f t="shared" si="32"/>
        <v>13337</v>
      </c>
      <c r="AA34" s="18">
        <f t="shared" si="32"/>
        <v>270721</v>
      </c>
      <c r="AB34" s="18">
        <f t="shared" si="32"/>
        <v>0</v>
      </c>
      <c r="AC34" s="18">
        <f t="shared" si="32"/>
        <v>13331</v>
      </c>
      <c r="AD34" s="18">
        <f t="shared" si="32"/>
        <v>0</v>
      </c>
      <c r="AE34" s="18">
        <f t="shared" si="32"/>
        <v>492089</v>
      </c>
      <c r="AF34" s="18">
        <f t="shared" si="32"/>
        <v>0</v>
      </c>
      <c r="AG34" s="18">
        <f t="shared" si="32"/>
        <v>0</v>
      </c>
      <c r="AH34" s="18">
        <f t="shared" si="32"/>
        <v>54057</v>
      </c>
      <c r="AI34" s="18">
        <f t="shared" si="32"/>
        <v>38382</v>
      </c>
      <c r="AJ34" s="18">
        <f t="shared" si="32"/>
        <v>0</v>
      </c>
      <c r="AK34" s="18">
        <f t="shared" si="32"/>
        <v>8198</v>
      </c>
      <c r="AL34" s="18">
        <f t="shared" si="32"/>
        <v>265</v>
      </c>
      <c r="AM34" s="18">
        <f t="shared" si="32"/>
        <v>0</v>
      </c>
      <c r="AN34" s="18">
        <f t="shared" si="32"/>
        <v>14630</v>
      </c>
      <c r="AO34" s="18">
        <f t="shared" si="32"/>
        <v>7566</v>
      </c>
      <c r="AP34" s="18">
        <f t="shared" si="32"/>
        <v>365</v>
      </c>
      <c r="AQ34" s="18">
        <f t="shared" si="32"/>
        <v>0</v>
      </c>
      <c r="AR34" s="18">
        <f t="shared" si="32"/>
        <v>72143</v>
      </c>
      <c r="AS34" s="18">
        <f t="shared" si="32"/>
        <v>0</v>
      </c>
      <c r="AT34" s="18"/>
      <c r="AU34" s="18"/>
      <c r="AV34" s="18">
        <f>SUM(AV35:AV38)</f>
        <v>0</v>
      </c>
      <c r="AW34" s="18">
        <f>SUM(AW35:AW38)</f>
        <v>0</v>
      </c>
      <c r="AX34" s="18">
        <f>SUM(AX35:AX38)</f>
        <v>75165</v>
      </c>
      <c r="AY34" s="18"/>
      <c r="AZ34" s="18">
        <f t="shared" ref="AZ34:CN34" si="33">SUM(AZ35:AZ38)</f>
        <v>221318</v>
      </c>
      <c r="BA34" s="18">
        <f t="shared" si="33"/>
        <v>2684</v>
      </c>
      <c r="BB34" s="18">
        <f t="shared" si="33"/>
        <v>0</v>
      </c>
      <c r="BC34" s="18">
        <f t="shared" si="33"/>
        <v>0</v>
      </c>
      <c r="BD34" s="18">
        <f t="shared" si="33"/>
        <v>0</v>
      </c>
      <c r="BE34" s="18">
        <f t="shared" si="33"/>
        <v>0</v>
      </c>
      <c r="BF34" s="18">
        <f t="shared" si="33"/>
        <v>0</v>
      </c>
      <c r="BG34" s="18">
        <f t="shared" si="33"/>
        <v>0</v>
      </c>
      <c r="BH34" s="18">
        <f t="shared" si="33"/>
        <v>0</v>
      </c>
      <c r="BI34" s="18">
        <f t="shared" si="33"/>
        <v>0</v>
      </c>
      <c r="BJ34" s="18">
        <f t="shared" si="33"/>
        <v>0</v>
      </c>
      <c r="BK34" s="18">
        <f t="shared" si="33"/>
        <v>0</v>
      </c>
      <c r="BL34" s="18">
        <f t="shared" si="33"/>
        <v>0</v>
      </c>
      <c r="BM34" s="18">
        <f t="shared" si="33"/>
        <v>0</v>
      </c>
      <c r="BN34" s="18">
        <f t="shared" si="33"/>
        <v>2684</v>
      </c>
      <c r="BO34" s="18">
        <f t="shared" si="33"/>
        <v>0</v>
      </c>
      <c r="BP34" s="18">
        <f t="shared" si="33"/>
        <v>0</v>
      </c>
      <c r="BQ34" s="18">
        <f t="shared" si="33"/>
        <v>0</v>
      </c>
      <c r="BR34" s="18">
        <f t="shared" si="33"/>
        <v>0</v>
      </c>
      <c r="BS34" s="18">
        <f t="shared" si="33"/>
        <v>0</v>
      </c>
      <c r="BT34" s="18">
        <f t="shared" si="33"/>
        <v>0</v>
      </c>
      <c r="BU34" s="18">
        <f t="shared" si="33"/>
        <v>0</v>
      </c>
      <c r="BV34" s="18">
        <f t="shared" si="33"/>
        <v>0</v>
      </c>
      <c r="BW34" s="18">
        <f t="shared" si="33"/>
        <v>0</v>
      </c>
      <c r="BX34" s="18">
        <f t="shared" si="33"/>
        <v>2684</v>
      </c>
      <c r="BY34" s="18">
        <f t="shared" si="33"/>
        <v>0</v>
      </c>
      <c r="BZ34" s="18">
        <f t="shared" si="33"/>
        <v>217646</v>
      </c>
      <c r="CA34" s="18">
        <f t="shared" si="33"/>
        <v>217646</v>
      </c>
      <c r="CB34" s="18">
        <f t="shared" si="33"/>
        <v>217646</v>
      </c>
      <c r="CC34" s="18">
        <f t="shared" si="33"/>
        <v>0</v>
      </c>
      <c r="CD34" s="18">
        <f t="shared" si="33"/>
        <v>217646</v>
      </c>
      <c r="CE34" s="18">
        <f t="shared" si="33"/>
        <v>0</v>
      </c>
      <c r="CF34" s="18">
        <f t="shared" si="33"/>
        <v>0</v>
      </c>
      <c r="CG34" s="18">
        <f t="shared" si="33"/>
        <v>0</v>
      </c>
      <c r="CH34" s="18">
        <f t="shared" si="33"/>
        <v>0</v>
      </c>
      <c r="CI34" s="18">
        <f t="shared" si="33"/>
        <v>0</v>
      </c>
      <c r="CJ34" s="18">
        <f t="shared" si="33"/>
        <v>0</v>
      </c>
      <c r="CK34" s="18">
        <f t="shared" si="33"/>
        <v>0</v>
      </c>
      <c r="CL34" s="18">
        <f t="shared" si="33"/>
        <v>0</v>
      </c>
      <c r="CM34" s="18">
        <f t="shared" si="33"/>
        <v>0</v>
      </c>
      <c r="CN34" s="18">
        <f t="shared" si="33"/>
        <v>0</v>
      </c>
      <c r="CO34" s="18"/>
      <c r="CP34" s="18"/>
      <c r="CQ34" s="18">
        <f>SUM(CQ35:CQ38)</f>
        <v>0</v>
      </c>
      <c r="CR34" s="18">
        <f>SUM(CR35:CR38)</f>
        <v>0</v>
      </c>
      <c r="CS34" s="18">
        <f>SUM(CS35:CS38)</f>
        <v>0</v>
      </c>
      <c r="CT34" s="18">
        <f>SUM(CT35:CT38)</f>
        <v>0</v>
      </c>
      <c r="CU34" s="46">
        <f>SUM(CU35:CU38)</f>
        <v>0</v>
      </c>
      <c r="CV34" s="58"/>
      <c r="CW34" s="94"/>
      <c r="CX34" s="114">
        <v>18669136</v>
      </c>
      <c r="CY34" s="114">
        <f t="shared" si="4"/>
        <v>0</v>
      </c>
      <c r="CZ34" s="94"/>
      <c r="DA34" s="93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</row>
    <row r="35" spans="1:123" ht="15.6" x14ac:dyDescent="0.3">
      <c r="A35" s="21" t="s">
        <v>1</v>
      </c>
      <c r="B35" s="21" t="s">
        <v>79</v>
      </c>
      <c r="C35" s="22" t="s">
        <v>356</v>
      </c>
      <c r="D35" s="18">
        <f>SUM(E35+BZ35+CR35)</f>
        <v>1705148</v>
      </c>
      <c r="E35" s="19">
        <f>SUM(F35+BA35)</f>
        <v>1705148</v>
      </c>
      <c r="F35" s="19">
        <f>SUM(G35+H35+I35+P35+S35+T35+U35+AE35+AD35)</f>
        <v>1705148</v>
      </c>
      <c r="G35" s="23">
        <v>1015440</v>
      </c>
      <c r="H35" s="23">
        <v>253860</v>
      </c>
      <c r="I35" s="19">
        <f t="shared" si="5"/>
        <v>34788</v>
      </c>
      <c r="J35" s="19">
        <v>0</v>
      </c>
      <c r="K35" s="19">
        <v>0</v>
      </c>
      <c r="L35" s="19">
        <v>0</v>
      </c>
      <c r="M35" s="19">
        <v>0</v>
      </c>
      <c r="N35" s="23">
        <v>19788</v>
      </c>
      <c r="O35" s="23">
        <v>15000</v>
      </c>
      <c r="P35" s="19">
        <f t="shared" si="6"/>
        <v>50000</v>
      </c>
      <c r="Q35" s="23">
        <v>0</v>
      </c>
      <c r="R35" s="23">
        <v>50000</v>
      </c>
      <c r="S35" s="23">
        <v>40000</v>
      </c>
      <c r="T35" s="23">
        <v>28175</v>
      </c>
      <c r="U35" s="19">
        <f t="shared" ref="U35:U38" si="34">SUM(V35:AC35)</f>
        <v>212520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212520</v>
      </c>
      <c r="AB35" s="23">
        <v>0</v>
      </c>
      <c r="AC35" s="23">
        <v>0</v>
      </c>
      <c r="AD35" s="19">
        <v>0</v>
      </c>
      <c r="AE35" s="19">
        <f>SUM(AF35:AZ35)</f>
        <v>70365</v>
      </c>
      <c r="AF35" s="19">
        <v>0</v>
      </c>
      <c r="AG35" s="19">
        <v>0</v>
      </c>
      <c r="AH35" s="23">
        <v>10000</v>
      </c>
      <c r="AI35" s="23">
        <v>0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3">
        <v>0</v>
      </c>
      <c r="AS35" s="23">
        <v>0</v>
      </c>
      <c r="AT35" s="23">
        <v>0</v>
      </c>
      <c r="AU35" s="23">
        <v>0</v>
      </c>
      <c r="AV35" s="23">
        <v>0</v>
      </c>
      <c r="AW35" s="23">
        <v>0</v>
      </c>
      <c r="AX35" s="23">
        <v>0</v>
      </c>
      <c r="AY35" s="23">
        <v>0</v>
      </c>
      <c r="AZ35" s="23">
        <v>60365</v>
      </c>
      <c r="BA35" s="19">
        <f t="shared" ref="BA35:BA38" si="35">SUM(BB35+BF35+BI35+BK35+BN35)</f>
        <v>0</v>
      </c>
      <c r="BB35" s="19">
        <f>SUM(BC35:BE35)</f>
        <v>0</v>
      </c>
      <c r="BC35" s="19">
        <v>0</v>
      </c>
      <c r="BD35" s="19">
        <v>0</v>
      </c>
      <c r="BE35" s="19">
        <v>0</v>
      </c>
      <c r="BF35" s="19">
        <f>SUM(BH35:BH35)</f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f t="shared" si="7"/>
        <v>0</v>
      </c>
      <c r="BL35" s="19">
        <v>0</v>
      </c>
      <c r="BM35" s="19">
        <v>0</v>
      </c>
      <c r="BN35" s="19">
        <f>SUM(BO35:BY35)</f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23">
        <v>0</v>
      </c>
      <c r="BY35" s="19">
        <v>0</v>
      </c>
      <c r="BZ35" s="19">
        <f>SUM(CA35+CQ35)</f>
        <v>0</v>
      </c>
      <c r="CA35" s="19">
        <f>SUM(CB35+CE35+CK35)</f>
        <v>0</v>
      </c>
      <c r="CB35" s="19">
        <f t="shared" si="8"/>
        <v>0</v>
      </c>
      <c r="CC35" s="19">
        <v>0</v>
      </c>
      <c r="CD35" s="23"/>
      <c r="CE35" s="19">
        <f t="shared" ref="CE35:CE38" si="36">SUM(CF35:CJ35)</f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f>SUM(CL35:CP35)</f>
        <v>0</v>
      </c>
      <c r="CL35" s="19">
        <v>0</v>
      </c>
      <c r="CM35" s="19">
        <v>0</v>
      </c>
      <c r="CN35" s="19">
        <v>0</v>
      </c>
      <c r="CO35" s="19"/>
      <c r="CP35" s="19"/>
      <c r="CQ35" s="19">
        <v>0</v>
      </c>
      <c r="CR35" s="19">
        <f t="shared" si="9"/>
        <v>0</v>
      </c>
      <c r="CS35" s="19">
        <f t="shared" si="10"/>
        <v>0</v>
      </c>
      <c r="CT35" s="19">
        <v>0</v>
      </c>
      <c r="CU35" s="20">
        <v>0</v>
      </c>
      <c r="CW35" s="94"/>
      <c r="CX35" s="109">
        <v>1705148</v>
      </c>
      <c r="CY35" s="109">
        <f t="shared" si="4"/>
        <v>0</v>
      </c>
      <c r="CZ35" s="94"/>
      <c r="DA35" s="95"/>
    </row>
    <row r="36" spans="1:123" ht="15.6" x14ac:dyDescent="0.3">
      <c r="A36" s="21" t="s">
        <v>1</v>
      </c>
      <c r="B36" s="21" t="s">
        <v>79</v>
      </c>
      <c r="C36" s="22" t="s">
        <v>357</v>
      </c>
      <c r="D36" s="18">
        <f>SUM(E36+BZ36+CR36)</f>
        <v>1606186</v>
      </c>
      <c r="E36" s="19">
        <f>SUM(F36+BA36)</f>
        <v>1448486</v>
      </c>
      <c r="F36" s="19">
        <f>SUM(G36+H36+I36+P36+S36+T36+U36+AE36+AD36)</f>
        <v>1448486</v>
      </c>
      <c r="G36" s="23">
        <v>1018800</v>
      </c>
      <c r="H36" s="23">
        <v>254700</v>
      </c>
      <c r="I36" s="19">
        <f t="shared" si="5"/>
        <v>57844</v>
      </c>
      <c r="J36" s="19">
        <v>0</v>
      </c>
      <c r="K36" s="19">
        <v>0</v>
      </c>
      <c r="L36" s="19">
        <v>0</v>
      </c>
      <c r="M36" s="19">
        <v>0</v>
      </c>
      <c r="N36" s="23">
        <v>19788</v>
      </c>
      <c r="O36" s="23">
        <v>38056</v>
      </c>
      <c r="P36" s="19">
        <f t="shared" si="6"/>
        <v>0</v>
      </c>
      <c r="Q36" s="23">
        <v>0</v>
      </c>
      <c r="R36" s="23">
        <v>0</v>
      </c>
      <c r="S36" s="23">
        <v>0</v>
      </c>
      <c r="T36" s="23">
        <v>10609</v>
      </c>
      <c r="U36" s="19">
        <f t="shared" si="34"/>
        <v>6948</v>
      </c>
      <c r="V36" s="23">
        <v>3130</v>
      </c>
      <c r="W36" s="23">
        <v>2166</v>
      </c>
      <c r="X36" s="23">
        <v>1652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19">
        <v>0</v>
      </c>
      <c r="AE36" s="19">
        <f>SUM(AF36:AZ36)</f>
        <v>99585</v>
      </c>
      <c r="AF36" s="19">
        <v>0</v>
      </c>
      <c r="AG36" s="19">
        <v>0</v>
      </c>
      <c r="AH36" s="23">
        <v>2785</v>
      </c>
      <c r="AI36" s="23">
        <v>0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0</v>
      </c>
      <c r="AP36" s="23">
        <v>0</v>
      </c>
      <c r="AQ36" s="23">
        <v>0</v>
      </c>
      <c r="AR36" s="23">
        <v>0</v>
      </c>
      <c r="AS36" s="23">
        <v>0</v>
      </c>
      <c r="AT36" s="23">
        <v>0</v>
      </c>
      <c r="AU36" s="23">
        <v>0</v>
      </c>
      <c r="AV36" s="23">
        <v>0</v>
      </c>
      <c r="AW36" s="23">
        <v>0</v>
      </c>
      <c r="AX36" s="23">
        <v>0</v>
      </c>
      <c r="AY36" s="23">
        <v>0</v>
      </c>
      <c r="AZ36" s="23">
        <v>96800</v>
      </c>
      <c r="BA36" s="19">
        <f t="shared" si="35"/>
        <v>0</v>
      </c>
      <c r="BB36" s="19">
        <f>SUM(BC36:BE36)</f>
        <v>0</v>
      </c>
      <c r="BC36" s="19">
        <v>0</v>
      </c>
      <c r="BD36" s="19">
        <v>0</v>
      </c>
      <c r="BE36" s="19">
        <v>0</v>
      </c>
      <c r="BF36" s="19">
        <f>SUM(BH36:BH36)</f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f t="shared" si="7"/>
        <v>0</v>
      </c>
      <c r="BL36" s="19">
        <v>0</v>
      </c>
      <c r="BM36" s="19">
        <v>0</v>
      </c>
      <c r="BN36" s="19">
        <f>SUM(BO36:BY36)</f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23">
        <v>0</v>
      </c>
      <c r="BY36" s="19">
        <v>0</v>
      </c>
      <c r="BZ36" s="19">
        <f>SUM(CA36+CQ36)</f>
        <v>157700</v>
      </c>
      <c r="CA36" s="19">
        <f>SUM(CB36+CE36+CK36)</f>
        <v>157700</v>
      </c>
      <c r="CB36" s="19">
        <f t="shared" si="8"/>
        <v>157700</v>
      </c>
      <c r="CC36" s="19">
        <v>0</v>
      </c>
      <c r="CD36" s="23">
        <v>157700</v>
      </c>
      <c r="CE36" s="19">
        <f t="shared" si="36"/>
        <v>0</v>
      </c>
      <c r="CF36" s="19">
        <v>0</v>
      </c>
      <c r="CG36" s="19">
        <v>0</v>
      </c>
      <c r="CH36" s="19">
        <v>0</v>
      </c>
      <c r="CI36" s="19">
        <v>0</v>
      </c>
      <c r="CJ36" s="19">
        <v>0</v>
      </c>
      <c r="CK36" s="19">
        <f>SUM(CL36:CP36)</f>
        <v>0</v>
      </c>
      <c r="CL36" s="19">
        <v>0</v>
      </c>
      <c r="CM36" s="19">
        <v>0</v>
      </c>
      <c r="CN36" s="19">
        <v>0</v>
      </c>
      <c r="CO36" s="19"/>
      <c r="CP36" s="19"/>
      <c r="CQ36" s="19">
        <v>0</v>
      </c>
      <c r="CR36" s="19">
        <f t="shared" si="9"/>
        <v>0</v>
      </c>
      <c r="CS36" s="19">
        <f t="shared" si="10"/>
        <v>0</v>
      </c>
      <c r="CT36" s="19">
        <v>0</v>
      </c>
      <c r="CU36" s="20">
        <v>0</v>
      </c>
      <c r="CW36" s="94"/>
      <c r="CX36" s="109">
        <v>1606186</v>
      </c>
      <c r="CY36" s="109">
        <f t="shared" si="4"/>
        <v>0</v>
      </c>
      <c r="CZ36" s="94"/>
      <c r="DA36" s="95"/>
    </row>
    <row r="37" spans="1:123" ht="15.6" x14ac:dyDescent="0.3">
      <c r="A37" s="21" t="s">
        <v>1</v>
      </c>
      <c r="B37" s="21" t="s">
        <v>87</v>
      </c>
      <c r="C37" s="22" t="s">
        <v>506</v>
      </c>
      <c r="D37" s="18">
        <f>SUM(E37+BZ37+CR37)</f>
        <v>10108940</v>
      </c>
      <c r="E37" s="19">
        <f>SUM(F37+BA37)</f>
        <v>10068994</v>
      </c>
      <c r="F37" s="19">
        <f>SUM(G37+H37+I37+P37+S37+T37+U37+AE37+AD37)</f>
        <v>10066310</v>
      </c>
      <c r="G37" s="23">
        <v>7390621</v>
      </c>
      <c r="H37" s="23">
        <v>1773543</v>
      </c>
      <c r="I37" s="19">
        <f t="shared" si="5"/>
        <v>323037</v>
      </c>
      <c r="J37" s="19">
        <v>0</v>
      </c>
      <c r="K37" s="19">
        <v>0</v>
      </c>
      <c r="L37" s="19">
        <v>0</v>
      </c>
      <c r="M37" s="19">
        <v>0</v>
      </c>
      <c r="N37" s="23">
        <v>96863</v>
      </c>
      <c r="O37" s="23">
        <v>226174</v>
      </c>
      <c r="P37" s="19">
        <f t="shared" si="6"/>
        <v>0</v>
      </c>
      <c r="Q37" s="23">
        <v>0</v>
      </c>
      <c r="R37" s="23">
        <v>0</v>
      </c>
      <c r="S37" s="23">
        <v>0</v>
      </c>
      <c r="T37" s="23">
        <v>137832</v>
      </c>
      <c r="U37" s="19">
        <f t="shared" si="34"/>
        <v>233457</v>
      </c>
      <c r="V37" s="23">
        <v>56966</v>
      </c>
      <c r="W37" s="23">
        <v>54429</v>
      </c>
      <c r="X37" s="23">
        <v>67733</v>
      </c>
      <c r="Y37" s="23">
        <v>14774</v>
      </c>
      <c r="Z37" s="23">
        <v>6607</v>
      </c>
      <c r="AA37" s="23">
        <v>20701</v>
      </c>
      <c r="AB37" s="23">
        <v>0</v>
      </c>
      <c r="AC37" s="23">
        <v>12247</v>
      </c>
      <c r="AD37" s="19">
        <v>0</v>
      </c>
      <c r="AE37" s="19">
        <f>SUM(AF37:AZ37)</f>
        <v>207820</v>
      </c>
      <c r="AF37" s="19">
        <v>0</v>
      </c>
      <c r="AG37" s="19">
        <v>0</v>
      </c>
      <c r="AH37" s="23">
        <v>31272</v>
      </c>
      <c r="AI37" s="23">
        <v>38382</v>
      </c>
      <c r="AJ37" s="23">
        <v>0</v>
      </c>
      <c r="AK37" s="23">
        <v>7681</v>
      </c>
      <c r="AL37" s="23">
        <v>265</v>
      </c>
      <c r="AM37" s="23">
        <v>0</v>
      </c>
      <c r="AN37" s="23">
        <v>14630</v>
      </c>
      <c r="AO37" s="23">
        <v>7566</v>
      </c>
      <c r="AP37" s="23">
        <v>365</v>
      </c>
      <c r="AQ37" s="23">
        <v>0</v>
      </c>
      <c r="AR37" s="23">
        <v>46934</v>
      </c>
      <c r="AS37" s="23">
        <v>0</v>
      </c>
      <c r="AT37" s="23">
        <v>0</v>
      </c>
      <c r="AU37" s="23">
        <v>0</v>
      </c>
      <c r="AV37" s="23">
        <v>0</v>
      </c>
      <c r="AW37" s="23">
        <v>0</v>
      </c>
      <c r="AX37" s="23">
        <v>5165</v>
      </c>
      <c r="AY37" s="23">
        <v>0</v>
      </c>
      <c r="AZ37" s="23">
        <v>55560</v>
      </c>
      <c r="BA37" s="19">
        <f>SUM(BB37+BF37+BI37+BK37+BN37)</f>
        <v>2684</v>
      </c>
      <c r="BB37" s="19">
        <f>SUM(BC37:BE37)</f>
        <v>0</v>
      </c>
      <c r="BC37" s="19">
        <v>0</v>
      </c>
      <c r="BD37" s="19">
        <v>0</v>
      </c>
      <c r="BE37" s="19">
        <v>0</v>
      </c>
      <c r="BF37" s="19">
        <f>SUM(BH37:BH37)</f>
        <v>0</v>
      </c>
      <c r="BG37" s="19">
        <v>0</v>
      </c>
      <c r="BH37" s="19">
        <v>0</v>
      </c>
      <c r="BI37" s="19">
        <v>0</v>
      </c>
      <c r="BJ37" s="19">
        <v>0</v>
      </c>
      <c r="BK37" s="19">
        <f t="shared" si="7"/>
        <v>0</v>
      </c>
      <c r="BL37" s="19">
        <v>0</v>
      </c>
      <c r="BM37" s="19">
        <v>0</v>
      </c>
      <c r="BN37" s="19">
        <f>SUM(BO37:BY37)</f>
        <v>2684</v>
      </c>
      <c r="BO37" s="19">
        <v>0</v>
      </c>
      <c r="BP37" s="19">
        <v>0</v>
      </c>
      <c r="BQ37" s="19">
        <v>0</v>
      </c>
      <c r="BR37" s="19">
        <v>0</v>
      </c>
      <c r="BS37" s="19">
        <v>0</v>
      </c>
      <c r="BT37" s="19">
        <v>0</v>
      </c>
      <c r="BU37" s="19">
        <v>0</v>
      </c>
      <c r="BV37" s="19">
        <v>0</v>
      </c>
      <c r="BW37" s="19">
        <v>0</v>
      </c>
      <c r="BX37" s="23">
        <v>2684</v>
      </c>
      <c r="BY37" s="19">
        <v>0</v>
      </c>
      <c r="BZ37" s="19">
        <f>SUM(CA37+CQ37)</f>
        <v>39946</v>
      </c>
      <c r="CA37" s="19">
        <f>SUM(CB37+CE37+CK37)</f>
        <v>39946</v>
      </c>
      <c r="CB37" s="19">
        <f t="shared" si="8"/>
        <v>39946</v>
      </c>
      <c r="CC37" s="19">
        <v>0</v>
      </c>
      <c r="CD37" s="23">
        <v>39946</v>
      </c>
      <c r="CE37" s="19">
        <f t="shared" si="36"/>
        <v>0</v>
      </c>
      <c r="CF37" s="19">
        <v>0</v>
      </c>
      <c r="CG37" s="19">
        <v>0</v>
      </c>
      <c r="CH37" s="19">
        <v>0</v>
      </c>
      <c r="CI37" s="19">
        <v>0</v>
      </c>
      <c r="CJ37" s="19">
        <v>0</v>
      </c>
      <c r="CK37" s="19">
        <f>SUM(CL37:CP37)</f>
        <v>0</v>
      </c>
      <c r="CL37" s="19">
        <v>0</v>
      </c>
      <c r="CM37" s="19">
        <v>0</v>
      </c>
      <c r="CN37" s="19">
        <v>0</v>
      </c>
      <c r="CO37" s="19"/>
      <c r="CP37" s="19"/>
      <c r="CQ37" s="19">
        <v>0</v>
      </c>
      <c r="CR37" s="19">
        <f t="shared" si="9"/>
        <v>0</v>
      </c>
      <c r="CS37" s="19">
        <f t="shared" si="10"/>
        <v>0</v>
      </c>
      <c r="CT37" s="19">
        <v>0</v>
      </c>
      <c r="CU37" s="20">
        <v>0</v>
      </c>
      <c r="CW37" s="94"/>
      <c r="CX37" s="109">
        <v>10108940</v>
      </c>
      <c r="CY37" s="109">
        <f t="shared" si="4"/>
        <v>0</v>
      </c>
      <c r="CZ37" s="94"/>
      <c r="DA37" s="95"/>
    </row>
    <row r="38" spans="1:123" ht="31.2" x14ac:dyDescent="0.3">
      <c r="A38" s="21" t="s">
        <v>1</v>
      </c>
      <c r="B38" s="21" t="s">
        <v>91</v>
      </c>
      <c r="C38" s="22" t="s">
        <v>109</v>
      </c>
      <c r="D38" s="18">
        <f>SUM(E38+BZ38+CR38)</f>
        <v>5248862</v>
      </c>
      <c r="E38" s="19">
        <f>SUM(F38+BA38)</f>
        <v>5228862</v>
      </c>
      <c r="F38" s="19">
        <f>SUM(G38+H38+I38+P38+S38+T38+U38+AE38+AD38)</f>
        <v>5228862</v>
      </c>
      <c r="G38" s="23">
        <v>3734727</v>
      </c>
      <c r="H38" s="23">
        <v>929779</v>
      </c>
      <c r="I38" s="19">
        <f t="shared" si="5"/>
        <v>258757</v>
      </c>
      <c r="J38" s="19">
        <v>0</v>
      </c>
      <c r="K38" s="19">
        <v>0</v>
      </c>
      <c r="L38" s="19">
        <v>0</v>
      </c>
      <c r="M38" s="19">
        <v>0</v>
      </c>
      <c r="N38" s="23">
        <v>170162</v>
      </c>
      <c r="O38" s="23">
        <v>88595</v>
      </c>
      <c r="P38" s="19">
        <f t="shared" si="6"/>
        <v>0</v>
      </c>
      <c r="Q38" s="23">
        <v>0</v>
      </c>
      <c r="R38" s="23">
        <v>0</v>
      </c>
      <c r="S38" s="23">
        <v>0</v>
      </c>
      <c r="T38" s="23">
        <v>86429</v>
      </c>
      <c r="U38" s="19">
        <f t="shared" si="34"/>
        <v>104851</v>
      </c>
      <c r="V38" s="23">
        <v>0</v>
      </c>
      <c r="W38" s="23">
        <v>37390</v>
      </c>
      <c r="X38" s="23">
        <v>16949</v>
      </c>
      <c r="Y38" s="23">
        <v>5198</v>
      </c>
      <c r="Z38" s="23">
        <v>6730</v>
      </c>
      <c r="AA38" s="23">
        <v>37500</v>
      </c>
      <c r="AB38" s="23">
        <v>0</v>
      </c>
      <c r="AC38" s="23">
        <v>1084</v>
      </c>
      <c r="AD38" s="19">
        <v>0</v>
      </c>
      <c r="AE38" s="19">
        <f>SUM(AF38:AZ38)</f>
        <v>114319</v>
      </c>
      <c r="AF38" s="19">
        <v>0</v>
      </c>
      <c r="AG38" s="19">
        <v>0</v>
      </c>
      <c r="AH38" s="23">
        <v>10000</v>
      </c>
      <c r="AI38" s="23">
        <v>0</v>
      </c>
      <c r="AJ38" s="23">
        <v>0</v>
      </c>
      <c r="AK38" s="23">
        <v>517</v>
      </c>
      <c r="AL38" s="23">
        <v>0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25209</v>
      </c>
      <c r="AS38" s="23">
        <v>0</v>
      </c>
      <c r="AT38" s="23">
        <v>0</v>
      </c>
      <c r="AU38" s="23">
        <v>0</v>
      </c>
      <c r="AV38" s="23">
        <v>0</v>
      </c>
      <c r="AW38" s="23">
        <v>0</v>
      </c>
      <c r="AX38" s="23">
        <v>70000</v>
      </c>
      <c r="AY38" s="23">
        <v>0</v>
      </c>
      <c r="AZ38" s="23">
        <v>8593</v>
      </c>
      <c r="BA38" s="19">
        <f t="shared" si="35"/>
        <v>0</v>
      </c>
      <c r="BB38" s="19">
        <f>SUM(BC38:BE38)</f>
        <v>0</v>
      </c>
      <c r="BC38" s="19">
        <v>0</v>
      </c>
      <c r="BD38" s="19">
        <v>0</v>
      </c>
      <c r="BE38" s="19">
        <v>0</v>
      </c>
      <c r="BF38" s="19">
        <f>SUM(BH38:BH38)</f>
        <v>0</v>
      </c>
      <c r="BG38" s="19">
        <v>0</v>
      </c>
      <c r="BH38" s="19">
        <v>0</v>
      </c>
      <c r="BI38" s="19">
        <v>0</v>
      </c>
      <c r="BJ38" s="19">
        <v>0</v>
      </c>
      <c r="BK38" s="19">
        <f t="shared" si="7"/>
        <v>0</v>
      </c>
      <c r="BL38" s="19">
        <v>0</v>
      </c>
      <c r="BM38" s="19">
        <v>0</v>
      </c>
      <c r="BN38" s="19">
        <f>SUM(BO38:BY38)</f>
        <v>0</v>
      </c>
      <c r="BO38" s="19">
        <v>0</v>
      </c>
      <c r="BP38" s="19">
        <v>0</v>
      </c>
      <c r="BQ38" s="19">
        <v>0</v>
      </c>
      <c r="BR38" s="19">
        <v>0</v>
      </c>
      <c r="BS38" s="19">
        <v>0</v>
      </c>
      <c r="BT38" s="19">
        <v>0</v>
      </c>
      <c r="BU38" s="19">
        <v>0</v>
      </c>
      <c r="BV38" s="19">
        <v>0</v>
      </c>
      <c r="BW38" s="19">
        <v>0</v>
      </c>
      <c r="BX38" s="23">
        <v>0</v>
      </c>
      <c r="BY38" s="19">
        <v>0</v>
      </c>
      <c r="BZ38" s="19">
        <f>SUM(CA38+CQ38)</f>
        <v>20000</v>
      </c>
      <c r="CA38" s="19">
        <f>SUM(CB38+CE38+CK38)</f>
        <v>20000</v>
      </c>
      <c r="CB38" s="19">
        <f t="shared" si="8"/>
        <v>20000</v>
      </c>
      <c r="CC38" s="19">
        <v>0</v>
      </c>
      <c r="CD38" s="23">
        <v>20000</v>
      </c>
      <c r="CE38" s="19">
        <f t="shared" si="36"/>
        <v>0</v>
      </c>
      <c r="CF38" s="19">
        <v>0</v>
      </c>
      <c r="CG38" s="19">
        <v>0</v>
      </c>
      <c r="CH38" s="19">
        <v>0</v>
      </c>
      <c r="CI38" s="19">
        <v>0</v>
      </c>
      <c r="CJ38" s="19">
        <v>0</v>
      </c>
      <c r="CK38" s="19">
        <f>SUM(CL38:CP38)</f>
        <v>0</v>
      </c>
      <c r="CL38" s="19">
        <v>0</v>
      </c>
      <c r="CM38" s="19">
        <v>0</v>
      </c>
      <c r="CN38" s="19">
        <v>0</v>
      </c>
      <c r="CO38" s="19"/>
      <c r="CP38" s="19"/>
      <c r="CQ38" s="19">
        <v>0</v>
      </c>
      <c r="CR38" s="19">
        <f t="shared" si="9"/>
        <v>0</v>
      </c>
      <c r="CS38" s="19">
        <f t="shared" si="10"/>
        <v>0</v>
      </c>
      <c r="CT38" s="19">
        <v>0</v>
      </c>
      <c r="CU38" s="20">
        <v>0</v>
      </c>
      <c r="CW38" s="94"/>
      <c r="CX38" s="109">
        <v>5248862</v>
      </c>
      <c r="CY38" s="109">
        <f t="shared" si="4"/>
        <v>0</v>
      </c>
      <c r="CZ38" s="94"/>
      <c r="DA38" s="95"/>
    </row>
    <row r="39" spans="1:123" s="59" customFormat="1" ht="31.2" x14ac:dyDescent="0.3">
      <c r="A39" s="16" t="s">
        <v>110</v>
      </c>
      <c r="B39" s="16" t="s">
        <v>1</v>
      </c>
      <c r="C39" s="17" t="s">
        <v>111</v>
      </c>
      <c r="D39" s="18">
        <f t="shared" ref="D39:AX39" si="37">SUM(D40:D40)</f>
        <v>4559803</v>
      </c>
      <c r="E39" s="18">
        <f t="shared" si="37"/>
        <v>4529096</v>
      </c>
      <c r="F39" s="18">
        <f t="shared" si="37"/>
        <v>4529096</v>
      </c>
      <c r="G39" s="18">
        <f t="shared" si="37"/>
        <v>3520240</v>
      </c>
      <c r="H39" s="18">
        <f t="shared" si="37"/>
        <v>843705</v>
      </c>
      <c r="I39" s="18">
        <f t="shared" si="37"/>
        <v>46840</v>
      </c>
      <c r="J39" s="18">
        <f t="shared" si="37"/>
        <v>0</v>
      </c>
      <c r="K39" s="18">
        <f t="shared" si="37"/>
        <v>0</v>
      </c>
      <c r="L39" s="18">
        <f t="shared" si="37"/>
        <v>0</v>
      </c>
      <c r="M39" s="18">
        <f t="shared" si="37"/>
        <v>0</v>
      </c>
      <c r="N39" s="18">
        <f t="shared" si="37"/>
        <v>0</v>
      </c>
      <c r="O39" s="18">
        <f t="shared" si="37"/>
        <v>46840</v>
      </c>
      <c r="P39" s="18">
        <f t="shared" si="37"/>
        <v>0</v>
      </c>
      <c r="Q39" s="18">
        <f t="shared" si="37"/>
        <v>0</v>
      </c>
      <c r="R39" s="18">
        <f t="shared" si="37"/>
        <v>0</v>
      </c>
      <c r="S39" s="18">
        <f t="shared" si="37"/>
        <v>0</v>
      </c>
      <c r="T39" s="18">
        <f t="shared" si="37"/>
        <v>41486</v>
      </c>
      <c r="U39" s="18">
        <f t="shared" si="37"/>
        <v>53905</v>
      </c>
      <c r="V39" s="18">
        <f t="shared" si="37"/>
        <v>8183</v>
      </c>
      <c r="W39" s="18">
        <f t="shared" si="37"/>
        <v>19263</v>
      </c>
      <c r="X39" s="18">
        <f t="shared" si="37"/>
        <v>11403</v>
      </c>
      <c r="Y39" s="18">
        <f t="shared" si="37"/>
        <v>3788</v>
      </c>
      <c r="Z39" s="18">
        <f t="shared" si="37"/>
        <v>271</v>
      </c>
      <c r="AA39" s="18">
        <f t="shared" si="37"/>
        <v>10997</v>
      </c>
      <c r="AB39" s="18">
        <f t="shared" si="37"/>
        <v>0</v>
      </c>
      <c r="AC39" s="18">
        <f t="shared" si="37"/>
        <v>0</v>
      </c>
      <c r="AD39" s="18">
        <f t="shared" si="37"/>
        <v>0</v>
      </c>
      <c r="AE39" s="18">
        <f t="shared" si="37"/>
        <v>22920</v>
      </c>
      <c r="AF39" s="18">
        <f t="shared" si="37"/>
        <v>0</v>
      </c>
      <c r="AG39" s="18">
        <f t="shared" si="37"/>
        <v>0</v>
      </c>
      <c r="AH39" s="18">
        <f t="shared" si="37"/>
        <v>2971</v>
      </c>
      <c r="AI39" s="18">
        <f t="shared" si="37"/>
        <v>19949</v>
      </c>
      <c r="AJ39" s="18">
        <f t="shared" si="37"/>
        <v>0</v>
      </c>
      <c r="AK39" s="18">
        <f t="shared" si="37"/>
        <v>0</v>
      </c>
      <c r="AL39" s="18">
        <f t="shared" si="37"/>
        <v>0</v>
      </c>
      <c r="AM39" s="18">
        <f t="shared" si="37"/>
        <v>0</v>
      </c>
      <c r="AN39" s="18">
        <f t="shared" si="37"/>
        <v>0</v>
      </c>
      <c r="AO39" s="18">
        <f t="shared" si="37"/>
        <v>0</v>
      </c>
      <c r="AP39" s="18">
        <f t="shared" si="37"/>
        <v>0</v>
      </c>
      <c r="AQ39" s="18">
        <f t="shared" si="37"/>
        <v>0</v>
      </c>
      <c r="AR39" s="18">
        <f t="shared" si="37"/>
        <v>0</v>
      </c>
      <c r="AS39" s="18">
        <f t="shared" si="37"/>
        <v>0</v>
      </c>
      <c r="AT39" s="18">
        <f t="shared" si="37"/>
        <v>0</v>
      </c>
      <c r="AU39" s="18">
        <f t="shared" si="37"/>
        <v>0</v>
      </c>
      <c r="AV39" s="18">
        <f t="shared" si="37"/>
        <v>0</v>
      </c>
      <c r="AW39" s="18">
        <f t="shared" si="37"/>
        <v>0</v>
      </c>
      <c r="AX39" s="18">
        <f t="shared" si="37"/>
        <v>0</v>
      </c>
      <c r="AY39" s="18"/>
      <c r="AZ39" s="18">
        <f t="shared" ref="AZ39:CU39" si="38">SUM(AZ40:AZ40)</f>
        <v>0</v>
      </c>
      <c r="BA39" s="18">
        <f t="shared" si="38"/>
        <v>0</v>
      </c>
      <c r="BB39" s="18">
        <f t="shared" si="38"/>
        <v>0</v>
      </c>
      <c r="BC39" s="18">
        <f t="shared" si="38"/>
        <v>0</v>
      </c>
      <c r="BD39" s="18">
        <f t="shared" si="38"/>
        <v>0</v>
      </c>
      <c r="BE39" s="18">
        <f t="shared" si="38"/>
        <v>0</v>
      </c>
      <c r="BF39" s="18">
        <f t="shared" si="38"/>
        <v>0</v>
      </c>
      <c r="BG39" s="18">
        <f t="shared" si="38"/>
        <v>0</v>
      </c>
      <c r="BH39" s="18">
        <f t="shared" si="38"/>
        <v>0</v>
      </c>
      <c r="BI39" s="18">
        <f t="shared" si="38"/>
        <v>0</v>
      </c>
      <c r="BJ39" s="18">
        <f t="shared" si="38"/>
        <v>0</v>
      </c>
      <c r="BK39" s="18">
        <f t="shared" si="38"/>
        <v>0</v>
      </c>
      <c r="BL39" s="18">
        <f t="shared" si="38"/>
        <v>0</v>
      </c>
      <c r="BM39" s="18">
        <f t="shared" si="38"/>
        <v>0</v>
      </c>
      <c r="BN39" s="18">
        <f t="shared" si="38"/>
        <v>0</v>
      </c>
      <c r="BO39" s="18">
        <f t="shared" si="38"/>
        <v>0</v>
      </c>
      <c r="BP39" s="18">
        <f t="shared" si="38"/>
        <v>0</v>
      </c>
      <c r="BQ39" s="18">
        <f t="shared" si="38"/>
        <v>0</v>
      </c>
      <c r="BR39" s="18">
        <f t="shared" si="38"/>
        <v>0</v>
      </c>
      <c r="BS39" s="18">
        <f t="shared" si="38"/>
        <v>0</v>
      </c>
      <c r="BT39" s="18">
        <f t="shared" si="38"/>
        <v>0</v>
      </c>
      <c r="BU39" s="18">
        <f t="shared" si="38"/>
        <v>0</v>
      </c>
      <c r="BV39" s="18">
        <f t="shared" si="38"/>
        <v>0</v>
      </c>
      <c r="BW39" s="18">
        <f t="shared" si="38"/>
        <v>0</v>
      </c>
      <c r="BX39" s="18">
        <f t="shared" si="38"/>
        <v>0</v>
      </c>
      <c r="BY39" s="18">
        <f t="shared" si="38"/>
        <v>0</v>
      </c>
      <c r="BZ39" s="18">
        <f t="shared" si="38"/>
        <v>30707</v>
      </c>
      <c r="CA39" s="18">
        <f t="shared" si="38"/>
        <v>30707</v>
      </c>
      <c r="CB39" s="18">
        <f t="shared" si="38"/>
        <v>30707</v>
      </c>
      <c r="CC39" s="18">
        <f t="shared" si="38"/>
        <v>0</v>
      </c>
      <c r="CD39" s="18">
        <f t="shared" si="38"/>
        <v>30707</v>
      </c>
      <c r="CE39" s="18">
        <f t="shared" si="38"/>
        <v>0</v>
      </c>
      <c r="CF39" s="18">
        <f t="shared" si="38"/>
        <v>0</v>
      </c>
      <c r="CG39" s="18">
        <f t="shared" si="38"/>
        <v>0</v>
      </c>
      <c r="CH39" s="18">
        <f t="shared" si="38"/>
        <v>0</v>
      </c>
      <c r="CI39" s="18">
        <f t="shared" si="38"/>
        <v>0</v>
      </c>
      <c r="CJ39" s="18">
        <f t="shared" si="38"/>
        <v>0</v>
      </c>
      <c r="CK39" s="18">
        <f t="shared" si="38"/>
        <v>0</v>
      </c>
      <c r="CL39" s="18">
        <f t="shared" si="38"/>
        <v>0</v>
      </c>
      <c r="CM39" s="18">
        <f t="shared" si="38"/>
        <v>0</v>
      </c>
      <c r="CN39" s="18">
        <f t="shared" si="38"/>
        <v>0</v>
      </c>
      <c r="CO39" s="18">
        <f t="shared" si="38"/>
        <v>0</v>
      </c>
      <c r="CP39" s="18">
        <f t="shared" si="38"/>
        <v>0</v>
      </c>
      <c r="CQ39" s="18">
        <f t="shared" si="38"/>
        <v>0</v>
      </c>
      <c r="CR39" s="18">
        <f t="shared" si="38"/>
        <v>0</v>
      </c>
      <c r="CS39" s="18">
        <f t="shared" si="38"/>
        <v>0</v>
      </c>
      <c r="CT39" s="18">
        <f t="shared" si="38"/>
        <v>0</v>
      </c>
      <c r="CU39" s="46">
        <f t="shared" si="38"/>
        <v>0</v>
      </c>
      <c r="CV39" s="58"/>
      <c r="CW39" s="94"/>
      <c r="CX39" s="114">
        <v>4559803</v>
      </c>
      <c r="CY39" s="114">
        <f t="shared" si="4"/>
        <v>0</v>
      </c>
      <c r="CZ39" s="94"/>
      <c r="DA39" s="93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</row>
    <row r="40" spans="1:123" ht="31.2" x14ac:dyDescent="0.3">
      <c r="A40" s="21" t="s">
        <v>1</v>
      </c>
      <c r="B40" s="21" t="s">
        <v>79</v>
      </c>
      <c r="C40" s="22" t="s">
        <v>585</v>
      </c>
      <c r="D40" s="18">
        <f>SUM(E40+BZ40+CR40)</f>
        <v>4559803</v>
      </c>
      <c r="E40" s="19">
        <f>SUM(F40+BA40)</f>
        <v>4529096</v>
      </c>
      <c r="F40" s="19">
        <f>SUM(G40+H40+I40+P40+S40+T40+U40+AE40+AD40)</f>
        <v>4529096</v>
      </c>
      <c r="G40" s="23">
        <v>3520240</v>
      </c>
      <c r="H40" s="23">
        <v>843705</v>
      </c>
      <c r="I40" s="19">
        <f t="shared" ref="I40" si="39">SUM(J40:O40)</f>
        <v>46840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23">
        <v>46840</v>
      </c>
      <c r="P40" s="19">
        <f t="shared" ref="P40" si="40">SUM(Q40:R40)</f>
        <v>0</v>
      </c>
      <c r="Q40" s="19"/>
      <c r="R40" s="19">
        <v>0</v>
      </c>
      <c r="S40" s="19">
        <v>0</v>
      </c>
      <c r="T40" s="23">
        <v>41486</v>
      </c>
      <c r="U40" s="19">
        <f>SUM(V40:AC40)</f>
        <v>53905</v>
      </c>
      <c r="V40" s="23">
        <v>8183</v>
      </c>
      <c r="W40" s="23">
        <v>19263</v>
      </c>
      <c r="X40" s="23">
        <v>11403</v>
      </c>
      <c r="Y40" s="23">
        <v>3788</v>
      </c>
      <c r="Z40" s="23">
        <v>271</v>
      </c>
      <c r="AA40" s="23">
        <v>10997</v>
      </c>
      <c r="AB40" s="23">
        <v>0</v>
      </c>
      <c r="AC40" s="23">
        <v>0</v>
      </c>
      <c r="AD40" s="19">
        <v>0</v>
      </c>
      <c r="AE40" s="19">
        <f>SUM(AF40:AZ40)</f>
        <v>22920</v>
      </c>
      <c r="AF40" s="19">
        <v>0</v>
      </c>
      <c r="AG40" s="19">
        <v>0</v>
      </c>
      <c r="AH40" s="23">
        <v>2971</v>
      </c>
      <c r="AI40" s="23">
        <v>19949</v>
      </c>
      <c r="AJ40" s="23">
        <v>0</v>
      </c>
      <c r="AK40" s="23">
        <v>0</v>
      </c>
      <c r="AL40" s="23">
        <v>0</v>
      </c>
      <c r="AM40" s="23">
        <v>0</v>
      </c>
      <c r="AN40" s="23">
        <v>0</v>
      </c>
      <c r="AO40" s="23">
        <v>0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23">
        <v>0</v>
      </c>
      <c r="AV40" s="23">
        <v>0</v>
      </c>
      <c r="AW40" s="23">
        <v>0</v>
      </c>
      <c r="AX40" s="23">
        <v>0</v>
      </c>
      <c r="AY40" s="23">
        <v>0</v>
      </c>
      <c r="AZ40" s="23">
        <v>0</v>
      </c>
      <c r="BA40" s="19">
        <f>SUM(BB40+BF40+BI40+BK40+BN40)</f>
        <v>0</v>
      </c>
      <c r="BB40" s="19">
        <f>SUM(BC40:BE40)</f>
        <v>0</v>
      </c>
      <c r="BC40" s="19">
        <v>0</v>
      </c>
      <c r="BD40" s="19">
        <v>0</v>
      </c>
      <c r="BE40" s="19">
        <v>0</v>
      </c>
      <c r="BF40" s="19">
        <f>SUM(BH40:BH40)</f>
        <v>0</v>
      </c>
      <c r="BG40" s="19">
        <v>0</v>
      </c>
      <c r="BH40" s="19">
        <v>0</v>
      </c>
      <c r="BI40" s="19">
        <v>0</v>
      </c>
      <c r="BJ40" s="19">
        <v>0</v>
      </c>
      <c r="BK40" s="19">
        <f t="shared" ref="BK40" si="41">SUM(BL40)</f>
        <v>0</v>
      </c>
      <c r="BL40" s="19">
        <v>0</v>
      </c>
      <c r="BM40" s="19">
        <v>0</v>
      </c>
      <c r="BN40" s="19">
        <f>SUM(BO40:BY40)</f>
        <v>0</v>
      </c>
      <c r="BO40" s="19">
        <v>0</v>
      </c>
      <c r="BP40" s="19">
        <v>0</v>
      </c>
      <c r="BQ40" s="19">
        <v>0</v>
      </c>
      <c r="BR40" s="19">
        <v>0</v>
      </c>
      <c r="BS40" s="19">
        <v>0</v>
      </c>
      <c r="BT40" s="19">
        <v>0</v>
      </c>
      <c r="BU40" s="19">
        <v>0</v>
      </c>
      <c r="BV40" s="19">
        <v>0</v>
      </c>
      <c r="BW40" s="19">
        <v>0</v>
      </c>
      <c r="BX40" s="19">
        <v>0</v>
      </c>
      <c r="BY40" s="19">
        <v>0</v>
      </c>
      <c r="BZ40" s="19">
        <f>SUM(CA40+CQ40)</f>
        <v>30707</v>
      </c>
      <c r="CA40" s="19">
        <f>SUM(CB40+CE40+CK40)</f>
        <v>30707</v>
      </c>
      <c r="CB40" s="19">
        <f t="shared" ref="CB40" si="42">SUM(CC40:CD40)</f>
        <v>30707</v>
      </c>
      <c r="CC40" s="19">
        <v>0</v>
      </c>
      <c r="CD40" s="23">
        <v>30707</v>
      </c>
      <c r="CE40" s="19">
        <f>SUM(CF40:CJ40)</f>
        <v>0</v>
      </c>
      <c r="CF40" s="19">
        <v>0</v>
      </c>
      <c r="CG40" s="19">
        <v>0</v>
      </c>
      <c r="CH40" s="19">
        <v>0</v>
      </c>
      <c r="CI40" s="19">
        <v>0</v>
      </c>
      <c r="CJ40" s="19">
        <v>0</v>
      </c>
      <c r="CK40" s="19">
        <f>SUM(CL40:CP40)</f>
        <v>0</v>
      </c>
      <c r="CL40" s="19">
        <v>0</v>
      </c>
      <c r="CM40" s="19">
        <v>0</v>
      </c>
      <c r="CN40" s="19">
        <v>0</v>
      </c>
      <c r="CO40" s="19"/>
      <c r="CP40" s="19"/>
      <c r="CQ40" s="19">
        <v>0</v>
      </c>
      <c r="CR40" s="19">
        <f t="shared" ref="CR40" si="43">SUM(CS40)</f>
        <v>0</v>
      </c>
      <c r="CS40" s="19">
        <f t="shared" ref="CS40" si="44">SUM(CT40:CU40)</f>
        <v>0</v>
      </c>
      <c r="CT40" s="19">
        <v>0</v>
      </c>
      <c r="CU40" s="20">
        <v>0</v>
      </c>
      <c r="CW40" s="94"/>
      <c r="CX40" s="109">
        <v>4559803</v>
      </c>
      <c r="CY40" s="109">
        <f t="shared" si="4"/>
        <v>0</v>
      </c>
      <c r="CZ40" s="94"/>
      <c r="DA40" s="95"/>
    </row>
    <row r="41" spans="1:123" s="59" customFormat="1" ht="31.2" x14ac:dyDescent="0.3">
      <c r="A41" s="16" t="s">
        <v>112</v>
      </c>
      <c r="B41" s="16" t="s">
        <v>1</v>
      </c>
      <c r="C41" s="17" t="s">
        <v>113</v>
      </c>
      <c r="D41" s="18">
        <f t="shared" ref="D41:AK41" si="45">SUM(D42)</f>
        <v>14722351</v>
      </c>
      <c r="E41" s="18">
        <f t="shared" si="45"/>
        <v>14697351</v>
      </c>
      <c r="F41" s="18">
        <f t="shared" si="45"/>
        <v>14679715</v>
      </c>
      <c r="G41" s="18">
        <f t="shared" si="45"/>
        <v>9725042</v>
      </c>
      <c r="H41" s="18">
        <f t="shared" si="45"/>
        <v>2324375</v>
      </c>
      <c r="I41" s="18">
        <f t="shared" si="45"/>
        <v>620528</v>
      </c>
      <c r="J41" s="18">
        <f t="shared" si="45"/>
        <v>0</v>
      </c>
      <c r="K41" s="18">
        <f t="shared" si="45"/>
        <v>0</v>
      </c>
      <c r="L41" s="18">
        <f t="shared" si="45"/>
        <v>0</v>
      </c>
      <c r="M41" s="18">
        <f t="shared" si="45"/>
        <v>0</v>
      </c>
      <c r="N41" s="18">
        <f t="shared" si="45"/>
        <v>320000</v>
      </c>
      <c r="O41" s="18">
        <f t="shared" si="45"/>
        <v>300528</v>
      </c>
      <c r="P41" s="18">
        <f t="shared" si="45"/>
        <v>25000</v>
      </c>
      <c r="Q41" s="18">
        <f t="shared" si="45"/>
        <v>0</v>
      </c>
      <c r="R41" s="18">
        <f t="shared" si="45"/>
        <v>25000</v>
      </c>
      <c r="S41" s="18">
        <f t="shared" si="45"/>
        <v>0</v>
      </c>
      <c r="T41" s="18">
        <f t="shared" si="45"/>
        <v>265028</v>
      </c>
      <c r="U41" s="18">
        <f t="shared" si="45"/>
        <v>560891</v>
      </c>
      <c r="V41" s="18">
        <f t="shared" si="45"/>
        <v>109851</v>
      </c>
      <c r="W41" s="18">
        <f t="shared" si="45"/>
        <v>235894</v>
      </c>
      <c r="X41" s="18">
        <f t="shared" si="45"/>
        <v>153290</v>
      </c>
      <c r="Y41" s="18">
        <f t="shared" si="45"/>
        <v>45200</v>
      </c>
      <c r="Z41" s="18">
        <f t="shared" si="45"/>
        <v>16656</v>
      </c>
      <c r="AA41" s="18">
        <f t="shared" si="45"/>
        <v>0</v>
      </c>
      <c r="AB41" s="18">
        <f t="shared" si="45"/>
        <v>0</v>
      </c>
      <c r="AC41" s="18">
        <f t="shared" si="45"/>
        <v>0</v>
      </c>
      <c r="AD41" s="18">
        <f t="shared" si="45"/>
        <v>0</v>
      </c>
      <c r="AE41" s="18">
        <f t="shared" si="45"/>
        <v>1158851</v>
      </c>
      <c r="AF41" s="18">
        <f t="shared" si="45"/>
        <v>0</v>
      </c>
      <c r="AG41" s="18">
        <f t="shared" si="45"/>
        <v>0</v>
      </c>
      <c r="AH41" s="18">
        <f t="shared" si="45"/>
        <v>27184</v>
      </c>
      <c r="AI41" s="18">
        <f t="shared" si="45"/>
        <v>375000</v>
      </c>
      <c r="AJ41" s="18">
        <f t="shared" si="45"/>
        <v>0</v>
      </c>
      <c r="AK41" s="18">
        <f t="shared" si="45"/>
        <v>2000</v>
      </c>
      <c r="AL41" s="18">
        <f t="shared" ref="AL41:CU41" si="46">SUM(AL42)</f>
        <v>20166</v>
      </c>
      <c r="AM41" s="18">
        <f t="shared" si="46"/>
        <v>0</v>
      </c>
      <c r="AN41" s="18">
        <f t="shared" si="46"/>
        <v>0</v>
      </c>
      <c r="AO41" s="18">
        <f t="shared" si="46"/>
        <v>298949</v>
      </c>
      <c r="AP41" s="18">
        <f t="shared" si="46"/>
        <v>0</v>
      </c>
      <c r="AQ41" s="18">
        <f t="shared" si="46"/>
        <v>0</v>
      </c>
      <c r="AR41" s="18">
        <f t="shared" si="46"/>
        <v>0</v>
      </c>
      <c r="AS41" s="18">
        <f t="shared" si="46"/>
        <v>13596</v>
      </c>
      <c r="AT41" s="18"/>
      <c r="AU41" s="18"/>
      <c r="AV41" s="18">
        <f t="shared" si="46"/>
        <v>0</v>
      </c>
      <c r="AW41" s="18">
        <f t="shared" si="46"/>
        <v>0</v>
      </c>
      <c r="AX41" s="18">
        <f t="shared" si="46"/>
        <v>71088</v>
      </c>
      <c r="AY41" s="18">
        <f t="shared" si="46"/>
        <v>340868</v>
      </c>
      <c r="AZ41" s="18">
        <f t="shared" si="46"/>
        <v>10000</v>
      </c>
      <c r="BA41" s="18">
        <f t="shared" si="46"/>
        <v>17636</v>
      </c>
      <c r="BB41" s="18">
        <f t="shared" si="46"/>
        <v>0</v>
      </c>
      <c r="BC41" s="18">
        <f t="shared" si="46"/>
        <v>0</v>
      </c>
      <c r="BD41" s="18">
        <f t="shared" si="46"/>
        <v>0</v>
      </c>
      <c r="BE41" s="18">
        <f t="shared" si="46"/>
        <v>0</v>
      </c>
      <c r="BF41" s="18">
        <f t="shared" si="46"/>
        <v>0</v>
      </c>
      <c r="BG41" s="18">
        <f t="shared" si="46"/>
        <v>0</v>
      </c>
      <c r="BH41" s="18">
        <f t="shared" si="46"/>
        <v>0</v>
      </c>
      <c r="BI41" s="18">
        <f t="shared" si="46"/>
        <v>0</v>
      </c>
      <c r="BJ41" s="18">
        <f t="shared" si="46"/>
        <v>0</v>
      </c>
      <c r="BK41" s="18">
        <f t="shared" si="46"/>
        <v>0</v>
      </c>
      <c r="BL41" s="18">
        <f t="shared" si="46"/>
        <v>0</v>
      </c>
      <c r="BM41" s="18">
        <f t="shared" si="46"/>
        <v>0</v>
      </c>
      <c r="BN41" s="18">
        <f t="shared" si="46"/>
        <v>17636</v>
      </c>
      <c r="BO41" s="18">
        <f t="shared" si="46"/>
        <v>0</v>
      </c>
      <c r="BP41" s="18">
        <f t="shared" si="46"/>
        <v>0</v>
      </c>
      <c r="BQ41" s="18">
        <f t="shared" si="46"/>
        <v>0</v>
      </c>
      <c r="BR41" s="18">
        <f t="shared" si="46"/>
        <v>0</v>
      </c>
      <c r="BS41" s="18">
        <f t="shared" si="46"/>
        <v>0</v>
      </c>
      <c r="BT41" s="18">
        <f t="shared" si="46"/>
        <v>0</v>
      </c>
      <c r="BU41" s="18">
        <f t="shared" si="46"/>
        <v>0</v>
      </c>
      <c r="BV41" s="18">
        <f t="shared" si="46"/>
        <v>0</v>
      </c>
      <c r="BW41" s="18">
        <f t="shared" si="46"/>
        <v>0</v>
      </c>
      <c r="BX41" s="18">
        <f t="shared" si="46"/>
        <v>17636</v>
      </c>
      <c r="BY41" s="18">
        <f t="shared" si="46"/>
        <v>0</v>
      </c>
      <c r="BZ41" s="18">
        <f t="shared" si="46"/>
        <v>25000</v>
      </c>
      <c r="CA41" s="18">
        <f t="shared" si="46"/>
        <v>25000</v>
      </c>
      <c r="CB41" s="18">
        <f t="shared" si="46"/>
        <v>25000</v>
      </c>
      <c r="CC41" s="18">
        <f t="shared" si="46"/>
        <v>0</v>
      </c>
      <c r="CD41" s="18">
        <f t="shared" si="46"/>
        <v>25000</v>
      </c>
      <c r="CE41" s="18">
        <f t="shared" si="46"/>
        <v>0</v>
      </c>
      <c r="CF41" s="18">
        <f t="shared" si="46"/>
        <v>0</v>
      </c>
      <c r="CG41" s="18">
        <f t="shared" si="46"/>
        <v>0</v>
      </c>
      <c r="CH41" s="18">
        <f t="shared" si="46"/>
        <v>0</v>
      </c>
      <c r="CI41" s="18">
        <f t="shared" si="46"/>
        <v>0</v>
      </c>
      <c r="CJ41" s="18">
        <f t="shared" si="46"/>
        <v>0</v>
      </c>
      <c r="CK41" s="18">
        <f t="shared" si="46"/>
        <v>0</v>
      </c>
      <c r="CL41" s="18">
        <f t="shared" si="46"/>
        <v>0</v>
      </c>
      <c r="CM41" s="18">
        <f t="shared" si="46"/>
        <v>0</v>
      </c>
      <c r="CN41" s="18">
        <f t="shared" si="46"/>
        <v>0</v>
      </c>
      <c r="CO41" s="18"/>
      <c r="CP41" s="18"/>
      <c r="CQ41" s="18">
        <f t="shared" si="46"/>
        <v>0</v>
      </c>
      <c r="CR41" s="18">
        <f t="shared" si="46"/>
        <v>0</v>
      </c>
      <c r="CS41" s="18">
        <f t="shared" si="46"/>
        <v>0</v>
      </c>
      <c r="CT41" s="18">
        <f t="shared" si="46"/>
        <v>0</v>
      </c>
      <c r="CU41" s="46">
        <f t="shared" si="46"/>
        <v>0</v>
      </c>
      <c r="CV41" s="58"/>
      <c r="CW41" s="94"/>
      <c r="CX41" s="114">
        <v>14722351</v>
      </c>
      <c r="CY41" s="114">
        <f t="shared" si="4"/>
        <v>0</v>
      </c>
      <c r="CZ41" s="94"/>
      <c r="DA41" s="93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</row>
    <row r="42" spans="1:123" ht="15.6" x14ac:dyDescent="0.3">
      <c r="A42" s="21" t="s">
        <v>1</v>
      </c>
      <c r="B42" s="21" t="s">
        <v>114</v>
      </c>
      <c r="C42" s="22" t="s">
        <v>115</v>
      </c>
      <c r="D42" s="18">
        <f>SUM(E42+BZ42+CR42)</f>
        <v>14722351</v>
      </c>
      <c r="E42" s="19">
        <f>SUM(F42+BA42)</f>
        <v>14697351</v>
      </c>
      <c r="F42" s="19">
        <f>SUM(G42+H42+I42+P42+S42+T42+U42+AE42+AD42)</f>
        <v>14679715</v>
      </c>
      <c r="G42" s="23">
        <v>9725042</v>
      </c>
      <c r="H42" s="23">
        <v>2324375</v>
      </c>
      <c r="I42" s="19">
        <f t="shared" si="5"/>
        <v>620528</v>
      </c>
      <c r="J42" s="23"/>
      <c r="K42" s="23">
        <v>0</v>
      </c>
      <c r="L42" s="23">
        <v>0</v>
      </c>
      <c r="M42" s="23">
        <v>0</v>
      </c>
      <c r="N42" s="23">
        <v>320000</v>
      </c>
      <c r="O42" s="23">
        <v>300528</v>
      </c>
      <c r="P42" s="19">
        <f t="shared" si="6"/>
        <v>25000</v>
      </c>
      <c r="Q42" s="23">
        <v>0</v>
      </c>
      <c r="R42" s="23">
        <v>25000</v>
      </c>
      <c r="S42" s="23">
        <v>0</v>
      </c>
      <c r="T42" s="23">
        <v>265028</v>
      </c>
      <c r="U42" s="19">
        <f>SUM(V42:AC42)</f>
        <v>560891</v>
      </c>
      <c r="V42" s="23">
        <v>109851</v>
      </c>
      <c r="W42" s="23">
        <v>235894</v>
      </c>
      <c r="X42" s="23">
        <v>153290</v>
      </c>
      <c r="Y42" s="23">
        <v>45200</v>
      </c>
      <c r="Z42" s="23">
        <v>16656</v>
      </c>
      <c r="AA42" s="23">
        <v>0</v>
      </c>
      <c r="AB42" s="23">
        <v>0</v>
      </c>
      <c r="AC42" s="23">
        <v>0</v>
      </c>
      <c r="AD42" s="23">
        <v>0</v>
      </c>
      <c r="AE42" s="19">
        <f>SUM(AF42:AZ42)</f>
        <v>1158851</v>
      </c>
      <c r="AF42" s="23">
        <v>0</v>
      </c>
      <c r="AG42" s="23">
        <v>0</v>
      </c>
      <c r="AH42" s="23">
        <v>27184</v>
      </c>
      <c r="AI42" s="23">
        <v>375000</v>
      </c>
      <c r="AJ42" s="23">
        <v>0</v>
      </c>
      <c r="AK42" s="23">
        <v>2000</v>
      </c>
      <c r="AL42" s="23">
        <v>20166</v>
      </c>
      <c r="AM42" s="23">
        <v>0</v>
      </c>
      <c r="AN42" s="23">
        <v>0</v>
      </c>
      <c r="AO42" s="23">
        <v>298949</v>
      </c>
      <c r="AP42" s="23">
        <v>0</v>
      </c>
      <c r="AQ42" s="23">
        <v>0</v>
      </c>
      <c r="AR42" s="23">
        <v>0</v>
      </c>
      <c r="AS42" s="23">
        <v>13596</v>
      </c>
      <c r="AT42" s="23">
        <v>0</v>
      </c>
      <c r="AU42" s="23">
        <v>0</v>
      </c>
      <c r="AV42" s="23">
        <v>0</v>
      </c>
      <c r="AW42" s="23">
        <v>0</v>
      </c>
      <c r="AX42" s="23">
        <v>71088</v>
      </c>
      <c r="AY42" s="23">
        <v>340868</v>
      </c>
      <c r="AZ42" s="23">
        <v>10000</v>
      </c>
      <c r="BA42" s="19">
        <f>SUM(BB42+BF42+BI42+BK42+BN42)</f>
        <v>17636</v>
      </c>
      <c r="BB42" s="19">
        <f>SUM(BC42:BE42)</f>
        <v>0</v>
      </c>
      <c r="BC42" s="19">
        <v>0</v>
      </c>
      <c r="BD42" s="19">
        <v>0</v>
      </c>
      <c r="BE42" s="19">
        <v>0</v>
      </c>
      <c r="BF42" s="19">
        <f>SUM(BH42:BH42)</f>
        <v>0</v>
      </c>
      <c r="BG42" s="19">
        <v>0</v>
      </c>
      <c r="BH42" s="19">
        <v>0</v>
      </c>
      <c r="BI42" s="19">
        <v>0</v>
      </c>
      <c r="BJ42" s="19">
        <v>0</v>
      </c>
      <c r="BK42" s="19">
        <f t="shared" si="7"/>
        <v>0</v>
      </c>
      <c r="BL42" s="19">
        <v>0</v>
      </c>
      <c r="BM42" s="19">
        <v>0</v>
      </c>
      <c r="BN42" s="19">
        <f>SUM(BO42:BY42)</f>
        <v>17636</v>
      </c>
      <c r="BO42" s="19">
        <v>0</v>
      </c>
      <c r="BP42" s="19">
        <v>0</v>
      </c>
      <c r="BQ42" s="19">
        <v>0</v>
      </c>
      <c r="BR42" s="19">
        <v>0</v>
      </c>
      <c r="BS42" s="19">
        <v>0</v>
      </c>
      <c r="BT42" s="19">
        <v>0</v>
      </c>
      <c r="BU42" s="19">
        <v>0</v>
      </c>
      <c r="BV42" s="19">
        <v>0</v>
      </c>
      <c r="BW42" s="19">
        <v>0</v>
      </c>
      <c r="BX42" s="23">
        <v>17636</v>
      </c>
      <c r="BY42" s="19">
        <v>0</v>
      </c>
      <c r="BZ42" s="19">
        <f>SUM(CA42+CQ42)</f>
        <v>25000</v>
      </c>
      <c r="CA42" s="19">
        <f>SUM(CB42+CE42+CK42)</f>
        <v>25000</v>
      </c>
      <c r="CB42" s="19">
        <f t="shared" si="8"/>
        <v>25000</v>
      </c>
      <c r="CC42" s="19">
        <v>0</v>
      </c>
      <c r="CD42" s="23">
        <v>25000</v>
      </c>
      <c r="CE42" s="19">
        <f>SUM(CF42:CJ42)</f>
        <v>0</v>
      </c>
      <c r="CF42" s="19">
        <v>0</v>
      </c>
      <c r="CG42" s="19">
        <v>0</v>
      </c>
      <c r="CH42" s="19">
        <v>0</v>
      </c>
      <c r="CI42" s="19">
        <v>0</v>
      </c>
      <c r="CJ42" s="19">
        <v>0</v>
      </c>
      <c r="CK42" s="19">
        <f>SUM(CL42:CP42)</f>
        <v>0</v>
      </c>
      <c r="CL42" s="19"/>
      <c r="CM42" s="19"/>
      <c r="CN42" s="51"/>
      <c r="CO42" s="19"/>
      <c r="CP42" s="19"/>
      <c r="CQ42" s="19">
        <v>0</v>
      </c>
      <c r="CR42" s="19">
        <f t="shared" si="9"/>
        <v>0</v>
      </c>
      <c r="CS42" s="19">
        <f t="shared" si="10"/>
        <v>0</v>
      </c>
      <c r="CT42" s="19">
        <v>0</v>
      </c>
      <c r="CU42" s="20">
        <v>0</v>
      </c>
      <c r="CW42" s="94"/>
      <c r="CX42" s="109">
        <v>14722351</v>
      </c>
      <c r="CY42" s="109">
        <f t="shared" si="4"/>
        <v>0</v>
      </c>
      <c r="CZ42" s="94"/>
      <c r="DA42" s="95"/>
    </row>
    <row r="43" spans="1:123" s="59" customFormat="1" ht="15.6" x14ac:dyDescent="0.3">
      <c r="A43" s="25" t="s">
        <v>116</v>
      </c>
      <c r="B43" s="25" t="s">
        <v>1</v>
      </c>
      <c r="C43" s="26" t="s">
        <v>117</v>
      </c>
      <c r="D43" s="27">
        <f>SUM(D44+D46+D48+D50+D52)</f>
        <v>58829218</v>
      </c>
      <c r="E43" s="27">
        <f t="shared" ref="E43:BT43" si="47">SUM(E44+E46+E48+E50+E52)</f>
        <v>57898513</v>
      </c>
      <c r="F43" s="27">
        <f t="shared" si="47"/>
        <v>57859022</v>
      </c>
      <c r="G43" s="27">
        <f t="shared" si="47"/>
        <v>47028281</v>
      </c>
      <c r="H43" s="27">
        <f t="shared" si="47"/>
        <v>5711184</v>
      </c>
      <c r="I43" s="27">
        <f t="shared" si="47"/>
        <v>1565760</v>
      </c>
      <c r="J43" s="27">
        <f t="shared" si="47"/>
        <v>0</v>
      </c>
      <c r="K43" s="27">
        <f t="shared" si="47"/>
        <v>0</v>
      </c>
      <c r="L43" s="27">
        <f t="shared" si="47"/>
        <v>0</v>
      </c>
      <c r="M43" s="27">
        <f t="shared" si="47"/>
        <v>0</v>
      </c>
      <c r="N43" s="27">
        <f t="shared" si="47"/>
        <v>1101661</v>
      </c>
      <c r="O43" s="27">
        <f t="shared" si="47"/>
        <v>464099</v>
      </c>
      <c r="P43" s="27">
        <f t="shared" si="47"/>
        <v>9630</v>
      </c>
      <c r="Q43" s="27">
        <f t="shared" si="47"/>
        <v>9630</v>
      </c>
      <c r="R43" s="27">
        <f t="shared" si="47"/>
        <v>0</v>
      </c>
      <c r="S43" s="27">
        <f t="shared" si="47"/>
        <v>0</v>
      </c>
      <c r="T43" s="27">
        <f t="shared" si="47"/>
        <v>447854</v>
      </c>
      <c r="U43" s="27">
        <f t="shared" si="47"/>
        <v>603285</v>
      </c>
      <c r="V43" s="27">
        <f t="shared" si="47"/>
        <v>113359</v>
      </c>
      <c r="W43" s="27">
        <f t="shared" si="47"/>
        <v>148260</v>
      </c>
      <c r="X43" s="27">
        <f t="shared" si="47"/>
        <v>228681</v>
      </c>
      <c r="Y43" s="27">
        <f t="shared" si="47"/>
        <v>47847</v>
      </c>
      <c r="Z43" s="27">
        <f t="shared" si="47"/>
        <v>14990</v>
      </c>
      <c r="AA43" s="27">
        <f t="shared" si="47"/>
        <v>0</v>
      </c>
      <c r="AB43" s="27">
        <f t="shared" si="47"/>
        <v>0</v>
      </c>
      <c r="AC43" s="27">
        <f t="shared" si="47"/>
        <v>50148</v>
      </c>
      <c r="AD43" s="27">
        <f t="shared" si="47"/>
        <v>0</v>
      </c>
      <c r="AE43" s="27">
        <f t="shared" si="47"/>
        <v>2493028</v>
      </c>
      <c r="AF43" s="27">
        <f t="shared" si="47"/>
        <v>0</v>
      </c>
      <c r="AG43" s="27">
        <f t="shared" si="47"/>
        <v>0</v>
      </c>
      <c r="AH43" s="27">
        <f t="shared" si="47"/>
        <v>28690</v>
      </c>
      <c r="AI43" s="27">
        <f t="shared" si="47"/>
        <v>394250</v>
      </c>
      <c r="AJ43" s="27">
        <f t="shared" si="47"/>
        <v>0</v>
      </c>
      <c r="AK43" s="27">
        <f t="shared" si="47"/>
        <v>6750</v>
      </c>
      <c r="AL43" s="27">
        <f t="shared" si="47"/>
        <v>0</v>
      </c>
      <c r="AM43" s="27">
        <f t="shared" si="47"/>
        <v>2887</v>
      </c>
      <c r="AN43" s="27">
        <f t="shared" si="47"/>
        <v>67277</v>
      </c>
      <c r="AO43" s="27">
        <f t="shared" si="47"/>
        <v>166064</v>
      </c>
      <c r="AP43" s="27">
        <f t="shared" si="47"/>
        <v>0</v>
      </c>
      <c r="AQ43" s="27">
        <f t="shared" si="47"/>
        <v>0</v>
      </c>
      <c r="AR43" s="27">
        <f t="shared" si="47"/>
        <v>1074924</v>
      </c>
      <c r="AS43" s="27">
        <f t="shared" si="47"/>
        <v>20137</v>
      </c>
      <c r="AT43" s="27">
        <f t="shared" si="47"/>
        <v>563649</v>
      </c>
      <c r="AU43" s="27"/>
      <c r="AV43" s="27">
        <f t="shared" si="47"/>
        <v>0</v>
      </c>
      <c r="AW43" s="27">
        <f t="shared" si="47"/>
        <v>0</v>
      </c>
      <c r="AX43" s="27">
        <f t="shared" si="47"/>
        <v>62900</v>
      </c>
      <c r="AY43" s="27"/>
      <c r="AZ43" s="27">
        <f t="shared" si="47"/>
        <v>105500</v>
      </c>
      <c r="BA43" s="27">
        <f t="shared" si="47"/>
        <v>39491</v>
      </c>
      <c r="BB43" s="27">
        <f t="shared" si="47"/>
        <v>0</v>
      </c>
      <c r="BC43" s="27">
        <f t="shared" si="47"/>
        <v>0</v>
      </c>
      <c r="BD43" s="27">
        <f t="shared" si="47"/>
        <v>0</v>
      </c>
      <c r="BE43" s="27">
        <f t="shared" si="47"/>
        <v>0</v>
      </c>
      <c r="BF43" s="27">
        <f t="shared" si="47"/>
        <v>0</v>
      </c>
      <c r="BG43" s="27">
        <f t="shared" si="47"/>
        <v>0</v>
      </c>
      <c r="BH43" s="27">
        <f t="shared" si="47"/>
        <v>0</v>
      </c>
      <c r="BI43" s="27">
        <f t="shared" si="47"/>
        <v>0</v>
      </c>
      <c r="BJ43" s="27">
        <f t="shared" si="47"/>
        <v>0</v>
      </c>
      <c r="BK43" s="27">
        <f t="shared" si="47"/>
        <v>0</v>
      </c>
      <c r="BL43" s="27">
        <f t="shared" si="47"/>
        <v>0</v>
      </c>
      <c r="BM43" s="27">
        <f t="shared" si="47"/>
        <v>0</v>
      </c>
      <c r="BN43" s="27">
        <f t="shared" si="47"/>
        <v>39491</v>
      </c>
      <c r="BO43" s="27">
        <f t="shared" si="47"/>
        <v>0</v>
      </c>
      <c r="BP43" s="27">
        <f t="shared" si="47"/>
        <v>0</v>
      </c>
      <c r="BQ43" s="27">
        <f t="shared" si="47"/>
        <v>0</v>
      </c>
      <c r="BR43" s="27">
        <f t="shared" si="47"/>
        <v>0</v>
      </c>
      <c r="BS43" s="27">
        <f t="shared" si="47"/>
        <v>0</v>
      </c>
      <c r="BT43" s="27">
        <f t="shared" si="47"/>
        <v>0</v>
      </c>
      <c r="BU43" s="27">
        <f t="shared" ref="BU43:CU43" si="48">SUM(BU44+BU46+BU48+BU50+BU52)</f>
        <v>0</v>
      </c>
      <c r="BV43" s="27">
        <f t="shared" si="48"/>
        <v>0</v>
      </c>
      <c r="BW43" s="27">
        <f t="shared" si="48"/>
        <v>0</v>
      </c>
      <c r="BX43" s="27">
        <f t="shared" si="48"/>
        <v>39491</v>
      </c>
      <c r="BY43" s="27">
        <f t="shared" si="48"/>
        <v>0</v>
      </c>
      <c r="BZ43" s="27">
        <f t="shared" si="48"/>
        <v>930705</v>
      </c>
      <c r="CA43" s="27">
        <f t="shared" si="48"/>
        <v>930705</v>
      </c>
      <c r="CB43" s="27">
        <f t="shared" si="48"/>
        <v>930705</v>
      </c>
      <c r="CC43" s="27">
        <f t="shared" si="48"/>
        <v>0</v>
      </c>
      <c r="CD43" s="27">
        <f t="shared" si="48"/>
        <v>930705</v>
      </c>
      <c r="CE43" s="27">
        <f t="shared" si="48"/>
        <v>0</v>
      </c>
      <c r="CF43" s="27">
        <f t="shared" si="48"/>
        <v>0</v>
      </c>
      <c r="CG43" s="27">
        <f t="shared" si="48"/>
        <v>0</v>
      </c>
      <c r="CH43" s="27">
        <f t="shared" si="48"/>
        <v>0</v>
      </c>
      <c r="CI43" s="27">
        <f t="shared" si="48"/>
        <v>0</v>
      </c>
      <c r="CJ43" s="27">
        <f t="shared" si="48"/>
        <v>0</v>
      </c>
      <c r="CK43" s="27">
        <f t="shared" si="48"/>
        <v>0</v>
      </c>
      <c r="CL43" s="27">
        <f t="shared" si="48"/>
        <v>0</v>
      </c>
      <c r="CM43" s="27">
        <f t="shared" si="48"/>
        <v>0</v>
      </c>
      <c r="CN43" s="27">
        <f t="shared" si="48"/>
        <v>0</v>
      </c>
      <c r="CO43" s="27"/>
      <c r="CP43" s="27"/>
      <c r="CQ43" s="27">
        <f t="shared" si="48"/>
        <v>0</v>
      </c>
      <c r="CR43" s="27">
        <f t="shared" si="48"/>
        <v>0</v>
      </c>
      <c r="CS43" s="27">
        <f t="shared" si="48"/>
        <v>0</v>
      </c>
      <c r="CT43" s="27">
        <f t="shared" si="48"/>
        <v>0</v>
      </c>
      <c r="CU43" s="61">
        <f t="shared" si="48"/>
        <v>0</v>
      </c>
      <c r="CV43" s="58"/>
      <c r="CW43" s="92"/>
      <c r="CX43" s="113">
        <v>58131218</v>
      </c>
      <c r="CY43" s="113">
        <f t="shared" si="4"/>
        <v>698000</v>
      </c>
      <c r="CZ43" s="92"/>
      <c r="DA43" s="93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8"/>
    </row>
    <row r="44" spans="1:123" s="59" customFormat="1" ht="15.6" x14ac:dyDescent="0.3">
      <c r="A44" s="16" t="s">
        <v>118</v>
      </c>
      <c r="B44" s="16" t="s">
        <v>1</v>
      </c>
      <c r="C44" s="17" t="s">
        <v>119</v>
      </c>
      <c r="D44" s="18">
        <f t="shared" ref="D44:BQ44" si="49">SUM(D45)</f>
        <v>4975107</v>
      </c>
      <c r="E44" s="18">
        <f t="shared" si="49"/>
        <v>4944402</v>
      </c>
      <c r="F44" s="18">
        <f t="shared" si="49"/>
        <v>4932516</v>
      </c>
      <c r="G44" s="18">
        <f t="shared" si="49"/>
        <v>4013382</v>
      </c>
      <c r="H44" s="18">
        <f t="shared" si="49"/>
        <v>616118</v>
      </c>
      <c r="I44" s="18">
        <f t="shared" si="49"/>
        <v>89980</v>
      </c>
      <c r="J44" s="18">
        <f t="shared" si="49"/>
        <v>0</v>
      </c>
      <c r="K44" s="18">
        <f t="shared" si="49"/>
        <v>0</v>
      </c>
      <c r="L44" s="18">
        <f t="shared" si="49"/>
        <v>0</v>
      </c>
      <c r="M44" s="18">
        <f t="shared" si="49"/>
        <v>0</v>
      </c>
      <c r="N44" s="18">
        <f t="shared" si="49"/>
        <v>67421</v>
      </c>
      <c r="O44" s="18">
        <f t="shared" si="49"/>
        <v>22559</v>
      </c>
      <c r="P44" s="18">
        <f t="shared" si="49"/>
        <v>0</v>
      </c>
      <c r="Q44" s="18">
        <f t="shared" si="49"/>
        <v>0</v>
      </c>
      <c r="R44" s="18">
        <f t="shared" si="49"/>
        <v>0</v>
      </c>
      <c r="S44" s="18">
        <f t="shared" si="49"/>
        <v>0</v>
      </c>
      <c r="T44" s="18">
        <f t="shared" si="49"/>
        <v>19054</v>
      </c>
      <c r="U44" s="18">
        <f t="shared" si="49"/>
        <v>86581</v>
      </c>
      <c r="V44" s="18">
        <f t="shared" si="49"/>
        <v>5470</v>
      </c>
      <c r="W44" s="18">
        <f t="shared" si="49"/>
        <v>0</v>
      </c>
      <c r="X44" s="18">
        <f t="shared" si="49"/>
        <v>59559</v>
      </c>
      <c r="Y44" s="18">
        <f t="shared" si="49"/>
        <v>8474</v>
      </c>
      <c r="Z44" s="18">
        <f t="shared" si="49"/>
        <v>1166</v>
      </c>
      <c r="AA44" s="18">
        <f t="shared" si="49"/>
        <v>0</v>
      </c>
      <c r="AB44" s="18">
        <f t="shared" si="49"/>
        <v>0</v>
      </c>
      <c r="AC44" s="18">
        <f t="shared" si="49"/>
        <v>11912</v>
      </c>
      <c r="AD44" s="18">
        <f t="shared" si="49"/>
        <v>0</v>
      </c>
      <c r="AE44" s="18">
        <f t="shared" si="49"/>
        <v>107401</v>
      </c>
      <c r="AF44" s="18">
        <f t="shared" si="49"/>
        <v>0</v>
      </c>
      <c r="AG44" s="18">
        <f t="shared" si="49"/>
        <v>0</v>
      </c>
      <c r="AH44" s="18">
        <f t="shared" si="49"/>
        <v>6440</v>
      </c>
      <c r="AI44" s="18">
        <f t="shared" si="49"/>
        <v>0</v>
      </c>
      <c r="AJ44" s="18">
        <f t="shared" si="49"/>
        <v>0</v>
      </c>
      <c r="AK44" s="18">
        <f t="shared" si="49"/>
        <v>0</v>
      </c>
      <c r="AL44" s="18">
        <f t="shared" si="49"/>
        <v>0</v>
      </c>
      <c r="AM44" s="18">
        <f t="shared" si="49"/>
        <v>500</v>
      </c>
      <c r="AN44" s="18">
        <f t="shared" si="49"/>
        <v>3277</v>
      </c>
      <c r="AO44" s="18">
        <f t="shared" si="49"/>
        <v>69646</v>
      </c>
      <c r="AP44" s="18">
        <f t="shared" si="49"/>
        <v>0</v>
      </c>
      <c r="AQ44" s="18">
        <f t="shared" si="49"/>
        <v>0</v>
      </c>
      <c r="AR44" s="18">
        <f t="shared" si="49"/>
        <v>17038</v>
      </c>
      <c r="AS44" s="18">
        <f t="shared" si="49"/>
        <v>10000</v>
      </c>
      <c r="AT44" s="18"/>
      <c r="AU44" s="18"/>
      <c r="AV44" s="18">
        <f t="shared" si="49"/>
        <v>0</v>
      </c>
      <c r="AW44" s="18">
        <f t="shared" si="49"/>
        <v>0</v>
      </c>
      <c r="AX44" s="18">
        <f t="shared" si="49"/>
        <v>0</v>
      </c>
      <c r="AY44" s="18"/>
      <c r="AZ44" s="18">
        <f t="shared" si="49"/>
        <v>500</v>
      </c>
      <c r="BA44" s="18">
        <f t="shared" si="49"/>
        <v>11886</v>
      </c>
      <c r="BB44" s="18">
        <f t="shared" si="49"/>
        <v>0</v>
      </c>
      <c r="BC44" s="18">
        <f t="shared" si="49"/>
        <v>0</v>
      </c>
      <c r="BD44" s="18">
        <f t="shared" si="49"/>
        <v>0</v>
      </c>
      <c r="BE44" s="18">
        <f t="shared" si="49"/>
        <v>0</v>
      </c>
      <c r="BF44" s="18">
        <f t="shared" si="49"/>
        <v>0</v>
      </c>
      <c r="BG44" s="18">
        <f t="shared" si="49"/>
        <v>0</v>
      </c>
      <c r="BH44" s="18">
        <f t="shared" si="49"/>
        <v>0</v>
      </c>
      <c r="BI44" s="18">
        <f t="shared" si="49"/>
        <v>0</v>
      </c>
      <c r="BJ44" s="18">
        <f t="shared" si="49"/>
        <v>0</v>
      </c>
      <c r="BK44" s="18">
        <f t="shared" si="49"/>
        <v>0</v>
      </c>
      <c r="BL44" s="18">
        <f t="shared" si="49"/>
        <v>0</v>
      </c>
      <c r="BM44" s="18">
        <f t="shared" si="49"/>
        <v>0</v>
      </c>
      <c r="BN44" s="18">
        <f t="shared" si="49"/>
        <v>11886</v>
      </c>
      <c r="BO44" s="18">
        <f t="shared" si="49"/>
        <v>0</v>
      </c>
      <c r="BP44" s="18">
        <f t="shared" si="49"/>
        <v>0</v>
      </c>
      <c r="BQ44" s="18">
        <f t="shared" si="49"/>
        <v>0</v>
      </c>
      <c r="BR44" s="18">
        <f t="shared" ref="BR44:CU44" si="50">SUM(BR45)</f>
        <v>0</v>
      </c>
      <c r="BS44" s="18">
        <f t="shared" si="50"/>
        <v>0</v>
      </c>
      <c r="BT44" s="18">
        <f t="shared" si="50"/>
        <v>0</v>
      </c>
      <c r="BU44" s="18">
        <f t="shared" si="50"/>
        <v>0</v>
      </c>
      <c r="BV44" s="18">
        <f t="shared" si="50"/>
        <v>0</v>
      </c>
      <c r="BW44" s="18">
        <f t="shared" si="50"/>
        <v>0</v>
      </c>
      <c r="BX44" s="18">
        <f t="shared" si="50"/>
        <v>11886</v>
      </c>
      <c r="BY44" s="18">
        <f t="shared" si="50"/>
        <v>0</v>
      </c>
      <c r="BZ44" s="18">
        <f t="shared" si="50"/>
        <v>30705</v>
      </c>
      <c r="CA44" s="18">
        <f t="shared" si="50"/>
        <v>30705</v>
      </c>
      <c r="CB44" s="18">
        <f t="shared" si="50"/>
        <v>30705</v>
      </c>
      <c r="CC44" s="18">
        <f t="shared" si="50"/>
        <v>0</v>
      </c>
      <c r="CD44" s="18">
        <f t="shared" si="50"/>
        <v>30705</v>
      </c>
      <c r="CE44" s="18">
        <f t="shared" si="50"/>
        <v>0</v>
      </c>
      <c r="CF44" s="18">
        <f t="shared" si="50"/>
        <v>0</v>
      </c>
      <c r="CG44" s="18">
        <f t="shared" si="50"/>
        <v>0</v>
      </c>
      <c r="CH44" s="18">
        <f t="shared" si="50"/>
        <v>0</v>
      </c>
      <c r="CI44" s="18">
        <f t="shared" si="50"/>
        <v>0</v>
      </c>
      <c r="CJ44" s="18">
        <f t="shared" si="50"/>
        <v>0</v>
      </c>
      <c r="CK44" s="18">
        <f t="shared" si="50"/>
        <v>0</v>
      </c>
      <c r="CL44" s="18">
        <f t="shared" si="50"/>
        <v>0</v>
      </c>
      <c r="CM44" s="18">
        <f t="shared" si="50"/>
        <v>0</v>
      </c>
      <c r="CN44" s="18">
        <f t="shared" si="50"/>
        <v>0</v>
      </c>
      <c r="CO44" s="18"/>
      <c r="CP44" s="18"/>
      <c r="CQ44" s="18">
        <f t="shared" si="50"/>
        <v>0</v>
      </c>
      <c r="CR44" s="18">
        <f t="shared" si="50"/>
        <v>0</v>
      </c>
      <c r="CS44" s="18">
        <f t="shared" si="50"/>
        <v>0</v>
      </c>
      <c r="CT44" s="18">
        <f t="shared" si="50"/>
        <v>0</v>
      </c>
      <c r="CU44" s="46">
        <f t="shared" si="50"/>
        <v>0</v>
      </c>
      <c r="CV44" s="58"/>
      <c r="CW44" s="94"/>
      <c r="CX44" s="114">
        <v>4975107</v>
      </c>
      <c r="CY44" s="114">
        <f t="shared" si="4"/>
        <v>0</v>
      </c>
      <c r="CZ44" s="94"/>
      <c r="DA44" s="93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</row>
    <row r="45" spans="1:123" ht="15.6" x14ac:dyDescent="0.3">
      <c r="A45" s="21" t="s">
        <v>1</v>
      </c>
      <c r="B45" s="21" t="s">
        <v>120</v>
      </c>
      <c r="C45" s="22" t="s">
        <v>121</v>
      </c>
      <c r="D45" s="18">
        <f>SUM(E45+BZ45+CR45)</f>
        <v>4975107</v>
      </c>
      <c r="E45" s="19">
        <f>SUM(F45+BA45)</f>
        <v>4944402</v>
      </c>
      <c r="F45" s="19">
        <f>SUM(G45+H45+I45+P45+S45+T45+U45+AE45+AD45)</f>
        <v>4932516</v>
      </c>
      <c r="G45" s="23">
        <v>4013382</v>
      </c>
      <c r="H45" s="23">
        <v>616118</v>
      </c>
      <c r="I45" s="19">
        <f t="shared" si="5"/>
        <v>89980</v>
      </c>
      <c r="J45" s="23">
        <v>0</v>
      </c>
      <c r="K45" s="23">
        <v>0</v>
      </c>
      <c r="L45" s="23">
        <v>0</v>
      </c>
      <c r="M45" s="23">
        <v>0</v>
      </c>
      <c r="N45" s="23">
        <v>67421</v>
      </c>
      <c r="O45" s="23">
        <v>22559</v>
      </c>
      <c r="P45" s="19">
        <f t="shared" si="6"/>
        <v>0</v>
      </c>
      <c r="Q45" s="19">
        <v>0</v>
      </c>
      <c r="R45" s="19">
        <v>0</v>
      </c>
      <c r="S45" s="19">
        <v>0</v>
      </c>
      <c r="T45" s="23">
        <v>19054</v>
      </c>
      <c r="U45" s="19">
        <f>SUM(V45:AC45)</f>
        <v>86581</v>
      </c>
      <c r="V45" s="23">
        <v>5470</v>
      </c>
      <c r="W45" s="23">
        <v>0</v>
      </c>
      <c r="X45" s="23">
        <v>59559</v>
      </c>
      <c r="Y45" s="23">
        <v>8474</v>
      </c>
      <c r="Z45" s="23">
        <v>1166</v>
      </c>
      <c r="AA45" s="23">
        <v>0</v>
      </c>
      <c r="AB45" s="23">
        <v>0</v>
      </c>
      <c r="AC45" s="23">
        <v>11912</v>
      </c>
      <c r="AD45" s="19">
        <v>0</v>
      </c>
      <c r="AE45" s="19">
        <f>SUM(AF45:AZ45)</f>
        <v>107401</v>
      </c>
      <c r="AF45" s="19">
        <v>0</v>
      </c>
      <c r="AG45" s="19">
        <v>0</v>
      </c>
      <c r="AH45" s="23">
        <v>6440</v>
      </c>
      <c r="AI45" s="23">
        <v>0</v>
      </c>
      <c r="AJ45" s="23">
        <v>0</v>
      </c>
      <c r="AK45" s="23">
        <v>0</v>
      </c>
      <c r="AL45" s="23">
        <v>0</v>
      </c>
      <c r="AM45" s="23">
        <v>500</v>
      </c>
      <c r="AN45" s="23">
        <v>3277</v>
      </c>
      <c r="AO45" s="23">
        <v>69646</v>
      </c>
      <c r="AP45" s="23">
        <v>0</v>
      </c>
      <c r="AQ45" s="23">
        <v>0</v>
      </c>
      <c r="AR45" s="23">
        <v>17038</v>
      </c>
      <c r="AS45" s="23">
        <v>10000</v>
      </c>
      <c r="AT45" s="23">
        <v>0</v>
      </c>
      <c r="AU45" s="23">
        <v>0</v>
      </c>
      <c r="AV45" s="23">
        <v>0</v>
      </c>
      <c r="AW45" s="23">
        <v>0</v>
      </c>
      <c r="AX45" s="23">
        <v>0</v>
      </c>
      <c r="AY45" s="23">
        <v>0</v>
      </c>
      <c r="AZ45" s="23">
        <v>500</v>
      </c>
      <c r="BA45" s="19">
        <f>SUM(BB45+BF45+BI45+BK45+BN45)</f>
        <v>11886</v>
      </c>
      <c r="BB45" s="19">
        <f>SUM(BC45:BE45)</f>
        <v>0</v>
      </c>
      <c r="BC45" s="19">
        <v>0</v>
      </c>
      <c r="BD45" s="19">
        <v>0</v>
      </c>
      <c r="BE45" s="19">
        <v>0</v>
      </c>
      <c r="BF45" s="19">
        <f>SUM(BH45:BH45)</f>
        <v>0</v>
      </c>
      <c r="BG45" s="19">
        <v>0</v>
      </c>
      <c r="BH45" s="19">
        <v>0</v>
      </c>
      <c r="BI45" s="19">
        <v>0</v>
      </c>
      <c r="BJ45" s="19">
        <v>0</v>
      </c>
      <c r="BK45" s="19">
        <f t="shared" si="7"/>
        <v>0</v>
      </c>
      <c r="BL45" s="19">
        <v>0</v>
      </c>
      <c r="BM45" s="19">
        <v>0</v>
      </c>
      <c r="BN45" s="19">
        <f>SUM(BO45:BY45)</f>
        <v>11886</v>
      </c>
      <c r="BO45" s="19">
        <v>0</v>
      </c>
      <c r="BP45" s="19">
        <v>0</v>
      </c>
      <c r="BQ45" s="19">
        <v>0</v>
      </c>
      <c r="BR45" s="19">
        <v>0</v>
      </c>
      <c r="BS45" s="19">
        <v>0</v>
      </c>
      <c r="BT45" s="19">
        <v>0</v>
      </c>
      <c r="BU45" s="19">
        <v>0</v>
      </c>
      <c r="BV45" s="19">
        <v>0</v>
      </c>
      <c r="BW45" s="19">
        <v>0</v>
      </c>
      <c r="BX45" s="19">
        <v>11886</v>
      </c>
      <c r="BY45" s="19">
        <v>0</v>
      </c>
      <c r="BZ45" s="19">
        <f>SUM(CA45+CQ45)</f>
        <v>30705</v>
      </c>
      <c r="CA45" s="19">
        <f>SUM(CB45+CE45+CK45)</f>
        <v>30705</v>
      </c>
      <c r="CB45" s="19">
        <f t="shared" si="8"/>
        <v>30705</v>
      </c>
      <c r="CC45" s="19">
        <v>0</v>
      </c>
      <c r="CD45" s="23">
        <v>30705</v>
      </c>
      <c r="CE45" s="19">
        <f>SUM(CF45:CJ45)</f>
        <v>0</v>
      </c>
      <c r="CF45" s="19">
        <v>0</v>
      </c>
      <c r="CG45" s="19">
        <v>0</v>
      </c>
      <c r="CH45" s="19">
        <v>0</v>
      </c>
      <c r="CI45" s="19">
        <v>0</v>
      </c>
      <c r="CJ45" s="19">
        <v>0</v>
      </c>
      <c r="CK45" s="19">
        <f>SUM(CL45:CP45)</f>
        <v>0</v>
      </c>
      <c r="CL45" s="19">
        <v>0</v>
      </c>
      <c r="CM45" s="19">
        <v>0</v>
      </c>
      <c r="CN45" s="19">
        <v>0</v>
      </c>
      <c r="CO45" s="19"/>
      <c r="CP45" s="19"/>
      <c r="CQ45" s="19">
        <v>0</v>
      </c>
      <c r="CR45" s="19">
        <f t="shared" si="9"/>
        <v>0</v>
      </c>
      <c r="CS45" s="19">
        <f t="shared" si="10"/>
        <v>0</v>
      </c>
      <c r="CT45" s="19">
        <v>0</v>
      </c>
      <c r="CU45" s="20">
        <v>0</v>
      </c>
      <c r="CW45" s="94"/>
      <c r="CX45" s="109">
        <v>4975107</v>
      </c>
      <c r="CY45" s="109">
        <f t="shared" si="4"/>
        <v>0</v>
      </c>
      <c r="CZ45" s="94"/>
      <c r="DA45" s="95"/>
    </row>
    <row r="46" spans="1:123" s="59" customFormat="1" ht="15.6" x14ac:dyDescent="0.3">
      <c r="A46" s="16" t="s">
        <v>122</v>
      </c>
      <c r="B46" s="16" t="s">
        <v>1</v>
      </c>
      <c r="C46" s="17" t="s">
        <v>123</v>
      </c>
      <c r="D46" s="18">
        <f t="shared" ref="D46:AK46" si="51">SUM(D47)</f>
        <v>14653802</v>
      </c>
      <c r="E46" s="18">
        <f t="shared" si="51"/>
        <v>14573802</v>
      </c>
      <c r="F46" s="18">
        <f t="shared" si="51"/>
        <v>14573802</v>
      </c>
      <c r="G46" s="18">
        <f t="shared" si="51"/>
        <v>12097977</v>
      </c>
      <c r="H46" s="18">
        <f t="shared" si="51"/>
        <v>1203808</v>
      </c>
      <c r="I46" s="18">
        <f t="shared" si="51"/>
        <v>410000</v>
      </c>
      <c r="J46" s="18">
        <f t="shared" si="51"/>
        <v>0</v>
      </c>
      <c r="K46" s="18">
        <f t="shared" si="51"/>
        <v>0</v>
      </c>
      <c r="L46" s="18">
        <f t="shared" si="51"/>
        <v>0</v>
      </c>
      <c r="M46" s="18">
        <f t="shared" si="51"/>
        <v>0</v>
      </c>
      <c r="N46" s="18">
        <f t="shared" si="51"/>
        <v>350000</v>
      </c>
      <c r="O46" s="18">
        <f t="shared" si="51"/>
        <v>60000</v>
      </c>
      <c r="P46" s="18">
        <f t="shared" si="51"/>
        <v>9630</v>
      </c>
      <c r="Q46" s="18">
        <f t="shared" si="51"/>
        <v>9630</v>
      </c>
      <c r="R46" s="18">
        <f t="shared" si="51"/>
        <v>0</v>
      </c>
      <c r="S46" s="18">
        <f t="shared" si="51"/>
        <v>0</v>
      </c>
      <c r="T46" s="18">
        <f t="shared" si="51"/>
        <v>34186</v>
      </c>
      <c r="U46" s="18">
        <f t="shared" si="51"/>
        <v>104795</v>
      </c>
      <c r="V46" s="18">
        <f t="shared" si="51"/>
        <v>5000</v>
      </c>
      <c r="W46" s="18">
        <f t="shared" si="51"/>
        <v>56065</v>
      </c>
      <c r="X46" s="18">
        <f t="shared" si="51"/>
        <v>34187</v>
      </c>
      <c r="Y46" s="18">
        <f t="shared" si="51"/>
        <v>6219</v>
      </c>
      <c r="Z46" s="18">
        <f t="shared" si="51"/>
        <v>3324</v>
      </c>
      <c r="AA46" s="18">
        <f t="shared" si="51"/>
        <v>0</v>
      </c>
      <c r="AB46" s="18">
        <f t="shared" si="51"/>
        <v>0</v>
      </c>
      <c r="AC46" s="18">
        <f t="shared" si="51"/>
        <v>0</v>
      </c>
      <c r="AD46" s="18">
        <f t="shared" si="51"/>
        <v>0</v>
      </c>
      <c r="AE46" s="18">
        <f t="shared" si="51"/>
        <v>713406</v>
      </c>
      <c r="AF46" s="18">
        <f t="shared" si="51"/>
        <v>0</v>
      </c>
      <c r="AG46" s="18">
        <f t="shared" si="51"/>
        <v>0</v>
      </c>
      <c r="AH46" s="18">
        <f t="shared" si="51"/>
        <v>1000</v>
      </c>
      <c r="AI46" s="18">
        <f t="shared" si="51"/>
        <v>253000</v>
      </c>
      <c r="AJ46" s="18">
        <f t="shared" si="51"/>
        <v>0</v>
      </c>
      <c r="AK46" s="18">
        <f t="shared" si="51"/>
        <v>0</v>
      </c>
      <c r="AL46" s="18">
        <f t="shared" ref="AL46:CU46" si="52">SUM(AL47)</f>
        <v>0</v>
      </c>
      <c r="AM46" s="18">
        <f t="shared" si="52"/>
        <v>437</v>
      </c>
      <c r="AN46" s="18">
        <f t="shared" si="52"/>
        <v>9000</v>
      </c>
      <c r="AO46" s="18">
        <f t="shared" si="52"/>
        <v>57424</v>
      </c>
      <c r="AP46" s="18">
        <f t="shared" si="52"/>
        <v>0</v>
      </c>
      <c r="AQ46" s="18">
        <f t="shared" si="52"/>
        <v>0</v>
      </c>
      <c r="AR46" s="18">
        <f t="shared" si="52"/>
        <v>367545</v>
      </c>
      <c r="AS46" s="18">
        <f t="shared" si="52"/>
        <v>0</v>
      </c>
      <c r="AT46" s="18"/>
      <c r="AU46" s="18"/>
      <c r="AV46" s="18">
        <f t="shared" si="52"/>
        <v>0</v>
      </c>
      <c r="AW46" s="18">
        <f t="shared" si="52"/>
        <v>0</v>
      </c>
      <c r="AX46" s="18">
        <f t="shared" si="52"/>
        <v>0</v>
      </c>
      <c r="AY46" s="18"/>
      <c r="AZ46" s="18">
        <f t="shared" si="52"/>
        <v>25000</v>
      </c>
      <c r="BA46" s="18">
        <f t="shared" si="52"/>
        <v>0</v>
      </c>
      <c r="BB46" s="18">
        <f t="shared" si="52"/>
        <v>0</v>
      </c>
      <c r="BC46" s="18">
        <f t="shared" si="52"/>
        <v>0</v>
      </c>
      <c r="BD46" s="18">
        <f t="shared" si="52"/>
        <v>0</v>
      </c>
      <c r="BE46" s="18">
        <f t="shared" si="52"/>
        <v>0</v>
      </c>
      <c r="BF46" s="18">
        <f t="shared" si="52"/>
        <v>0</v>
      </c>
      <c r="BG46" s="18">
        <f t="shared" si="52"/>
        <v>0</v>
      </c>
      <c r="BH46" s="18">
        <f t="shared" si="52"/>
        <v>0</v>
      </c>
      <c r="BI46" s="18">
        <f t="shared" si="52"/>
        <v>0</v>
      </c>
      <c r="BJ46" s="18">
        <f t="shared" si="52"/>
        <v>0</v>
      </c>
      <c r="BK46" s="18">
        <f t="shared" si="52"/>
        <v>0</v>
      </c>
      <c r="BL46" s="18">
        <f t="shared" si="52"/>
        <v>0</v>
      </c>
      <c r="BM46" s="18">
        <f t="shared" si="52"/>
        <v>0</v>
      </c>
      <c r="BN46" s="18">
        <f t="shared" si="52"/>
        <v>0</v>
      </c>
      <c r="BO46" s="18">
        <f t="shared" si="52"/>
        <v>0</v>
      </c>
      <c r="BP46" s="18">
        <f t="shared" si="52"/>
        <v>0</v>
      </c>
      <c r="BQ46" s="18">
        <f t="shared" si="52"/>
        <v>0</v>
      </c>
      <c r="BR46" s="18">
        <f t="shared" si="52"/>
        <v>0</v>
      </c>
      <c r="BS46" s="18">
        <f t="shared" si="52"/>
        <v>0</v>
      </c>
      <c r="BT46" s="18">
        <f t="shared" si="52"/>
        <v>0</v>
      </c>
      <c r="BU46" s="18">
        <f t="shared" si="52"/>
        <v>0</v>
      </c>
      <c r="BV46" s="18">
        <f t="shared" si="52"/>
        <v>0</v>
      </c>
      <c r="BW46" s="18">
        <f t="shared" si="52"/>
        <v>0</v>
      </c>
      <c r="BX46" s="18">
        <f t="shared" si="52"/>
        <v>0</v>
      </c>
      <c r="BY46" s="18">
        <f t="shared" si="52"/>
        <v>0</v>
      </c>
      <c r="BZ46" s="18">
        <f t="shared" si="52"/>
        <v>80000</v>
      </c>
      <c r="CA46" s="18">
        <f t="shared" si="52"/>
        <v>80000</v>
      </c>
      <c r="CB46" s="18">
        <f t="shared" si="52"/>
        <v>80000</v>
      </c>
      <c r="CC46" s="18">
        <f t="shared" si="52"/>
        <v>0</v>
      </c>
      <c r="CD46" s="18">
        <f t="shared" si="52"/>
        <v>80000</v>
      </c>
      <c r="CE46" s="18">
        <f t="shared" si="52"/>
        <v>0</v>
      </c>
      <c r="CF46" s="18">
        <f t="shared" si="52"/>
        <v>0</v>
      </c>
      <c r="CG46" s="18">
        <f t="shared" si="52"/>
        <v>0</v>
      </c>
      <c r="CH46" s="18">
        <f t="shared" si="52"/>
        <v>0</v>
      </c>
      <c r="CI46" s="18">
        <f t="shared" si="52"/>
        <v>0</v>
      </c>
      <c r="CJ46" s="18">
        <f t="shared" si="52"/>
        <v>0</v>
      </c>
      <c r="CK46" s="18">
        <f t="shared" si="52"/>
        <v>0</v>
      </c>
      <c r="CL46" s="18">
        <f t="shared" si="52"/>
        <v>0</v>
      </c>
      <c r="CM46" s="18">
        <f t="shared" si="52"/>
        <v>0</v>
      </c>
      <c r="CN46" s="18">
        <f t="shared" si="52"/>
        <v>0</v>
      </c>
      <c r="CO46" s="18"/>
      <c r="CP46" s="18"/>
      <c r="CQ46" s="18">
        <f t="shared" si="52"/>
        <v>0</v>
      </c>
      <c r="CR46" s="18">
        <f t="shared" si="52"/>
        <v>0</v>
      </c>
      <c r="CS46" s="18">
        <f t="shared" si="52"/>
        <v>0</v>
      </c>
      <c r="CT46" s="18">
        <f t="shared" si="52"/>
        <v>0</v>
      </c>
      <c r="CU46" s="46">
        <f t="shared" si="52"/>
        <v>0</v>
      </c>
      <c r="CV46" s="58"/>
      <c r="CW46" s="94"/>
      <c r="CX46" s="114">
        <v>14653802</v>
      </c>
      <c r="CY46" s="114">
        <f t="shared" si="4"/>
        <v>0</v>
      </c>
      <c r="CZ46" s="94"/>
      <c r="DA46" s="93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8"/>
      <c r="DQ46" s="58"/>
      <c r="DR46" s="58"/>
      <c r="DS46" s="58"/>
    </row>
    <row r="47" spans="1:123" ht="15.6" x14ac:dyDescent="0.3">
      <c r="A47" s="21" t="s">
        <v>1</v>
      </c>
      <c r="B47" s="21" t="s">
        <v>124</v>
      </c>
      <c r="C47" s="22" t="s">
        <v>125</v>
      </c>
      <c r="D47" s="18">
        <f>SUM(E47+BZ47+CR47)</f>
        <v>14653802</v>
      </c>
      <c r="E47" s="19">
        <f>SUM(F47+BA47)</f>
        <v>14573802</v>
      </c>
      <c r="F47" s="19">
        <f>SUM(G47+H47+I47+P47+S47+T47+U47+AE47+AD47)</f>
        <v>14573802</v>
      </c>
      <c r="G47" s="23">
        <v>12097977</v>
      </c>
      <c r="H47" s="23">
        <v>1203808</v>
      </c>
      <c r="I47" s="19">
        <f t="shared" si="5"/>
        <v>410000</v>
      </c>
      <c r="J47" s="23">
        <v>0</v>
      </c>
      <c r="K47" s="23"/>
      <c r="L47" s="23"/>
      <c r="M47" s="23"/>
      <c r="N47" s="23">
        <v>350000</v>
      </c>
      <c r="O47" s="23">
        <v>60000</v>
      </c>
      <c r="P47" s="19">
        <f t="shared" si="6"/>
        <v>9630</v>
      </c>
      <c r="Q47" s="23">
        <v>9630</v>
      </c>
      <c r="R47" s="23">
        <v>0</v>
      </c>
      <c r="S47" s="23">
        <v>0</v>
      </c>
      <c r="T47" s="23">
        <v>34186</v>
      </c>
      <c r="U47" s="19">
        <f>SUM(V47:AC47)</f>
        <v>104795</v>
      </c>
      <c r="V47" s="23">
        <v>5000</v>
      </c>
      <c r="W47" s="23">
        <v>56065</v>
      </c>
      <c r="X47" s="23">
        <v>34187</v>
      </c>
      <c r="Y47" s="23">
        <v>6219</v>
      </c>
      <c r="Z47" s="23">
        <v>3324</v>
      </c>
      <c r="AA47" s="23">
        <v>0</v>
      </c>
      <c r="AB47" s="23">
        <v>0</v>
      </c>
      <c r="AC47" s="23">
        <v>0</v>
      </c>
      <c r="AD47" s="19">
        <v>0</v>
      </c>
      <c r="AE47" s="19">
        <f>SUM(AF47:AZ47)</f>
        <v>713406</v>
      </c>
      <c r="AF47" s="19">
        <v>0</v>
      </c>
      <c r="AG47" s="19">
        <v>0</v>
      </c>
      <c r="AH47" s="23">
        <v>1000</v>
      </c>
      <c r="AI47" s="23">
        <v>253000</v>
      </c>
      <c r="AJ47" s="23">
        <v>0</v>
      </c>
      <c r="AK47" s="23">
        <v>0</v>
      </c>
      <c r="AL47" s="23">
        <v>0</v>
      </c>
      <c r="AM47" s="23">
        <v>437</v>
      </c>
      <c r="AN47" s="23">
        <v>9000</v>
      </c>
      <c r="AO47" s="23">
        <v>57424</v>
      </c>
      <c r="AP47" s="23">
        <v>0</v>
      </c>
      <c r="AQ47" s="23">
        <v>0</v>
      </c>
      <c r="AR47" s="23">
        <v>367545</v>
      </c>
      <c r="AS47" s="23">
        <v>0</v>
      </c>
      <c r="AT47" s="23">
        <v>0</v>
      </c>
      <c r="AU47" s="23">
        <v>0</v>
      </c>
      <c r="AV47" s="23">
        <v>0</v>
      </c>
      <c r="AW47" s="23">
        <v>0</v>
      </c>
      <c r="AX47" s="23">
        <v>0</v>
      </c>
      <c r="AY47" s="23">
        <v>0</v>
      </c>
      <c r="AZ47" s="23">
        <v>25000</v>
      </c>
      <c r="BA47" s="19">
        <f>SUM(BB47+BF47+BI47+BK47+BN47)</f>
        <v>0</v>
      </c>
      <c r="BB47" s="19">
        <f>SUM(BC47:BE47)</f>
        <v>0</v>
      </c>
      <c r="BC47" s="19">
        <v>0</v>
      </c>
      <c r="BD47" s="19">
        <v>0</v>
      </c>
      <c r="BE47" s="19">
        <v>0</v>
      </c>
      <c r="BF47" s="19">
        <f>SUM(BH47:BH47)</f>
        <v>0</v>
      </c>
      <c r="BG47" s="19">
        <v>0</v>
      </c>
      <c r="BH47" s="19">
        <v>0</v>
      </c>
      <c r="BI47" s="19">
        <v>0</v>
      </c>
      <c r="BJ47" s="19">
        <v>0</v>
      </c>
      <c r="BK47" s="19">
        <f t="shared" si="7"/>
        <v>0</v>
      </c>
      <c r="BL47" s="19">
        <v>0</v>
      </c>
      <c r="BM47" s="19">
        <v>0</v>
      </c>
      <c r="BN47" s="19">
        <f>SUM(BO47:BY47)</f>
        <v>0</v>
      </c>
      <c r="BO47" s="19">
        <v>0</v>
      </c>
      <c r="BP47" s="19">
        <v>0</v>
      </c>
      <c r="BQ47" s="19">
        <v>0</v>
      </c>
      <c r="BR47" s="19">
        <v>0</v>
      </c>
      <c r="BS47" s="19">
        <v>0</v>
      </c>
      <c r="BT47" s="19">
        <v>0</v>
      </c>
      <c r="BU47" s="19">
        <v>0</v>
      </c>
      <c r="BV47" s="19">
        <v>0</v>
      </c>
      <c r="BW47" s="19">
        <v>0</v>
      </c>
      <c r="BX47" s="19">
        <v>0</v>
      </c>
      <c r="BY47" s="19">
        <v>0</v>
      </c>
      <c r="BZ47" s="19">
        <f>SUM(CA47+CQ47)</f>
        <v>80000</v>
      </c>
      <c r="CA47" s="19">
        <f>SUM(CB47+CE47+CK47)</f>
        <v>80000</v>
      </c>
      <c r="CB47" s="19">
        <f t="shared" si="8"/>
        <v>80000</v>
      </c>
      <c r="CC47" s="19">
        <v>0</v>
      </c>
      <c r="CD47" s="23">
        <v>80000</v>
      </c>
      <c r="CE47" s="19">
        <f>SUM(CF47:CJ47)</f>
        <v>0</v>
      </c>
      <c r="CF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f>SUM(CL47:CP47)</f>
        <v>0</v>
      </c>
      <c r="CL47" s="19">
        <v>0</v>
      </c>
      <c r="CM47" s="19">
        <v>0</v>
      </c>
      <c r="CN47" s="19">
        <v>0</v>
      </c>
      <c r="CO47" s="19"/>
      <c r="CP47" s="19"/>
      <c r="CQ47" s="19">
        <v>0</v>
      </c>
      <c r="CR47" s="19">
        <f t="shared" si="9"/>
        <v>0</v>
      </c>
      <c r="CS47" s="19">
        <f t="shared" si="10"/>
        <v>0</v>
      </c>
      <c r="CT47" s="19">
        <v>0</v>
      </c>
      <c r="CU47" s="20">
        <v>0</v>
      </c>
      <c r="CW47" s="94"/>
      <c r="CX47" s="109">
        <v>14653802</v>
      </c>
      <c r="CY47" s="109">
        <f t="shared" si="4"/>
        <v>0</v>
      </c>
      <c r="CZ47" s="94"/>
      <c r="DA47" s="95"/>
    </row>
    <row r="48" spans="1:123" s="59" customFormat="1" ht="15.6" x14ac:dyDescent="0.3">
      <c r="A48" s="16" t="s">
        <v>126</v>
      </c>
      <c r="B48" s="16" t="s">
        <v>1</v>
      </c>
      <c r="C48" s="17" t="s">
        <v>127</v>
      </c>
      <c r="D48" s="18">
        <f t="shared" ref="D48:AK48" si="53">SUM(D49)</f>
        <v>31699919</v>
      </c>
      <c r="E48" s="18">
        <f t="shared" si="53"/>
        <v>30899919</v>
      </c>
      <c r="F48" s="18">
        <f t="shared" si="53"/>
        <v>30899919</v>
      </c>
      <c r="G48" s="18">
        <f t="shared" si="53"/>
        <v>25380271</v>
      </c>
      <c r="H48" s="18">
        <f t="shared" si="53"/>
        <v>3349246</v>
      </c>
      <c r="I48" s="18">
        <f t="shared" si="53"/>
        <v>675163</v>
      </c>
      <c r="J48" s="18">
        <f t="shared" si="53"/>
        <v>0</v>
      </c>
      <c r="K48" s="18">
        <f t="shared" si="53"/>
        <v>0</v>
      </c>
      <c r="L48" s="18">
        <f t="shared" si="53"/>
        <v>0</v>
      </c>
      <c r="M48" s="18">
        <f t="shared" si="53"/>
        <v>0</v>
      </c>
      <c r="N48" s="18">
        <f t="shared" si="53"/>
        <v>350000</v>
      </c>
      <c r="O48" s="18">
        <f t="shared" si="53"/>
        <v>325163</v>
      </c>
      <c r="P48" s="18">
        <f t="shared" si="53"/>
        <v>0</v>
      </c>
      <c r="Q48" s="18">
        <f t="shared" si="53"/>
        <v>0</v>
      </c>
      <c r="R48" s="18">
        <f t="shared" si="53"/>
        <v>0</v>
      </c>
      <c r="S48" s="18">
        <f t="shared" si="53"/>
        <v>0</v>
      </c>
      <c r="T48" s="18">
        <f t="shared" si="53"/>
        <v>307545</v>
      </c>
      <c r="U48" s="18">
        <f t="shared" si="53"/>
        <v>343109</v>
      </c>
      <c r="V48" s="18">
        <f t="shared" si="53"/>
        <v>80000</v>
      </c>
      <c r="W48" s="18">
        <f t="shared" si="53"/>
        <v>92195</v>
      </c>
      <c r="X48" s="18">
        <f t="shared" si="53"/>
        <v>101991</v>
      </c>
      <c r="Y48" s="18">
        <f t="shared" si="53"/>
        <v>29374</v>
      </c>
      <c r="Z48" s="18">
        <f t="shared" si="53"/>
        <v>10500</v>
      </c>
      <c r="AA48" s="18">
        <f t="shared" si="53"/>
        <v>0</v>
      </c>
      <c r="AB48" s="18">
        <f t="shared" si="53"/>
        <v>0</v>
      </c>
      <c r="AC48" s="18">
        <f t="shared" si="53"/>
        <v>29049</v>
      </c>
      <c r="AD48" s="18">
        <f t="shared" si="53"/>
        <v>0</v>
      </c>
      <c r="AE48" s="18">
        <f t="shared" si="53"/>
        <v>844585</v>
      </c>
      <c r="AF48" s="18">
        <f t="shared" si="53"/>
        <v>0</v>
      </c>
      <c r="AG48" s="18">
        <f t="shared" si="53"/>
        <v>0</v>
      </c>
      <c r="AH48" s="18">
        <f t="shared" si="53"/>
        <v>10000</v>
      </c>
      <c r="AI48" s="18">
        <f t="shared" si="53"/>
        <v>115000</v>
      </c>
      <c r="AJ48" s="18">
        <f t="shared" si="53"/>
        <v>0</v>
      </c>
      <c r="AK48" s="18">
        <f t="shared" si="53"/>
        <v>3000</v>
      </c>
      <c r="AL48" s="18">
        <f t="shared" ref="AL48:CU50" si="54">SUM(AL49)</f>
        <v>0</v>
      </c>
      <c r="AM48" s="18">
        <f t="shared" si="54"/>
        <v>1500</v>
      </c>
      <c r="AN48" s="18">
        <f t="shared" si="54"/>
        <v>55000</v>
      </c>
      <c r="AO48" s="18">
        <f t="shared" si="54"/>
        <v>5238</v>
      </c>
      <c r="AP48" s="18">
        <f t="shared" si="54"/>
        <v>0</v>
      </c>
      <c r="AQ48" s="18">
        <f t="shared" si="54"/>
        <v>0</v>
      </c>
      <c r="AR48" s="18">
        <f t="shared" si="54"/>
        <v>643347</v>
      </c>
      <c r="AS48" s="18">
        <f t="shared" si="54"/>
        <v>0</v>
      </c>
      <c r="AT48" s="18"/>
      <c r="AU48" s="18"/>
      <c r="AV48" s="18">
        <f t="shared" si="54"/>
        <v>0</v>
      </c>
      <c r="AW48" s="18">
        <f t="shared" si="54"/>
        <v>0</v>
      </c>
      <c r="AX48" s="18">
        <f t="shared" si="54"/>
        <v>6500</v>
      </c>
      <c r="AY48" s="18"/>
      <c r="AZ48" s="18">
        <f t="shared" si="54"/>
        <v>5000</v>
      </c>
      <c r="BA48" s="18">
        <f t="shared" si="54"/>
        <v>0</v>
      </c>
      <c r="BB48" s="18">
        <f t="shared" si="54"/>
        <v>0</v>
      </c>
      <c r="BC48" s="18">
        <f t="shared" si="54"/>
        <v>0</v>
      </c>
      <c r="BD48" s="18">
        <f t="shared" si="54"/>
        <v>0</v>
      </c>
      <c r="BE48" s="18">
        <f t="shared" si="54"/>
        <v>0</v>
      </c>
      <c r="BF48" s="18">
        <f t="shared" si="54"/>
        <v>0</v>
      </c>
      <c r="BG48" s="18">
        <f t="shared" si="54"/>
        <v>0</v>
      </c>
      <c r="BH48" s="18">
        <f t="shared" si="54"/>
        <v>0</v>
      </c>
      <c r="BI48" s="18">
        <f t="shared" si="54"/>
        <v>0</v>
      </c>
      <c r="BJ48" s="18">
        <f t="shared" si="54"/>
        <v>0</v>
      </c>
      <c r="BK48" s="18">
        <f t="shared" si="54"/>
        <v>0</v>
      </c>
      <c r="BL48" s="18">
        <f t="shared" si="54"/>
        <v>0</v>
      </c>
      <c r="BM48" s="18">
        <f t="shared" si="54"/>
        <v>0</v>
      </c>
      <c r="BN48" s="18">
        <f t="shared" si="54"/>
        <v>0</v>
      </c>
      <c r="BO48" s="18">
        <f t="shared" si="54"/>
        <v>0</v>
      </c>
      <c r="BP48" s="18">
        <f t="shared" si="54"/>
        <v>0</v>
      </c>
      <c r="BQ48" s="18">
        <f t="shared" si="54"/>
        <v>0</v>
      </c>
      <c r="BR48" s="18">
        <f t="shared" si="54"/>
        <v>0</v>
      </c>
      <c r="BS48" s="18">
        <f t="shared" si="54"/>
        <v>0</v>
      </c>
      <c r="BT48" s="18">
        <f t="shared" si="54"/>
        <v>0</v>
      </c>
      <c r="BU48" s="18">
        <f t="shared" si="54"/>
        <v>0</v>
      </c>
      <c r="BV48" s="18">
        <f t="shared" si="54"/>
        <v>0</v>
      </c>
      <c r="BW48" s="18">
        <f t="shared" si="54"/>
        <v>0</v>
      </c>
      <c r="BX48" s="18">
        <f t="shared" si="54"/>
        <v>0</v>
      </c>
      <c r="BY48" s="18">
        <f t="shared" si="54"/>
        <v>0</v>
      </c>
      <c r="BZ48" s="18">
        <f t="shared" si="54"/>
        <v>800000</v>
      </c>
      <c r="CA48" s="18">
        <f t="shared" si="54"/>
        <v>800000</v>
      </c>
      <c r="CB48" s="18">
        <f t="shared" si="54"/>
        <v>800000</v>
      </c>
      <c r="CC48" s="18">
        <f t="shared" si="54"/>
        <v>0</v>
      </c>
      <c r="CD48" s="18">
        <f t="shared" si="54"/>
        <v>800000</v>
      </c>
      <c r="CE48" s="18">
        <f t="shared" si="54"/>
        <v>0</v>
      </c>
      <c r="CF48" s="18">
        <f t="shared" si="54"/>
        <v>0</v>
      </c>
      <c r="CG48" s="18">
        <f t="shared" si="54"/>
        <v>0</v>
      </c>
      <c r="CH48" s="18">
        <f t="shared" si="54"/>
        <v>0</v>
      </c>
      <c r="CI48" s="18">
        <f t="shared" si="54"/>
        <v>0</v>
      </c>
      <c r="CJ48" s="18">
        <f t="shared" si="54"/>
        <v>0</v>
      </c>
      <c r="CK48" s="18">
        <f t="shared" si="54"/>
        <v>0</v>
      </c>
      <c r="CL48" s="18">
        <f t="shared" si="54"/>
        <v>0</v>
      </c>
      <c r="CM48" s="18">
        <f t="shared" si="54"/>
        <v>0</v>
      </c>
      <c r="CN48" s="18">
        <f t="shared" si="54"/>
        <v>0</v>
      </c>
      <c r="CO48" s="18"/>
      <c r="CP48" s="18"/>
      <c r="CQ48" s="18">
        <f t="shared" si="54"/>
        <v>0</v>
      </c>
      <c r="CR48" s="18">
        <f t="shared" si="54"/>
        <v>0</v>
      </c>
      <c r="CS48" s="18">
        <f t="shared" si="54"/>
        <v>0</v>
      </c>
      <c r="CT48" s="18">
        <f t="shared" si="54"/>
        <v>0</v>
      </c>
      <c r="CU48" s="46">
        <f t="shared" si="54"/>
        <v>0</v>
      </c>
      <c r="CV48" s="58"/>
      <c r="CW48" s="94"/>
      <c r="CX48" s="114">
        <v>31699919</v>
      </c>
      <c r="CY48" s="114">
        <f t="shared" si="4"/>
        <v>0</v>
      </c>
      <c r="CZ48" s="94"/>
      <c r="DA48" s="93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8"/>
      <c r="DQ48" s="58"/>
      <c r="DR48" s="58"/>
      <c r="DS48" s="58"/>
    </row>
    <row r="49" spans="1:123" ht="31.2" x14ac:dyDescent="0.3">
      <c r="A49" s="21" t="s">
        <v>1</v>
      </c>
      <c r="B49" s="21" t="s">
        <v>128</v>
      </c>
      <c r="C49" s="22" t="s">
        <v>545</v>
      </c>
      <c r="D49" s="18">
        <f>SUM(E49+BZ49+CR49)</f>
        <v>31699919</v>
      </c>
      <c r="E49" s="19">
        <f>SUM(F49+BA49)</f>
        <v>30899919</v>
      </c>
      <c r="F49" s="19">
        <f>SUM(G49+H49+I49+P49+S49+T49+U49+AE49+AD49)</f>
        <v>30899919</v>
      </c>
      <c r="G49" s="23">
        <v>25380271</v>
      </c>
      <c r="H49" s="23">
        <v>3349246</v>
      </c>
      <c r="I49" s="19">
        <f t="shared" si="5"/>
        <v>675163</v>
      </c>
      <c r="J49" s="23">
        <v>0</v>
      </c>
      <c r="K49" s="23"/>
      <c r="L49" s="23"/>
      <c r="M49" s="23"/>
      <c r="N49" s="23">
        <v>350000</v>
      </c>
      <c r="O49" s="23">
        <v>325163</v>
      </c>
      <c r="P49" s="19">
        <f t="shared" si="6"/>
        <v>0</v>
      </c>
      <c r="Q49" s="23">
        <v>0</v>
      </c>
      <c r="R49" s="23">
        <v>0</v>
      </c>
      <c r="S49" s="23">
        <v>0</v>
      </c>
      <c r="T49" s="23">
        <v>307545</v>
      </c>
      <c r="U49" s="19">
        <f>SUM(V49:AC49)</f>
        <v>343109</v>
      </c>
      <c r="V49" s="23">
        <v>80000</v>
      </c>
      <c r="W49" s="23">
        <v>92195</v>
      </c>
      <c r="X49" s="23">
        <v>101991</v>
      </c>
      <c r="Y49" s="23">
        <v>29374</v>
      </c>
      <c r="Z49" s="23">
        <v>10500</v>
      </c>
      <c r="AA49" s="23">
        <v>0</v>
      </c>
      <c r="AB49" s="23">
        <v>0</v>
      </c>
      <c r="AC49" s="23">
        <v>29049</v>
      </c>
      <c r="AD49" s="19">
        <v>0</v>
      </c>
      <c r="AE49" s="19">
        <f>SUM(AF49:AZ49)</f>
        <v>844585</v>
      </c>
      <c r="AF49" s="19">
        <v>0</v>
      </c>
      <c r="AG49" s="19">
        <v>0</v>
      </c>
      <c r="AH49" s="23">
        <v>10000</v>
      </c>
      <c r="AI49" s="23">
        <v>115000</v>
      </c>
      <c r="AJ49" s="23">
        <v>0</v>
      </c>
      <c r="AK49" s="23">
        <v>3000</v>
      </c>
      <c r="AL49" s="23">
        <v>0</v>
      </c>
      <c r="AM49" s="23">
        <v>1500</v>
      </c>
      <c r="AN49" s="23">
        <v>55000</v>
      </c>
      <c r="AO49" s="23">
        <v>5238</v>
      </c>
      <c r="AP49" s="23">
        <v>0</v>
      </c>
      <c r="AQ49" s="23">
        <v>0</v>
      </c>
      <c r="AR49" s="23">
        <v>643347</v>
      </c>
      <c r="AS49" s="23">
        <v>0</v>
      </c>
      <c r="AT49" s="23">
        <v>0</v>
      </c>
      <c r="AU49" s="23">
        <v>0</v>
      </c>
      <c r="AV49" s="23">
        <v>0</v>
      </c>
      <c r="AW49" s="23">
        <v>0</v>
      </c>
      <c r="AX49" s="23">
        <v>6500</v>
      </c>
      <c r="AY49" s="23">
        <v>0</v>
      </c>
      <c r="AZ49" s="23">
        <v>5000</v>
      </c>
      <c r="BA49" s="19">
        <f>SUM(BB49+BF49+BI49+BK49+BN49)</f>
        <v>0</v>
      </c>
      <c r="BB49" s="19">
        <f>SUM(BC49:BE49)</f>
        <v>0</v>
      </c>
      <c r="BC49" s="19">
        <v>0</v>
      </c>
      <c r="BD49" s="19">
        <v>0</v>
      </c>
      <c r="BE49" s="19">
        <v>0</v>
      </c>
      <c r="BF49" s="19">
        <f>SUM(BH49:BH49)</f>
        <v>0</v>
      </c>
      <c r="BG49" s="19">
        <v>0</v>
      </c>
      <c r="BH49" s="19">
        <v>0</v>
      </c>
      <c r="BI49" s="19">
        <v>0</v>
      </c>
      <c r="BJ49" s="19">
        <v>0</v>
      </c>
      <c r="BK49" s="19">
        <f t="shared" si="7"/>
        <v>0</v>
      </c>
      <c r="BL49" s="19">
        <v>0</v>
      </c>
      <c r="BM49" s="19">
        <v>0</v>
      </c>
      <c r="BN49" s="19">
        <f>SUM(BO49:BY49)</f>
        <v>0</v>
      </c>
      <c r="BO49" s="19">
        <v>0</v>
      </c>
      <c r="BP49" s="19">
        <v>0</v>
      </c>
      <c r="BQ49" s="19">
        <v>0</v>
      </c>
      <c r="BR49" s="19">
        <v>0</v>
      </c>
      <c r="BS49" s="19">
        <v>0</v>
      </c>
      <c r="BT49" s="19">
        <v>0</v>
      </c>
      <c r="BU49" s="19">
        <v>0</v>
      </c>
      <c r="BV49" s="19">
        <v>0</v>
      </c>
      <c r="BW49" s="19">
        <v>0</v>
      </c>
      <c r="BX49" s="19">
        <v>0</v>
      </c>
      <c r="BY49" s="19">
        <v>0</v>
      </c>
      <c r="BZ49" s="19">
        <f>SUM(CA49+CQ49)</f>
        <v>800000</v>
      </c>
      <c r="CA49" s="19">
        <f>SUM(CB49+CE49+CK49)</f>
        <v>800000</v>
      </c>
      <c r="CB49" s="19">
        <f t="shared" si="8"/>
        <v>800000</v>
      </c>
      <c r="CC49" s="19">
        <v>0</v>
      </c>
      <c r="CD49" s="23">
        <v>800000</v>
      </c>
      <c r="CE49" s="19">
        <f>SUM(CF49:CJ49)</f>
        <v>0</v>
      </c>
      <c r="CF49" s="19">
        <v>0</v>
      </c>
      <c r="CG49" s="19">
        <v>0</v>
      </c>
      <c r="CH49" s="19">
        <v>0</v>
      </c>
      <c r="CI49" s="19">
        <v>0</v>
      </c>
      <c r="CJ49" s="19">
        <v>0</v>
      </c>
      <c r="CK49" s="19">
        <f>SUM(CL49:CP49)</f>
        <v>0</v>
      </c>
      <c r="CL49" s="19"/>
      <c r="CM49" s="19"/>
      <c r="CN49" s="23"/>
      <c r="CO49" s="19"/>
      <c r="CP49" s="19"/>
      <c r="CQ49" s="19">
        <v>0</v>
      </c>
      <c r="CR49" s="19">
        <f t="shared" si="9"/>
        <v>0</v>
      </c>
      <c r="CS49" s="19">
        <f t="shared" si="10"/>
        <v>0</v>
      </c>
      <c r="CT49" s="19">
        <v>0</v>
      </c>
      <c r="CU49" s="20">
        <v>0</v>
      </c>
      <c r="CW49" s="94"/>
      <c r="CX49" s="109">
        <v>31699919</v>
      </c>
      <c r="CY49" s="109">
        <f t="shared" si="4"/>
        <v>0</v>
      </c>
      <c r="CZ49" s="94"/>
      <c r="DA49" s="95"/>
    </row>
    <row r="50" spans="1:123" s="59" customFormat="1" ht="15.6" x14ac:dyDescent="0.3">
      <c r="A50" s="16" t="s">
        <v>129</v>
      </c>
      <c r="B50" s="16" t="s">
        <v>1</v>
      </c>
      <c r="C50" s="17" t="s">
        <v>130</v>
      </c>
      <c r="D50" s="18">
        <f t="shared" ref="D50:AK50" si="55">SUM(D51)</f>
        <v>6931741</v>
      </c>
      <c r="E50" s="18">
        <f t="shared" si="55"/>
        <v>6911741</v>
      </c>
      <c r="F50" s="18">
        <f t="shared" si="55"/>
        <v>6884136</v>
      </c>
      <c r="G50" s="18">
        <f t="shared" si="55"/>
        <v>5536651</v>
      </c>
      <c r="H50" s="18">
        <f t="shared" si="55"/>
        <v>542012</v>
      </c>
      <c r="I50" s="18">
        <f t="shared" si="55"/>
        <v>390617</v>
      </c>
      <c r="J50" s="18">
        <f t="shared" si="55"/>
        <v>0</v>
      </c>
      <c r="K50" s="18">
        <f t="shared" si="55"/>
        <v>0</v>
      </c>
      <c r="L50" s="18">
        <f t="shared" si="55"/>
        <v>0</v>
      </c>
      <c r="M50" s="18">
        <f t="shared" si="55"/>
        <v>0</v>
      </c>
      <c r="N50" s="18">
        <f t="shared" si="55"/>
        <v>334240</v>
      </c>
      <c r="O50" s="18">
        <f t="shared" si="55"/>
        <v>56377</v>
      </c>
      <c r="P50" s="18">
        <f t="shared" si="55"/>
        <v>0</v>
      </c>
      <c r="Q50" s="18">
        <f t="shared" si="55"/>
        <v>0</v>
      </c>
      <c r="R50" s="18">
        <f t="shared" si="55"/>
        <v>0</v>
      </c>
      <c r="S50" s="18">
        <f t="shared" si="55"/>
        <v>0</v>
      </c>
      <c r="T50" s="18">
        <f t="shared" si="55"/>
        <v>87069</v>
      </c>
      <c r="U50" s="18">
        <f t="shared" si="55"/>
        <v>68800</v>
      </c>
      <c r="V50" s="18">
        <f t="shared" si="55"/>
        <v>22889</v>
      </c>
      <c r="W50" s="18">
        <f t="shared" si="55"/>
        <v>0</v>
      </c>
      <c r="X50" s="18">
        <f t="shared" si="55"/>
        <v>32944</v>
      </c>
      <c r="Y50" s="18">
        <f t="shared" si="55"/>
        <v>3780</v>
      </c>
      <c r="Z50" s="18">
        <f t="shared" si="55"/>
        <v>0</v>
      </c>
      <c r="AA50" s="18">
        <f t="shared" si="55"/>
        <v>0</v>
      </c>
      <c r="AB50" s="18">
        <f t="shared" si="55"/>
        <v>0</v>
      </c>
      <c r="AC50" s="18">
        <f t="shared" si="55"/>
        <v>9187</v>
      </c>
      <c r="AD50" s="18">
        <f t="shared" si="55"/>
        <v>0</v>
      </c>
      <c r="AE50" s="18">
        <f t="shared" si="55"/>
        <v>258987</v>
      </c>
      <c r="AF50" s="18">
        <f t="shared" si="55"/>
        <v>0</v>
      </c>
      <c r="AG50" s="18">
        <f t="shared" si="55"/>
        <v>0</v>
      </c>
      <c r="AH50" s="18">
        <f t="shared" si="55"/>
        <v>11250</v>
      </c>
      <c r="AI50" s="18">
        <f t="shared" si="55"/>
        <v>26250</v>
      </c>
      <c r="AJ50" s="18">
        <f t="shared" si="55"/>
        <v>0</v>
      </c>
      <c r="AK50" s="18">
        <f t="shared" si="55"/>
        <v>3750</v>
      </c>
      <c r="AL50" s="18">
        <f t="shared" si="54"/>
        <v>0</v>
      </c>
      <c r="AM50" s="18">
        <f t="shared" si="54"/>
        <v>450</v>
      </c>
      <c r="AN50" s="18">
        <f t="shared" si="54"/>
        <v>0</v>
      </c>
      <c r="AO50" s="18">
        <f t="shared" si="54"/>
        <v>33756</v>
      </c>
      <c r="AP50" s="18">
        <f t="shared" si="54"/>
        <v>0</v>
      </c>
      <c r="AQ50" s="18">
        <f t="shared" si="54"/>
        <v>0</v>
      </c>
      <c r="AR50" s="18">
        <f t="shared" si="54"/>
        <v>46994</v>
      </c>
      <c r="AS50" s="18">
        <f t="shared" si="54"/>
        <v>10137</v>
      </c>
      <c r="AT50" s="18"/>
      <c r="AU50" s="18"/>
      <c r="AV50" s="18">
        <f t="shared" si="54"/>
        <v>0</v>
      </c>
      <c r="AW50" s="18">
        <f t="shared" si="54"/>
        <v>0</v>
      </c>
      <c r="AX50" s="18">
        <f t="shared" si="54"/>
        <v>56400</v>
      </c>
      <c r="AY50" s="18"/>
      <c r="AZ50" s="18">
        <f t="shared" si="54"/>
        <v>70000</v>
      </c>
      <c r="BA50" s="18">
        <f t="shared" si="54"/>
        <v>27605</v>
      </c>
      <c r="BB50" s="18">
        <f t="shared" si="54"/>
        <v>0</v>
      </c>
      <c r="BC50" s="18">
        <f t="shared" si="54"/>
        <v>0</v>
      </c>
      <c r="BD50" s="18">
        <f t="shared" si="54"/>
        <v>0</v>
      </c>
      <c r="BE50" s="18">
        <f t="shared" si="54"/>
        <v>0</v>
      </c>
      <c r="BF50" s="18">
        <f t="shared" si="54"/>
        <v>0</v>
      </c>
      <c r="BG50" s="18">
        <f t="shared" si="54"/>
        <v>0</v>
      </c>
      <c r="BH50" s="18">
        <f t="shared" si="54"/>
        <v>0</v>
      </c>
      <c r="BI50" s="18">
        <f t="shared" si="54"/>
        <v>0</v>
      </c>
      <c r="BJ50" s="18">
        <f t="shared" si="54"/>
        <v>0</v>
      </c>
      <c r="BK50" s="18">
        <f t="shared" si="54"/>
        <v>0</v>
      </c>
      <c r="BL50" s="18">
        <f t="shared" si="54"/>
        <v>0</v>
      </c>
      <c r="BM50" s="18">
        <f t="shared" si="54"/>
        <v>0</v>
      </c>
      <c r="BN50" s="18">
        <f t="shared" si="54"/>
        <v>27605</v>
      </c>
      <c r="BO50" s="18">
        <f t="shared" si="54"/>
        <v>0</v>
      </c>
      <c r="BP50" s="18">
        <f t="shared" si="54"/>
        <v>0</v>
      </c>
      <c r="BQ50" s="18">
        <f t="shared" si="54"/>
        <v>0</v>
      </c>
      <c r="BR50" s="18">
        <f t="shared" si="54"/>
        <v>0</v>
      </c>
      <c r="BS50" s="18">
        <f t="shared" si="54"/>
        <v>0</v>
      </c>
      <c r="BT50" s="18">
        <f t="shared" si="54"/>
        <v>0</v>
      </c>
      <c r="BU50" s="18">
        <f t="shared" si="54"/>
        <v>0</v>
      </c>
      <c r="BV50" s="18">
        <f t="shared" si="54"/>
        <v>0</v>
      </c>
      <c r="BW50" s="18">
        <f t="shared" si="54"/>
        <v>0</v>
      </c>
      <c r="BX50" s="18">
        <f t="shared" si="54"/>
        <v>27605</v>
      </c>
      <c r="BY50" s="18">
        <f t="shared" si="54"/>
        <v>0</v>
      </c>
      <c r="BZ50" s="18">
        <f t="shared" si="54"/>
        <v>20000</v>
      </c>
      <c r="CA50" s="18">
        <f t="shared" si="54"/>
        <v>20000</v>
      </c>
      <c r="CB50" s="18">
        <f t="shared" si="54"/>
        <v>20000</v>
      </c>
      <c r="CC50" s="18">
        <f t="shared" si="54"/>
        <v>0</v>
      </c>
      <c r="CD50" s="18">
        <f t="shared" si="54"/>
        <v>20000</v>
      </c>
      <c r="CE50" s="18">
        <f t="shared" si="54"/>
        <v>0</v>
      </c>
      <c r="CF50" s="18">
        <f t="shared" si="54"/>
        <v>0</v>
      </c>
      <c r="CG50" s="18">
        <f t="shared" si="54"/>
        <v>0</v>
      </c>
      <c r="CH50" s="18">
        <f t="shared" si="54"/>
        <v>0</v>
      </c>
      <c r="CI50" s="18">
        <f t="shared" si="54"/>
        <v>0</v>
      </c>
      <c r="CJ50" s="18">
        <f t="shared" si="54"/>
        <v>0</v>
      </c>
      <c r="CK50" s="18">
        <f t="shared" si="54"/>
        <v>0</v>
      </c>
      <c r="CL50" s="18">
        <f t="shared" si="54"/>
        <v>0</v>
      </c>
      <c r="CM50" s="18">
        <f t="shared" si="54"/>
        <v>0</v>
      </c>
      <c r="CN50" s="18">
        <f t="shared" si="54"/>
        <v>0</v>
      </c>
      <c r="CO50" s="18"/>
      <c r="CP50" s="18"/>
      <c r="CQ50" s="18">
        <f t="shared" si="54"/>
        <v>0</v>
      </c>
      <c r="CR50" s="18">
        <f t="shared" si="54"/>
        <v>0</v>
      </c>
      <c r="CS50" s="18">
        <f t="shared" si="54"/>
        <v>0</v>
      </c>
      <c r="CT50" s="18">
        <f t="shared" si="54"/>
        <v>0</v>
      </c>
      <c r="CU50" s="46">
        <f t="shared" si="54"/>
        <v>0</v>
      </c>
      <c r="CV50" s="58"/>
      <c r="CW50" s="94"/>
      <c r="CX50" s="114">
        <v>6233741</v>
      </c>
      <c r="CY50" s="114">
        <f t="shared" si="4"/>
        <v>698000</v>
      </c>
      <c r="CZ50" s="94"/>
      <c r="DA50" s="93"/>
      <c r="DB50" s="58"/>
      <c r="DC50" s="58"/>
      <c r="DD50" s="58"/>
      <c r="DE50" s="58"/>
      <c r="DF50" s="58"/>
      <c r="DG50" s="58"/>
      <c r="DH50" s="58"/>
      <c r="DI50" s="58"/>
      <c r="DJ50" s="58"/>
      <c r="DK50" s="58"/>
      <c r="DL50" s="58"/>
      <c r="DM50" s="58"/>
      <c r="DN50" s="58"/>
      <c r="DO50" s="58"/>
      <c r="DP50" s="58"/>
      <c r="DQ50" s="58"/>
      <c r="DR50" s="58"/>
      <c r="DS50" s="58"/>
    </row>
    <row r="51" spans="1:123" ht="15.6" x14ac:dyDescent="0.3">
      <c r="A51" s="21" t="s">
        <v>1</v>
      </c>
      <c r="B51" s="21" t="s">
        <v>131</v>
      </c>
      <c r="C51" s="22" t="s">
        <v>132</v>
      </c>
      <c r="D51" s="18">
        <f>SUM(E51+BZ51+CR51)</f>
        <v>6931741</v>
      </c>
      <c r="E51" s="19">
        <f>SUM(F51+BA51)</f>
        <v>6911741</v>
      </c>
      <c r="F51" s="19">
        <f>SUM(G51+H51+I51+P51+S51+T51+U51+AE51+AD51)</f>
        <v>6884136</v>
      </c>
      <c r="G51" s="23">
        <f>4838651+698000</f>
        <v>5536651</v>
      </c>
      <c r="H51" s="23">
        <v>542012</v>
      </c>
      <c r="I51" s="19">
        <f t="shared" si="5"/>
        <v>390617</v>
      </c>
      <c r="J51" s="23">
        <v>0</v>
      </c>
      <c r="K51" s="19">
        <v>0</v>
      </c>
      <c r="L51" s="19">
        <v>0</v>
      </c>
      <c r="M51" s="19">
        <v>0</v>
      </c>
      <c r="N51" s="23">
        <v>334240</v>
      </c>
      <c r="O51" s="23">
        <v>56377</v>
      </c>
      <c r="P51" s="19">
        <f t="shared" si="6"/>
        <v>0</v>
      </c>
      <c r="Q51" s="19">
        <v>0</v>
      </c>
      <c r="R51" s="19">
        <v>0</v>
      </c>
      <c r="S51" s="19">
        <v>0</v>
      </c>
      <c r="T51" s="23">
        <v>87069</v>
      </c>
      <c r="U51" s="19">
        <f>SUM(V51:AC51)</f>
        <v>68800</v>
      </c>
      <c r="V51" s="23">
        <v>22889</v>
      </c>
      <c r="W51" s="23">
        <v>0</v>
      </c>
      <c r="X51" s="23">
        <v>32944</v>
      </c>
      <c r="Y51" s="23">
        <v>3780</v>
      </c>
      <c r="Z51" s="23">
        <v>0</v>
      </c>
      <c r="AA51" s="23">
        <v>0</v>
      </c>
      <c r="AB51" s="23">
        <v>0</v>
      </c>
      <c r="AC51" s="23">
        <v>9187</v>
      </c>
      <c r="AD51" s="19">
        <v>0</v>
      </c>
      <c r="AE51" s="19">
        <f>SUM(AF51:AZ51)</f>
        <v>258987</v>
      </c>
      <c r="AF51" s="19">
        <v>0</v>
      </c>
      <c r="AG51" s="19">
        <v>0</v>
      </c>
      <c r="AH51" s="23">
        <v>11250</v>
      </c>
      <c r="AI51" s="23">
        <v>26250</v>
      </c>
      <c r="AJ51" s="23">
        <v>0</v>
      </c>
      <c r="AK51" s="23">
        <v>3750</v>
      </c>
      <c r="AL51" s="23">
        <v>0</v>
      </c>
      <c r="AM51" s="23">
        <v>450</v>
      </c>
      <c r="AN51" s="23">
        <v>0</v>
      </c>
      <c r="AO51" s="23">
        <v>33756</v>
      </c>
      <c r="AP51" s="23">
        <v>0</v>
      </c>
      <c r="AQ51" s="23">
        <v>0</v>
      </c>
      <c r="AR51" s="23">
        <v>46994</v>
      </c>
      <c r="AS51" s="23">
        <v>10137</v>
      </c>
      <c r="AT51" s="23">
        <v>0</v>
      </c>
      <c r="AU51" s="23">
        <v>0</v>
      </c>
      <c r="AV51" s="23">
        <v>0</v>
      </c>
      <c r="AW51" s="23">
        <v>0</v>
      </c>
      <c r="AX51" s="23">
        <v>56400</v>
      </c>
      <c r="AY51" s="23">
        <v>0</v>
      </c>
      <c r="AZ51" s="23">
        <v>70000</v>
      </c>
      <c r="BA51" s="19">
        <f>SUM(BB51+BF51+BI51+BK51+BN51)</f>
        <v>27605</v>
      </c>
      <c r="BB51" s="19">
        <f>SUM(BC51:BE51)</f>
        <v>0</v>
      </c>
      <c r="BC51" s="19">
        <v>0</v>
      </c>
      <c r="BD51" s="19">
        <v>0</v>
      </c>
      <c r="BE51" s="19">
        <v>0</v>
      </c>
      <c r="BF51" s="19">
        <f>SUM(BH51:BH51)</f>
        <v>0</v>
      </c>
      <c r="BG51" s="19">
        <v>0</v>
      </c>
      <c r="BH51" s="19">
        <v>0</v>
      </c>
      <c r="BI51" s="19">
        <v>0</v>
      </c>
      <c r="BJ51" s="19">
        <v>0</v>
      </c>
      <c r="BK51" s="19">
        <f t="shared" si="7"/>
        <v>0</v>
      </c>
      <c r="BL51" s="19">
        <v>0</v>
      </c>
      <c r="BM51" s="19">
        <v>0</v>
      </c>
      <c r="BN51" s="19">
        <f>SUM(BO51:BY51)</f>
        <v>27605</v>
      </c>
      <c r="BO51" s="19">
        <v>0</v>
      </c>
      <c r="BP51" s="19">
        <v>0</v>
      </c>
      <c r="BQ51" s="19">
        <v>0</v>
      </c>
      <c r="BR51" s="19">
        <v>0</v>
      </c>
      <c r="BS51" s="19">
        <v>0</v>
      </c>
      <c r="BT51" s="19">
        <v>0</v>
      </c>
      <c r="BU51" s="19">
        <v>0</v>
      </c>
      <c r="BV51" s="19">
        <v>0</v>
      </c>
      <c r="BW51" s="19">
        <v>0</v>
      </c>
      <c r="BX51" s="109">
        <v>27605</v>
      </c>
      <c r="BY51" s="19">
        <v>0</v>
      </c>
      <c r="BZ51" s="19">
        <f>SUM(CA51+CQ51)</f>
        <v>20000</v>
      </c>
      <c r="CA51" s="19">
        <f>SUM(CB51+CE51+CK51)</f>
        <v>20000</v>
      </c>
      <c r="CB51" s="19">
        <f t="shared" si="8"/>
        <v>20000</v>
      </c>
      <c r="CC51" s="19">
        <v>0</v>
      </c>
      <c r="CD51" s="23">
        <v>20000</v>
      </c>
      <c r="CE51" s="19">
        <f>SUM(CF51:CJ51)</f>
        <v>0</v>
      </c>
      <c r="CF51" s="19">
        <v>0</v>
      </c>
      <c r="CG51" s="19">
        <v>0</v>
      </c>
      <c r="CH51" s="19">
        <v>0</v>
      </c>
      <c r="CI51" s="19">
        <v>0</v>
      </c>
      <c r="CJ51" s="19">
        <v>0</v>
      </c>
      <c r="CK51" s="19">
        <f>SUM(CL51:CP51)</f>
        <v>0</v>
      </c>
      <c r="CL51" s="19">
        <v>0</v>
      </c>
      <c r="CM51" s="19">
        <v>0</v>
      </c>
      <c r="CN51" s="19">
        <v>0</v>
      </c>
      <c r="CO51" s="19"/>
      <c r="CP51" s="19"/>
      <c r="CQ51" s="19">
        <v>0</v>
      </c>
      <c r="CR51" s="19">
        <f t="shared" si="9"/>
        <v>0</v>
      </c>
      <c r="CS51" s="19">
        <f t="shared" si="10"/>
        <v>0</v>
      </c>
      <c r="CT51" s="19">
        <v>0</v>
      </c>
      <c r="CU51" s="20">
        <v>0</v>
      </c>
      <c r="CW51" s="94"/>
      <c r="CX51" s="109">
        <v>6233741</v>
      </c>
      <c r="CY51" s="109">
        <f t="shared" si="4"/>
        <v>698000</v>
      </c>
      <c r="CZ51" s="94"/>
      <c r="DA51" s="95"/>
    </row>
    <row r="52" spans="1:123" s="59" customFormat="1" ht="33" customHeight="1" x14ac:dyDescent="0.3">
      <c r="A52" s="16" t="s">
        <v>133</v>
      </c>
      <c r="B52" s="16" t="s">
        <v>1</v>
      </c>
      <c r="C52" s="17" t="s">
        <v>546</v>
      </c>
      <c r="D52" s="18">
        <f t="shared" ref="D52:AK52" si="56">SUM(D53)</f>
        <v>568649</v>
      </c>
      <c r="E52" s="18">
        <f t="shared" si="56"/>
        <v>568649</v>
      </c>
      <c r="F52" s="18">
        <f t="shared" si="56"/>
        <v>568649</v>
      </c>
      <c r="G52" s="18">
        <f t="shared" si="56"/>
        <v>0</v>
      </c>
      <c r="H52" s="18">
        <f t="shared" si="56"/>
        <v>0</v>
      </c>
      <c r="I52" s="18">
        <f t="shared" si="56"/>
        <v>0</v>
      </c>
      <c r="J52" s="18">
        <f t="shared" si="56"/>
        <v>0</v>
      </c>
      <c r="K52" s="18">
        <f t="shared" si="56"/>
        <v>0</v>
      </c>
      <c r="L52" s="18">
        <f t="shared" si="56"/>
        <v>0</v>
      </c>
      <c r="M52" s="18">
        <f t="shared" si="56"/>
        <v>0</v>
      </c>
      <c r="N52" s="18">
        <f t="shared" si="56"/>
        <v>0</v>
      </c>
      <c r="O52" s="18">
        <f t="shared" si="56"/>
        <v>0</v>
      </c>
      <c r="P52" s="18">
        <f t="shared" si="56"/>
        <v>0</v>
      </c>
      <c r="Q52" s="18">
        <f t="shared" si="56"/>
        <v>0</v>
      </c>
      <c r="R52" s="18">
        <f t="shared" si="56"/>
        <v>0</v>
      </c>
      <c r="S52" s="18">
        <f t="shared" si="56"/>
        <v>0</v>
      </c>
      <c r="T52" s="18">
        <f t="shared" si="56"/>
        <v>0</v>
      </c>
      <c r="U52" s="18">
        <f t="shared" si="56"/>
        <v>0</v>
      </c>
      <c r="V52" s="18">
        <f t="shared" si="56"/>
        <v>0</v>
      </c>
      <c r="W52" s="18">
        <f t="shared" si="56"/>
        <v>0</v>
      </c>
      <c r="X52" s="18">
        <f t="shared" si="56"/>
        <v>0</v>
      </c>
      <c r="Y52" s="18">
        <f t="shared" si="56"/>
        <v>0</v>
      </c>
      <c r="Z52" s="18">
        <f t="shared" si="56"/>
        <v>0</v>
      </c>
      <c r="AA52" s="18">
        <f t="shared" si="56"/>
        <v>0</v>
      </c>
      <c r="AB52" s="18">
        <f t="shared" si="56"/>
        <v>0</v>
      </c>
      <c r="AC52" s="18">
        <f t="shared" si="56"/>
        <v>0</v>
      </c>
      <c r="AD52" s="18">
        <f t="shared" si="56"/>
        <v>0</v>
      </c>
      <c r="AE52" s="18">
        <f t="shared" si="56"/>
        <v>568649</v>
      </c>
      <c r="AF52" s="18">
        <f t="shared" si="56"/>
        <v>0</v>
      </c>
      <c r="AG52" s="18">
        <f t="shared" si="56"/>
        <v>0</v>
      </c>
      <c r="AH52" s="18">
        <f t="shared" si="56"/>
        <v>0</v>
      </c>
      <c r="AI52" s="18">
        <f t="shared" si="56"/>
        <v>0</v>
      </c>
      <c r="AJ52" s="18">
        <f t="shared" si="56"/>
        <v>0</v>
      </c>
      <c r="AK52" s="18">
        <f t="shared" si="56"/>
        <v>0</v>
      </c>
      <c r="AL52" s="18">
        <f t="shared" ref="AL52:CU52" si="57">SUM(AL53)</f>
        <v>0</v>
      </c>
      <c r="AM52" s="18">
        <f t="shared" si="57"/>
        <v>0</v>
      </c>
      <c r="AN52" s="18">
        <f t="shared" si="57"/>
        <v>0</v>
      </c>
      <c r="AO52" s="18">
        <f t="shared" si="57"/>
        <v>0</v>
      </c>
      <c r="AP52" s="18">
        <f t="shared" si="57"/>
        <v>0</v>
      </c>
      <c r="AQ52" s="18">
        <f t="shared" si="57"/>
        <v>0</v>
      </c>
      <c r="AR52" s="18">
        <f t="shared" si="57"/>
        <v>0</v>
      </c>
      <c r="AS52" s="18">
        <f t="shared" si="57"/>
        <v>0</v>
      </c>
      <c r="AT52" s="18">
        <f t="shared" si="57"/>
        <v>563649</v>
      </c>
      <c r="AU52" s="18">
        <f t="shared" si="57"/>
        <v>0</v>
      </c>
      <c r="AV52" s="18">
        <f t="shared" si="57"/>
        <v>0</v>
      </c>
      <c r="AW52" s="18">
        <f t="shared" si="57"/>
        <v>0</v>
      </c>
      <c r="AX52" s="18">
        <f t="shared" si="57"/>
        <v>0</v>
      </c>
      <c r="AY52" s="18"/>
      <c r="AZ52" s="18">
        <f t="shared" si="57"/>
        <v>5000</v>
      </c>
      <c r="BA52" s="18">
        <f t="shared" si="57"/>
        <v>0</v>
      </c>
      <c r="BB52" s="18">
        <f t="shared" si="57"/>
        <v>0</v>
      </c>
      <c r="BC52" s="18">
        <f t="shared" si="57"/>
        <v>0</v>
      </c>
      <c r="BD52" s="18">
        <f t="shared" si="57"/>
        <v>0</v>
      </c>
      <c r="BE52" s="18">
        <f t="shared" si="57"/>
        <v>0</v>
      </c>
      <c r="BF52" s="18">
        <f t="shared" si="57"/>
        <v>0</v>
      </c>
      <c r="BG52" s="18">
        <f t="shared" si="57"/>
        <v>0</v>
      </c>
      <c r="BH52" s="18">
        <f t="shared" si="57"/>
        <v>0</v>
      </c>
      <c r="BI52" s="18">
        <f t="shared" si="57"/>
        <v>0</v>
      </c>
      <c r="BJ52" s="18">
        <f t="shared" si="57"/>
        <v>0</v>
      </c>
      <c r="BK52" s="18">
        <f t="shared" si="57"/>
        <v>0</v>
      </c>
      <c r="BL52" s="18">
        <f t="shared" si="57"/>
        <v>0</v>
      </c>
      <c r="BM52" s="18">
        <f t="shared" si="57"/>
        <v>0</v>
      </c>
      <c r="BN52" s="18">
        <f t="shared" si="57"/>
        <v>0</v>
      </c>
      <c r="BO52" s="18">
        <f t="shared" si="57"/>
        <v>0</v>
      </c>
      <c r="BP52" s="18">
        <f t="shared" si="57"/>
        <v>0</v>
      </c>
      <c r="BQ52" s="18">
        <f t="shared" si="57"/>
        <v>0</v>
      </c>
      <c r="BR52" s="18">
        <f t="shared" si="57"/>
        <v>0</v>
      </c>
      <c r="BS52" s="18">
        <f t="shared" si="57"/>
        <v>0</v>
      </c>
      <c r="BT52" s="18">
        <f t="shared" si="57"/>
        <v>0</v>
      </c>
      <c r="BU52" s="18">
        <f t="shared" si="57"/>
        <v>0</v>
      </c>
      <c r="BV52" s="18">
        <f t="shared" si="57"/>
        <v>0</v>
      </c>
      <c r="BW52" s="18">
        <f t="shared" si="57"/>
        <v>0</v>
      </c>
      <c r="BX52" s="18">
        <f t="shared" si="57"/>
        <v>0</v>
      </c>
      <c r="BY52" s="18">
        <f t="shared" si="57"/>
        <v>0</v>
      </c>
      <c r="BZ52" s="18">
        <f t="shared" si="57"/>
        <v>0</v>
      </c>
      <c r="CA52" s="18">
        <f t="shared" si="57"/>
        <v>0</v>
      </c>
      <c r="CB52" s="18">
        <f t="shared" si="57"/>
        <v>0</v>
      </c>
      <c r="CC52" s="18">
        <f t="shared" si="57"/>
        <v>0</v>
      </c>
      <c r="CD52" s="18">
        <f t="shared" si="57"/>
        <v>0</v>
      </c>
      <c r="CE52" s="18">
        <f t="shared" si="57"/>
        <v>0</v>
      </c>
      <c r="CF52" s="18">
        <f t="shared" si="57"/>
        <v>0</v>
      </c>
      <c r="CG52" s="18">
        <f t="shared" si="57"/>
        <v>0</v>
      </c>
      <c r="CH52" s="18">
        <f t="shared" si="57"/>
        <v>0</v>
      </c>
      <c r="CI52" s="18">
        <f t="shared" si="57"/>
        <v>0</v>
      </c>
      <c r="CJ52" s="18">
        <f t="shared" si="57"/>
        <v>0</v>
      </c>
      <c r="CK52" s="18">
        <f t="shared" si="57"/>
        <v>0</v>
      </c>
      <c r="CL52" s="18">
        <f t="shared" si="57"/>
        <v>0</v>
      </c>
      <c r="CM52" s="18">
        <f t="shared" si="57"/>
        <v>0</v>
      </c>
      <c r="CN52" s="18">
        <f t="shared" si="57"/>
        <v>0</v>
      </c>
      <c r="CO52" s="18"/>
      <c r="CP52" s="18"/>
      <c r="CQ52" s="18">
        <f t="shared" si="57"/>
        <v>0</v>
      </c>
      <c r="CR52" s="18">
        <f t="shared" si="57"/>
        <v>0</v>
      </c>
      <c r="CS52" s="18">
        <f t="shared" si="57"/>
        <v>0</v>
      </c>
      <c r="CT52" s="18">
        <f t="shared" si="57"/>
        <v>0</v>
      </c>
      <c r="CU52" s="46">
        <f t="shared" si="57"/>
        <v>0</v>
      </c>
      <c r="CV52" s="58"/>
      <c r="CW52" s="94"/>
      <c r="CX52" s="114">
        <v>568649</v>
      </c>
      <c r="CY52" s="114">
        <f t="shared" si="4"/>
        <v>0</v>
      </c>
      <c r="CZ52" s="94"/>
      <c r="DA52" s="93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8"/>
      <c r="DM52" s="58"/>
      <c r="DN52" s="58"/>
      <c r="DO52" s="58"/>
      <c r="DP52" s="58"/>
      <c r="DQ52" s="58"/>
      <c r="DR52" s="58"/>
      <c r="DS52" s="58"/>
    </row>
    <row r="53" spans="1:123" ht="15.6" x14ac:dyDescent="0.3">
      <c r="A53" s="21" t="s">
        <v>1</v>
      </c>
      <c r="B53" s="21" t="s">
        <v>128</v>
      </c>
      <c r="C53" s="22" t="s">
        <v>134</v>
      </c>
      <c r="D53" s="18">
        <f>SUM(E53+BZ53+CR53)</f>
        <v>568649</v>
      </c>
      <c r="E53" s="19">
        <f>SUM(F53+BA53)</f>
        <v>568649</v>
      </c>
      <c r="F53" s="19">
        <f>SUM(G53+H53+I53+P53+S53+T53+U53+AE53+AD53)</f>
        <v>568649</v>
      </c>
      <c r="G53" s="19">
        <v>0</v>
      </c>
      <c r="H53" s="19">
        <v>0</v>
      </c>
      <c r="I53" s="19">
        <f t="shared" si="5"/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f t="shared" si="6"/>
        <v>0</v>
      </c>
      <c r="Q53" s="19">
        <v>0</v>
      </c>
      <c r="R53" s="19">
        <v>0</v>
      </c>
      <c r="S53" s="19">
        <v>0</v>
      </c>
      <c r="T53" s="19">
        <v>0</v>
      </c>
      <c r="U53" s="19">
        <f>SUM(V53:AC53)</f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f>SUM(AF53:AZ53)</f>
        <v>568649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0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563649</v>
      </c>
      <c r="AU53" s="19">
        <v>0</v>
      </c>
      <c r="AV53" s="19">
        <v>0</v>
      </c>
      <c r="AW53" s="19">
        <v>0</v>
      </c>
      <c r="AX53" s="19">
        <v>0</v>
      </c>
      <c r="AY53" s="19">
        <v>0</v>
      </c>
      <c r="AZ53" s="19">
        <v>5000</v>
      </c>
      <c r="BA53" s="19">
        <f>SUM(BB53+BF53+BI53+BK53+BN53)</f>
        <v>0</v>
      </c>
      <c r="BB53" s="19">
        <f>SUM(BC53:BE53)</f>
        <v>0</v>
      </c>
      <c r="BC53" s="19">
        <v>0</v>
      </c>
      <c r="BD53" s="19">
        <v>0</v>
      </c>
      <c r="BE53" s="19">
        <v>0</v>
      </c>
      <c r="BF53" s="19">
        <f>SUM(BH53:BH53)</f>
        <v>0</v>
      </c>
      <c r="BG53" s="19">
        <v>0</v>
      </c>
      <c r="BH53" s="19">
        <v>0</v>
      </c>
      <c r="BI53" s="19">
        <v>0</v>
      </c>
      <c r="BJ53" s="19">
        <v>0</v>
      </c>
      <c r="BK53" s="19">
        <f t="shared" si="7"/>
        <v>0</v>
      </c>
      <c r="BL53" s="19">
        <v>0</v>
      </c>
      <c r="BM53" s="19">
        <v>0</v>
      </c>
      <c r="BN53" s="19">
        <f>SUM(BO53:BY53)</f>
        <v>0</v>
      </c>
      <c r="BO53" s="19">
        <v>0</v>
      </c>
      <c r="BP53" s="19">
        <v>0</v>
      </c>
      <c r="BQ53" s="19">
        <v>0</v>
      </c>
      <c r="BR53" s="19">
        <v>0</v>
      </c>
      <c r="BS53" s="19">
        <v>0</v>
      </c>
      <c r="BT53" s="19">
        <v>0</v>
      </c>
      <c r="BU53" s="19">
        <v>0</v>
      </c>
      <c r="BV53" s="19">
        <v>0</v>
      </c>
      <c r="BW53" s="19">
        <v>0</v>
      </c>
      <c r="BX53" s="19">
        <v>0</v>
      </c>
      <c r="BY53" s="19">
        <v>0</v>
      </c>
      <c r="BZ53" s="19">
        <f>SUM(CA53+CQ53)</f>
        <v>0</v>
      </c>
      <c r="CA53" s="19">
        <f>SUM(CB53+CE53+CK53)</f>
        <v>0</v>
      </c>
      <c r="CB53" s="19">
        <f t="shared" si="8"/>
        <v>0</v>
      </c>
      <c r="CC53" s="19">
        <v>0</v>
      </c>
      <c r="CD53" s="19">
        <v>0</v>
      </c>
      <c r="CE53" s="19">
        <f>SUM(CF53:CJ53)</f>
        <v>0</v>
      </c>
      <c r="CF53" s="19">
        <v>0</v>
      </c>
      <c r="CG53" s="19">
        <v>0</v>
      </c>
      <c r="CH53" s="19">
        <v>0</v>
      </c>
      <c r="CI53" s="19">
        <v>0</v>
      </c>
      <c r="CJ53" s="19">
        <v>0</v>
      </c>
      <c r="CK53" s="19">
        <f>SUM(CL53:CP53)</f>
        <v>0</v>
      </c>
      <c r="CL53" s="19">
        <v>0</v>
      </c>
      <c r="CM53" s="19">
        <v>0</v>
      </c>
      <c r="CN53" s="19">
        <v>0</v>
      </c>
      <c r="CO53" s="19"/>
      <c r="CP53" s="19"/>
      <c r="CQ53" s="19">
        <v>0</v>
      </c>
      <c r="CR53" s="19">
        <f t="shared" si="9"/>
        <v>0</v>
      </c>
      <c r="CS53" s="19">
        <f t="shared" si="10"/>
        <v>0</v>
      </c>
      <c r="CT53" s="19">
        <v>0</v>
      </c>
      <c r="CU53" s="20">
        <v>0</v>
      </c>
      <c r="CW53" s="94"/>
      <c r="CX53" s="109">
        <v>568649</v>
      </c>
      <c r="CY53" s="109">
        <f t="shared" si="4"/>
        <v>0</v>
      </c>
      <c r="CZ53" s="94"/>
      <c r="DA53" s="95"/>
    </row>
    <row r="54" spans="1:123" s="59" customFormat="1" ht="31.2" x14ac:dyDescent="0.3">
      <c r="A54" s="25" t="s">
        <v>135</v>
      </c>
      <c r="B54" s="25" t="s">
        <v>1</v>
      </c>
      <c r="C54" s="26" t="s">
        <v>136</v>
      </c>
      <c r="D54" s="27">
        <f>SUM(D55)</f>
        <v>4141865</v>
      </c>
      <c r="E54" s="27">
        <f t="shared" ref="E54:BP54" si="58">SUM(E55)</f>
        <v>4130865</v>
      </c>
      <c r="F54" s="27">
        <f t="shared" si="58"/>
        <v>4130865</v>
      </c>
      <c r="G54" s="27">
        <f t="shared" si="58"/>
        <v>2412907</v>
      </c>
      <c r="H54" s="27">
        <f t="shared" si="58"/>
        <v>603227</v>
      </c>
      <c r="I54" s="27">
        <f t="shared" si="58"/>
        <v>225203</v>
      </c>
      <c r="J54" s="27">
        <f t="shared" si="58"/>
        <v>0</v>
      </c>
      <c r="K54" s="27">
        <f t="shared" si="58"/>
        <v>0</v>
      </c>
      <c r="L54" s="27">
        <f t="shared" si="58"/>
        <v>0</v>
      </c>
      <c r="M54" s="27">
        <f t="shared" si="58"/>
        <v>0</v>
      </c>
      <c r="N54" s="27">
        <f t="shared" si="58"/>
        <v>181541</v>
      </c>
      <c r="O54" s="27">
        <f t="shared" si="58"/>
        <v>43662</v>
      </c>
      <c r="P54" s="27">
        <f t="shared" si="58"/>
        <v>112517</v>
      </c>
      <c r="Q54" s="27">
        <f t="shared" si="58"/>
        <v>0</v>
      </c>
      <c r="R54" s="27">
        <f t="shared" si="58"/>
        <v>112517</v>
      </c>
      <c r="S54" s="27">
        <f t="shared" si="58"/>
        <v>0</v>
      </c>
      <c r="T54" s="27">
        <f t="shared" si="58"/>
        <v>35991</v>
      </c>
      <c r="U54" s="27">
        <f t="shared" si="58"/>
        <v>486370</v>
      </c>
      <c r="V54" s="27">
        <f t="shared" si="58"/>
        <v>0</v>
      </c>
      <c r="W54" s="27">
        <f t="shared" si="58"/>
        <v>0</v>
      </c>
      <c r="X54" s="27">
        <f t="shared" si="58"/>
        <v>0</v>
      </c>
      <c r="Y54" s="27">
        <f t="shared" si="58"/>
        <v>0</v>
      </c>
      <c r="Z54" s="27">
        <f t="shared" si="58"/>
        <v>0</v>
      </c>
      <c r="AA54" s="27">
        <f t="shared" si="58"/>
        <v>486370</v>
      </c>
      <c r="AB54" s="27">
        <f t="shared" si="58"/>
        <v>0</v>
      </c>
      <c r="AC54" s="27">
        <f t="shared" si="58"/>
        <v>0</v>
      </c>
      <c r="AD54" s="27">
        <f t="shared" si="58"/>
        <v>0</v>
      </c>
      <c r="AE54" s="27">
        <f t="shared" si="58"/>
        <v>254650</v>
      </c>
      <c r="AF54" s="27">
        <f t="shared" si="58"/>
        <v>0</v>
      </c>
      <c r="AG54" s="27">
        <f t="shared" si="58"/>
        <v>0</v>
      </c>
      <c r="AH54" s="27">
        <f t="shared" si="58"/>
        <v>0</v>
      </c>
      <c r="AI54" s="27">
        <f t="shared" si="58"/>
        <v>0</v>
      </c>
      <c r="AJ54" s="27">
        <f t="shared" si="58"/>
        <v>0</v>
      </c>
      <c r="AK54" s="27">
        <f t="shared" si="58"/>
        <v>1000</v>
      </c>
      <c r="AL54" s="27">
        <f t="shared" si="58"/>
        <v>0</v>
      </c>
      <c r="AM54" s="27">
        <f t="shared" si="58"/>
        <v>0</v>
      </c>
      <c r="AN54" s="27">
        <f t="shared" si="58"/>
        <v>0</v>
      </c>
      <c r="AO54" s="27">
        <f t="shared" si="58"/>
        <v>125823</v>
      </c>
      <c r="AP54" s="27">
        <f t="shared" si="58"/>
        <v>0</v>
      </c>
      <c r="AQ54" s="27">
        <f t="shared" si="58"/>
        <v>0</v>
      </c>
      <c r="AR54" s="27">
        <f t="shared" si="58"/>
        <v>0</v>
      </c>
      <c r="AS54" s="27">
        <f t="shared" si="58"/>
        <v>0</v>
      </c>
      <c r="AT54" s="27">
        <f t="shared" si="58"/>
        <v>0</v>
      </c>
      <c r="AU54" s="27">
        <f t="shared" si="58"/>
        <v>0</v>
      </c>
      <c r="AV54" s="27">
        <f t="shared" si="58"/>
        <v>0</v>
      </c>
      <c r="AW54" s="27">
        <f t="shared" si="58"/>
        <v>0</v>
      </c>
      <c r="AX54" s="27">
        <f t="shared" si="58"/>
        <v>31248</v>
      </c>
      <c r="AY54" s="27">
        <f t="shared" si="58"/>
        <v>0</v>
      </c>
      <c r="AZ54" s="27">
        <f t="shared" si="58"/>
        <v>96579</v>
      </c>
      <c r="BA54" s="27">
        <f t="shared" si="58"/>
        <v>0</v>
      </c>
      <c r="BB54" s="27">
        <f t="shared" si="58"/>
        <v>0</v>
      </c>
      <c r="BC54" s="27">
        <f t="shared" si="58"/>
        <v>0</v>
      </c>
      <c r="BD54" s="27">
        <f t="shared" si="58"/>
        <v>0</v>
      </c>
      <c r="BE54" s="27">
        <f t="shared" si="58"/>
        <v>0</v>
      </c>
      <c r="BF54" s="27">
        <f t="shared" si="58"/>
        <v>0</v>
      </c>
      <c r="BG54" s="27">
        <f t="shared" si="58"/>
        <v>0</v>
      </c>
      <c r="BH54" s="27">
        <f t="shared" si="58"/>
        <v>0</v>
      </c>
      <c r="BI54" s="27">
        <f t="shared" si="58"/>
        <v>0</v>
      </c>
      <c r="BJ54" s="27">
        <f t="shared" si="58"/>
        <v>0</v>
      </c>
      <c r="BK54" s="27">
        <f t="shared" si="58"/>
        <v>0</v>
      </c>
      <c r="BL54" s="27">
        <f t="shared" si="58"/>
        <v>0</v>
      </c>
      <c r="BM54" s="27">
        <f t="shared" si="58"/>
        <v>0</v>
      </c>
      <c r="BN54" s="27">
        <f t="shared" si="58"/>
        <v>0</v>
      </c>
      <c r="BO54" s="27">
        <f t="shared" si="58"/>
        <v>0</v>
      </c>
      <c r="BP54" s="27">
        <f t="shared" si="58"/>
        <v>0</v>
      </c>
      <c r="BQ54" s="27">
        <f t="shared" ref="BQ54:CU55" si="59">SUM(BQ55)</f>
        <v>0</v>
      </c>
      <c r="BR54" s="27">
        <f t="shared" si="59"/>
        <v>0</v>
      </c>
      <c r="BS54" s="27">
        <f t="shared" si="59"/>
        <v>0</v>
      </c>
      <c r="BT54" s="27">
        <f t="shared" si="59"/>
        <v>0</v>
      </c>
      <c r="BU54" s="27">
        <f t="shared" si="59"/>
        <v>0</v>
      </c>
      <c r="BV54" s="27">
        <f t="shared" si="59"/>
        <v>0</v>
      </c>
      <c r="BW54" s="27">
        <f t="shared" si="59"/>
        <v>0</v>
      </c>
      <c r="BX54" s="27">
        <f t="shared" si="59"/>
        <v>0</v>
      </c>
      <c r="BY54" s="27">
        <f t="shared" si="59"/>
        <v>0</v>
      </c>
      <c r="BZ54" s="27">
        <f t="shared" si="59"/>
        <v>11000</v>
      </c>
      <c r="CA54" s="27">
        <f t="shared" si="59"/>
        <v>11000</v>
      </c>
      <c r="CB54" s="27">
        <f t="shared" si="59"/>
        <v>11000</v>
      </c>
      <c r="CC54" s="27">
        <f t="shared" si="59"/>
        <v>0</v>
      </c>
      <c r="CD54" s="27">
        <f t="shared" si="59"/>
        <v>11000</v>
      </c>
      <c r="CE54" s="27">
        <f t="shared" si="59"/>
        <v>0</v>
      </c>
      <c r="CF54" s="27">
        <f t="shared" si="59"/>
        <v>0</v>
      </c>
      <c r="CG54" s="27">
        <f t="shared" si="59"/>
        <v>0</v>
      </c>
      <c r="CH54" s="27">
        <f t="shared" si="59"/>
        <v>0</v>
      </c>
      <c r="CI54" s="27">
        <f t="shared" si="59"/>
        <v>0</v>
      </c>
      <c r="CJ54" s="27">
        <f t="shared" si="59"/>
        <v>0</v>
      </c>
      <c r="CK54" s="27">
        <f t="shared" si="59"/>
        <v>0</v>
      </c>
      <c r="CL54" s="27">
        <f t="shared" si="59"/>
        <v>0</v>
      </c>
      <c r="CM54" s="27">
        <f t="shared" si="59"/>
        <v>0</v>
      </c>
      <c r="CN54" s="27">
        <f t="shared" si="59"/>
        <v>0</v>
      </c>
      <c r="CO54" s="27">
        <f t="shared" si="59"/>
        <v>0</v>
      </c>
      <c r="CP54" s="27">
        <f t="shared" si="59"/>
        <v>0</v>
      </c>
      <c r="CQ54" s="27">
        <f t="shared" si="59"/>
        <v>0</v>
      </c>
      <c r="CR54" s="27">
        <f t="shared" si="59"/>
        <v>0</v>
      </c>
      <c r="CS54" s="27">
        <f t="shared" si="59"/>
        <v>0</v>
      </c>
      <c r="CT54" s="27">
        <f t="shared" si="59"/>
        <v>0</v>
      </c>
      <c r="CU54" s="61">
        <f>SUM(CU55)</f>
        <v>0</v>
      </c>
      <c r="CV54" s="58"/>
      <c r="CW54" s="92"/>
      <c r="CX54" s="113">
        <v>4141865</v>
      </c>
      <c r="CY54" s="113">
        <f t="shared" si="4"/>
        <v>0</v>
      </c>
      <c r="CZ54" s="92"/>
      <c r="DA54" s="93"/>
      <c r="DB54" s="58"/>
      <c r="DC54" s="58"/>
      <c r="DD54" s="58"/>
      <c r="DE54" s="58"/>
      <c r="DF54" s="58"/>
      <c r="DG54" s="58"/>
      <c r="DH54" s="58"/>
      <c r="DI54" s="58"/>
      <c r="DJ54" s="58"/>
      <c r="DK54" s="58"/>
      <c r="DL54" s="58"/>
      <c r="DM54" s="58"/>
      <c r="DN54" s="58"/>
      <c r="DO54" s="58"/>
      <c r="DP54" s="58"/>
      <c r="DQ54" s="58"/>
      <c r="DR54" s="58"/>
      <c r="DS54" s="58"/>
    </row>
    <row r="55" spans="1:123" s="59" customFormat="1" ht="15.6" x14ac:dyDescent="0.3">
      <c r="A55" s="16" t="s">
        <v>137</v>
      </c>
      <c r="B55" s="16" t="s">
        <v>1</v>
      </c>
      <c r="C55" s="17" t="s">
        <v>138</v>
      </c>
      <c r="D55" s="18">
        <f t="shared" ref="D55:BQ55" si="60">SUM(D56)</f>
        <v>4141865</v>
      </c>
      <c r="E55" s="18">
        <f t="shared" si="60"/>
        <v>4130865</v>
      </c>
      <c r="F55" s="18">
        <f t="shared" si="60"/>
        <v>4130865</v>
      </c>
      <c r="G55" s="18">
        <f t="shared" si="60"/>
        <v>2412907</v>
      </c>
      <c r="H55" s="18">
        <f t="shared" si="60"/>
        <v>603227</v>
      </c>
      <c r="I55" s="18">
        <f t="shared" si="60"/>
        <v>225203</v>
      </c>
      <c r="J55" s="18">
        <f t="shared" si="60"/>
        <v>0</v>
      </c>
      <c r="K55" s="18">
        <f t="shared" si="60"/>
        <v>0</v>
      </c>
      <c r="L55" s="18">
        <f t="shared" si="60"/>
        <v>0</v>
      </c>
      <c r="M55" s="18">
        <f t="shared" si="60"/>
        <v>0</v>
      </c>
      <c r="N55" s="18">
        <f t="shared" si="60"/>
        <v>181541</v>
      </c>
      <c r="O55" s="18">
        <f t="shared" si="60"/>
        <v>43662</v>
      </c>
      <c r="P55" s="18">
        <f t="shared" si="60"/>
        <v>112517</v>
      </c>
      <c r="Q55" s="18">
        <f t="shared" si="60"/>
        <v>0</v>
      </c>
      <c r="R55" s="18">
        <f t="shared" si="60"/>
        <v>112517</v>
      </c>
      <c r="S55" s="18">
        <f t="shared" si="60"/>
        <v>0</v>
      </c>
      <c r="T55" s="18">
        <f t="shared" si="60"/>
        <v>35991</v>
      </c>
      <c r="U55" s="18">
        <f t="shared" si="60"/>
        <v>486370</v>
      </c>
      <c r="V55" s="18">
        <f t="shared" si="60"/>
        <v>0</v>
      </c>
      <c r="W55" s="18">
        <f t="shared" si="60"/>
        <v>0</v>
      </c>
      <c r="X55" s="18">
        <f t="shared" si="60"/>
        <v>0</v>
      </c>
      <c r="Y55" s="18">
        <f t="shared" si="60"/>
        <v>0</v>
      </c>
      <c r="Z55" s="18">
        <f t="shared" si="60"/>
        <v>0</v>
      </c>
      <c r="AA55" s="18">
        <f t="shared" si="60"/>
        <v>486370</v>
      </c>
      <c r="AB55" s="18">
        <f t="shared" si="60"/>
        <v>0</v>
      </c>
      <c r="AC55" s="18">
        <f t="shared" si="60"/>
        <v>0</v>
      </c>
      <c r="AD55" s="18">
        <f t="shared" si="60"/>
        <v>0</v>
      </c>
      <c r="AE55" s="18">
        <f t="shared" si="60"/>
        <v>254650</v>
      </c>
      <c r="AF55" s="18">
        <f t="shared" si="60"/>
        <v>0</v>
      </c>
      <c r="AG55" s="18">
        <f t="shared" si="60"/>
        <v>0</v>
      </c>
      <c r="AH55" s="18">
        <f t="shared" si="60"/>
        <v>0</v>
      </c>
      <c r="AI55" s="18">
        <f t="shared" si="60"/>
        <v>0</v>
      </c>
      <c r="AJ55" s="18">
        <f t="shared" si="60"/>
        <v>0</v>
      </c>
      <c r="AK55" s="18">
        <f t="shared" si="60"/>
        <v>1000</v>
      </c>
      <c r="AL55" s="18">
        <f t="shared" si="60"/>
        <v>0</v>
      </c>
      <c r="AM55" s="18">
        <f t="shared" si="60"/>
        <v>0</v>
      </c>
      <c r="AN55" s="18">
        <f t="shared" si="60"/>
        <v>0</v>
      </c>
      <c r="AO55" s="18">
        <f t="shared" si="60"/>
        <v>125823</v>
      </c>
      <c r="AP55" s="18">
        <f t="shared" si="60"/>
        <v>0</v>
      </c>
      <c r="AQ55" s="18">
        <f t="shared" si="60"/>
        <v>0</v>
      </c>
      <c r="AR55" s="18">
        <f t="shared" si="60"/>
        <v>0</v>
      </c>
      <c r="AS55" s="18">
        <f t="shared" si="60"/>
        <v>0</v>
      </c>
      <c r="AT55" s="18"/>
      <c r="AU55" s="18"/>
      <c r="AV55" s="18">
        <f t="shared" si="60"/>
        <v>0</v>
      </c>
      <c r="AW55" s="18">
        <f t="shared" si="60"/>
        <v>0</v>
      </c>
      <c r="AX55" s="18">
        <f t="shared" si="60"/>
        <v>31248</v>
      </c>
      <c r="AY55" s="18"/>
      <c r="AZ55" s="18">
        <f t="shared" si="60"/>
        <v>96579</v>
      </c>
      <c r="BA55" s="18">
        <f t="shared" si="60"/>
        <v>0</v>
      </c>
      <c r="BB55" s="18">
        <f t="shared" si="60"/>
        <v>0</v>
      </c>
      <c r="BC55" s="18">
        <f t="shared" si="60"/>
        <v>0</v>
      </c>
      <c r="BD55" s="18">
        <f t="shared" si="60"/>
        <v>0</v>
      </c>
      <c r="BE55" s="18">
        <f t="shared" si="60"/>
        <v>0</v>
      </c>
      <c r="BF55" s="18">
        <f t="shared" si="60"/>
        <v>0</v>
      </c>
      <c r="BG55" s="18">
        <f t="shared" si="60"/>
        <v>0</v>
      </c>
      <c r="BH55" s="18">
        <f t="shared" si="60"/>
        <v>0</v>
      </c>
      <c r="BI55" s="18">
        <f t="shared" si="60"/>
        <v>0</v>
      </c>
      <c r="BJ55" s="18">
        <f t="shared" si="60"/>
        <v>0</v>
      </c>
      <c r="BK55" s="18">
        <f t="shared" si="60"/>
        <v>0</v>
      </c>
      <c r="BL55" s="18">
        <f t="shared" si="60"/>
        <v>0</v>
      </c>
      <c r="BM55" s="18">
        <f t="shared" si="60"/>
        <v>0</v>
      </c>
      <c r="BN55" s="18">
        <f t="shared" si="60"/>
        <v>0</v>
      </c>
      <c r="BO55" s="18">
        <f t="shared" si="60"/>
        <v>0</v>
      </c>
      <c r="BP55" s="18">
        <f t="shared" si="60"/>
        <v>0</v>
      </c>
      <c r="BQ55" s="18">
        <f t="shared" si="60"/>
        <v>0</v>
      </c>
      <c r="BR55" s="18">
        <f t="shared" si="59"/>
        <v>0</v>
      </c>
      <c r="BS55" s="18">
        <f t="shared" si="59"/>
        <v>0</v>
      </c>
      <c r="BT55" s="18">
        <f t="shared" si="59"/>
        <v>0</v>
      </c>
      <c r="BU55" s="18">
        <f t="shared" si="59"/>
        <v>0</v>
      </c>
      <c r="BV55" s="18">
        <f t="shared" si="59"/>
        <v>0</v>
      </c>
      <c r="BW55" s="18">
        <f t="shared" si="59"/>
        <v>0</v>
      </c>
      <c r="BX55" s="18">
        <f t="shared" si="59"/>
        <v>0</v>
      </c>
      <c r="BY55" s="18">
        <f t="shared" si="59"/>
        <v>0</v>
      </c>
      <c r="BZ55" s="18">
        <f t="shared" si="59"/>
        <v>11000</v>
      </c>
      <c r="CA55" s="18">
        <f t="shared" si="59"/>
        <v>11000</v>
      </c>
      <c r="CB55" s="18">
        <f t="shared" si="59"/>
        <v>11000</v>
      </c>
      <c r="CC55" s="18">
        <f t="shared" si="59"/>
        <v>0</v>
      </c>
      <c r="CD55" s="18">
        <f t="shared" si="59"/>
        <v>11000</v>
      </c>
      <c r="CE55" s="18">
        <f t="shared" si="59"/>
        <v>0</v>
      </c>
      <c r="CF55" s="18">
        <f t="shared" si="59"/>
        <v>0</v>
      </c>
      <c r="CG55" s="18">
        <f t="shared" si="59"/>
        <v>0</v>
      </c>
      <c r="CH55" s="18">
        <f t="shared" si="59"/>
        <v>0</v>
      </c>
      <c r="CI55" s="18">
        <f t="shared" si="59"/>
        <v>0</v>
      </c>
      <c r="CJ55" s="18">
        <f t="shared" si="59"/>
        <v>0</v>
      </c>
      <c r="CK55" s="18">
        <f t="shared" si="59"/>
        <v>0</v>
      </c>
      <c r="CL55" s="18">
        <f t="shared" si="59"/>
        <v>0</v>
      </c>
      <c r="CM55" s="18">
        <f t="shared" si="59"/>
        <v>0</v>
      </c>
      <c r="CN55" s="18">
        <f t="shared" si="59"/>
        <v>0</v>
      </c>
      <c r="CO55" s="18"/>
      <c r="CP55" s="18"/>
      <c r="CQ55" s="18">
        <f t="shared" si="59"/>
        <v>0</v>
      </c>
      <c r="CR55" s="18">
        <f t="shared" si="59"/>
        <v>0</v>
      </c>
      <c r="CS55" s="18">
        <f t="shared" si="59"/>
        <v>0</v>
      </c>
      <c r="CT55" s="18">
        <f t="shared" si="59"/>
        <v>0</v>
      </c>
      <c r="CU55" s="46">
        <f t="shared" si="59"/>
        <v>0</v>
      </c>
      <c r="CV55" s="58"/>
      <c r="CW55" s="94"/>
      <c r="CX55" s="114">
        <v>4141865</v>
      </c>
      <c r="CY55" s="114">
        <f t="shared" si="4"/>
        <v>0</v>
      </c>
      <c r="CZ55" s="94"/>
      <c r="DA55" s="93"/>
      <c r="DB55" s="58"/>
      <c r="DC55" s="58"/>
      <c r="DD55" s="58"/>
      <c r="DE55" s="58"/>
      <c r="DF55" s="58"/>
      <c r="DG55" s="58"/>
      <c r="DH55" s="58"/>
      <c r="DI55" s="58"/>
      <c r="DJ55" s="58"/>
      <c r="DK55" s="58"/>
      <c r="DL55" s="58"/>
      <c r="DM55" s="58"/>
      <c r="DN55" s="58"/>
      <c r="DO55" s="58"/>
      <c r="DP55" s="58"/>
      <c r="DQ55" s="58"/>
      <c r="DR55" s="58"/>
      <c r="DS55" s="58"/>
    </row>
    <row r="56" spans="1:123" ht="31.2" x14ac:dyDescent="0.3">
      <c r="A56" s="21" t="s">
        <v>1</v>
      </c>
      <c r="B56" s="21" t="s">
        <v>89</v>
      </c>
      <c r="C56" s="22" t="s">
        <v>139</v>
      </c>
      <c r="D56" s="18">
        <f>SUM(E56+BZ56+CR56)</f>
        <v>4141865</v>
      </c>
      <c r="E56" s="19">
        <f>SUM(F56+BA56)</f>
        <v>4130865</v>
      </c>
      <c r="F56" s="19">
        <f>SUM(G56+H56+I56+P56+S56+T56+U56+AE56+AD56)</f>
        <v>4130865</v>
      </c>
      <c r="G56" s="23">
        <v>2412907</v>
      </c>
      <c r="H56" s="23">
        <v>603227</v>
      </c>
      <c r="I56" s="19">
        <f t="shared" si="5"/>
        <v>225203</v>
      </c>
      <c r="J56" s="19">
        <v>0</v>
      </c>
      <c r="K56" s="19">
        <v>0</v>
      </c>
      <c r="L56" s="19">
        <v>0</v>
      </c>
      <c r="M56" s="19">
        <v>0</v>
      </c>
      <c r="N56" s="23">
        <v>181541</v>
      </c>
      <c r="O56" s="23">
        <v>43662</v>
      </c>
      <c r="P56" s="19">
        <f t="shared" si="6"/>
        <v>112517</v>
      </c>
      <c r="Q56" s="19">
        <v>0</v>
      </c>
      <c r="R56" s="23">
        <v>112517</v>
      </c>
      <c r="S56" s="23">
        <v>0</v>
      </c>
      <c r="T56" s="23">
        <v>35991</v>
      </c>
      <c r="U56" s="19">
        <f>SUM(V56:AC56)</f>
        <v>486370</v>
      </c>
      <c r="V56" s="23"/>
      <c r="W56" s="23"/>
      <c r="X56" s="23"/>
      <c r="Y56" s="23"/>
      <c r="Z56" s="23"/>
      <c r="AA56" s="23">
        <v>486370</v>
      </c>
      <c r="AB56" s="19">
        <v>0</v>
      </c>
      <c r="AC56" s="19">
        <v>0</v>
      </c>
      <c r="AD56" s="19">
        <v>0</v>
      </c>
      <c r="AE56" s="19">
        <f>SUM(AF56:AZ56)</f>
        <v>254650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23">
        <v>1000</v>
      </c>
      <c r="AL56" s="19">
        <v>0</v>
      </c>
      <c r="AM56" s="19">
        <v>0</v>
      </c>
      <c r="AN56" s="19">
        <v>0</v>
      </c>
      <c r="AO56" s="23">
        <v>125823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v>0</v>
      </c>
      <c r="AV56" s="19">
        <v>0</v>
      </c>
      <c r="AW56" s="19">
        <v>0</v>
      </c>
      <c r="AX56" s="23">
        <v>31248</v>
      </c>
      <c r="AY56" s="23">
        <v>0</v>
      </c>
      <c r="AZ56" s="23">
        <v>96579</v>
      </c>
      <c r="BA56" s="19">
        <f>SUM(BB56+BF56+BI56+BK56+BN56)</f>
        <v>0</v>
      </c>
      <c r="BB56" s="19">
        <f>SUM(BC56:BE56)</f>
        <v>0</v>
      </c>
      <c r="BC56" s="19">
        <v>0</v>
      </c>
      <c r="BD56" s="19">
        <v>0</v>
      </c>
      <c r="BE56" s="19">
        <v>0</v>
      </c>
      <c r="BF56" s="19">
        <f>SUM(BH56:BH56)</f>
        <v>0</v>
      </c>
      <c r="BG56" s="19">
        <v>0</v>
      </c>
      <c r="BH56" s="19">
        <v>0</v>
      </c>
      <c r="BI56" s="19">
        <v>0</v>
      </c>
      <c r="BJ56" s="19">
        <v>0</v>
      </c>
      <c r="BK56" s="19">
        <f t="shared" si="7"/>
        <v>0</v>
      </c>
      <c r="BL56" s="19">
        <v>0</v>
      </c>
      <c r="BM56" s="19">
        <v>0</v>
      </c>
      <c r="BN56" s="19">
        <f>SUM(BO56:BY56)</f>
        <v>0</v>
      </c>
      <c r="BO56" s="19">
        <v>0</v>
      </c>
      <c r="BP56" s="19">
        <v>0</v>
      </c>
      <c r="BQ56" s="19">
        <v>0</v>
      </c>
      <c r="BR56" s="19">
        <v>0</v>
      </c>
      <c r="BS56" s="19">
        <v>0</v>
      </c>
      <c r="BT56" s="19">
        <v>0</v>
      </c>
      <c r="BU56" s="19">
        <v>0</v>
      </c>
      <c r="BV56" s="19">
        <v>0</v>
      </c>
      <c r="BW56" s="19">
        <v>0</v>
      </c>
      <c r="BX56" s="19">
        <v>0</v>
      </c>
      <c r="BY56" s="19">
        <v>0</v>
      </c>
      <c r="BZ56" s="19">
        <f>SUM(CA56+CQ56)</f>
        <v>11000</v>
      </c>
      <c r="CA56" s="19">
        <f>SUM(CB56+CE56+CK56)</f>
        <v>11000</v>
      </c>
      <c r="CB56" s="19">
        <f t="shared" si="8"/>
        <v>11000</v>
      </c>
      <c r="CC56" s="19">
        <v>0</v>
      </c>
      <c r="CD56" s="23">
        <v>11000</v>
      </c>
      <c r="CE56" s="19">
        <f>SUM(CF56:CJ56)</f>
        <v>0</v>
      </c>
      <c r="CF56" s="19">
        <v>0</v>
      </c>
      <c r="CG56" s="19">
        <v>0</v>
      </c>
      <c r="CH56" s="19">
        <v>0</v>
      </c>
      <c r="CI56" s="19">
        <v>0</v>
      </c>
      <c r="CJ56" s="19">
        <v>0</v>
      </c>
      <c r="CK56" s="19">
        <f>SUM(CL56:CP56)</f>
        <v>0</v>
      </c>
      <c r="CL56" s="19">
        <v>0</v>
      </c>
      <c r="CM56" s="19">
        <v>0</v>
      </c>
      <c r="CN56" s="19">
        <v>0</v>
      </c>
      <c r="CO56" s="19"/>
      <c r="CP56" s="19"/>
      <c r="CQ56" s="19">
        <v>0</v>
      </c>
      <c r="CR56" s="19">
        <f t="shared" si="9"/>
        <v>0</v>
      </c>
      <c r="CS56" s="19">
        <f t="shared" si="10"/>
        <v>0</v>
      </c>
      <c r="CT56" s="19">
        <v>0</v>
      </c>
      <c r="CU56" s="20">
        <v>0</v>
      </c>
      <c r="CW56" s="94"/>
      <c r="CX56" s="109">
        <v>4141865</v>
      </c>
      <c r="CY56" s="109">
        <f t="shared" si="4"/>
        <v>0</v>
      </c>
      <c r="CZ56" s="94"/>
      <c r="DA56" s="95"/>
    </row>
    <row r="57" spans="1:123" s="59" customFormat="1" ht="15.6" x14ac:dyDescent="0.3">
      <c r="A57" s="25" t="s">
        <v>140</v>
      </c>
      <c r="B57" s="25" t="s">
        <v>1</v>
      </c>
      <c r="C57" s="26" t="s">
        <v>141</v>
      </c>
      <c r="D57" s="27">
        <f t="shared" ref="D57:BQ57" si="61">SUM(D58+D60)</f>
        <v>339278247</v>
      </c>
      <c r="E57" s="27">
        <f t="shared" si="61"/>
        <v>307185618</v>
      </c>
      <c r="F57" s="27">
        <f t="shared" si="61"/>
        <v>299389913</v>
      </c>
      <c r="G57" s="27">
        <f t="shared" si="61"/>
        <v>158897484</v>
      </c>
      <c r="H57" s="27">
        <f t="shared" si="61"/>
        <v>7409657</v>
      </c>
      <c r="I57" s="27">
        <f t="shared" si="61"/>
        <v>100523695</v>
      </c>
      <c r="J57" s="27">
        <f t="shared" si="61"/>
        <v>236293</v>
      </c>
      <c r="K57" s="27">
        <f t="shared" si="61"/>
        <v>34592097</v>
      </c>
      <c r="L57" s="27">
        <f t="shared" si="61"/>
        <v>22745283</v>
      </c>
      <c r="M57" s="27">
        <f t="shared" si="61"/>
        <v>8409900</v>
      </c>
      <c r="N57" s="27">
        <f t="shared" si="61"/>
        <v>23895702</v>
      </c>
      <c r="O57" s="27">
        <f t="shared" si="61"/>
        <v>10644420</v>
      </c>
      <c r="P57" s="27">
        <f t="shared" si="61"/>
        <v>145817</v>
      </c>
      <c r="Q57" s="27">
        <f t="shared" si="61"/>
        <v>54776</v>
      </c>
      <c r="R57" s="27">
        <f t="shared" si="61"/>
        <v>91041</v>
      </c>
      <c r="S57" s="27">
        <f t="shared" si="61"/>
        <v>0</v>
      </c>
      <c r="T57" s="27">
        <f t="shared" si="61"/>
        <v>560711</v>
      </c>
      <c r="U57" s="27">
        <f t="shared" si="61"/>
        <v>7886038</v>
      </c>
      <c r="V57" s="27">
        <f t="shared" si="61"/>
        <v>1051505</v>
      </c>
      <c r="W57" s="27">
        <f t="shared" si="61"/>
        <v>2178031</v>
      </c>
      <c r="X57" s="27">
        <f t="shared" si="61"/>
        <v>3311158</v>
      </c>
      <c r="Y57" s="27">
        <f t="shared" si="61"/>
        <v>1039078</v>
      </c>
      <c r="Z57" s="27">
        <f t="shared" si="61"/>
        <v>45500</v>
      </c>
      <c r="AA57" s="27">
        <f t="shared" si="61"/>
        <v>0</v>
      </c>
      <c r="AB57" s="27">
        <f t="shared" si="61"/>
        <v>0</v>
      </c>
      <c r="AC57" s="27">
        <f t="shared" si="61"/>
        <v>260766</v>
      </c>
      <c r="AD57" s="27">
        <f t="shared" si="61"/>
        <v>0</v>
      </c>
      <c r="AE57" s="27">
        <f t="shared" si="61"/>
        <v>23966511</v>
      </c>
      <c r="AF57" s="27">
        <f t="shared" si="61"/>
        <v>0</v>
      </c>
      <c r="AG57" s="27">
        <f t="shared" si="61"/>
        <v>0</v>
      </c>
      <c r="AH57" s="27">
        <f t="shared" si="61"/>
        <v>306938</v>
      </c>
      <c r="AI57" s="27">
        <f t="shared" si="61"/>
        <v>2247827</v>
      </c>
      <c r="AJ57" s="27">
        <f t="shared" si="61"/>
        <v>0</v>
      </c>
      <c r="AK57" s="27">
        <f t="shared" si="61"/>
        <v>8500</v>
      </c>
      <c r="AL57" s="27">
        <f t="shared" si="61"/>
        <v>0</v>
      </c>
      <c r="AM57" s="27">
        <f t="shared" si="61"/>
        <v>41966</v>
      </c>
      <c r="AN57" s="27">
        <f t="shared" si="61"/>
        <v>84323</v>
      </c>
      <c r="AO57" s="27">
        <f t="shared" si="61"/>
        <v>54714</v>
      </c>
      <c r="AP57" s="27">
        <f t="shared" si="61"/>
        <v>86932</v>
      </c>
      <c r="AQ57" s="27">
        <f t="shared" si="61"/>
        <v>9124211</v>
      </c>
      <c r="AR57" s="27">
        <f t="shared" si="61"/>
        <v>116136</v>
      </c>
      <c r="AS57" s="27">
        <f t="shared" si="61"/>
        <v>0</v>
      </c>
      <c r="AT57" s="27"/>
      <c r="AU57" s="27"/>
      <c r="AV57" s="27">
        <f t="shared" si="61"/>
        <v>0</v>
      </c>
      <c r="AW57" s="27">
        <f t="shared" si="61"/>
        <v>8437861</v>
      </c>
      <c r="AX57" s="27">
        <f t="shared" si="61"/>
        <v>1418</v>
      </c>
      <c r="AY57" s="27"/>
      <c r="AZ57" s="27">
        <f t="shared" si="61"/>
        <v>3455685</v>
      </c>
      <c r="BA57" s="27">
        <f t="shared" si="61"/>
        <v>7795705</v>
      </c>
      <c r="BB57" s="27">
        <f t="shared" si="61"/>
        <v>0</v>
      </c>
      <c r="BC57" s="27">
        <f t="shared" si="61"/>
        <v>0</v>
      </c>
      <c r="BD57" s="27">
        <f t="shared" si="61"/>
        <v>0</v>
      </c>
      <c r="BE57" s="27">
        <f t="shared" si="61"/>
        <v>0</v>
      </c>
      <c r="BF57" s="27">
        <f t="shared" si="61"/>
        <v>0</v>
      </c>
      <c r="BG57" s="27">
        <f t="shared" si="61"/>
        <v>0</v>
      </c>
      <c r="BH57" s="27">
        <f t="shared" si="61"/>
        <v>0</v>
      </c>
      <c r="BI57" s="27">
        <f t="shared" si="61"/>
        <v>0</v>
      </c>
      <c r="BJ57" s="27">
        <f t="shared" si="61"/>
        <v>0</v>
      </c>
      <c r="BK57" s="27">
        <f t="shared" si="61"/>
        <v>338943</v>
      </c>
      <c r="BL57" s="27">
        <f t="shared" si="61"/>
        <v>338943</v>
      </c>
      <c r="BM57" s="27">
        <f t="shared" si="61"/>
        <v>0</v>
      </c>
      <c r="BN57" s="27">
        <f t="shared" si="61"/>
        <v>7456762</v>
      </c>
      <c r="BO57" s="27">
        <f t="shared" si="61"/>
        <v>0</v>
      </c>
      <c r="BP57" s="27">
        <f t="shared" si="61"/>
        <v>0</v>
      </c>
      <c r="BQ57" s="27">
        <f t="shared" si="61"/>
        <v>0</v>
      </c>
      <c r="BR57" s="27">
        <f t="shared" ref="BR57:CU57" si="62">SUM(BR58+BR60)</f>
        <v>0</v>
      </c>
      <c r="BS57" s="27">
        <f t="shared" si="62"/>
        <v>0</v>
      </c>
      <c r="BT57" s="27">
        <f t="shared" si="62"/>
        <v>0</v>
      </c>
      <c r="BU57" s="27">
        <f t="shared" si="62"/>
        <v>0</v>
      </c>
      <c r="BV57" s="27">
        <f t="shared" si="62"/>
        <v>0</v>
      </c>
      <c r="BW57" s="27">
        <f t="shared" si="62"/>
        <v>0</v>
      </c>
      <c r="BX57" s="27">
        <f t="shared" si="62"/>
        <v>6409626</v>
      </c>
      <c r="BY57" s="27">
        <f t="shared" si="62"/>
        <v>1047136</v>
      </c>
      <c r="BZ57" s="27">
        <f t="shared" si="62"/>
        <v>32092629</v>
      </c>
      <c r="CA57" s="27">
        <f t="shared" si="62"/>
        <v>32092629</v>
      </c>
      <c r="CB57" s="27">
        <f t="shared" si="62"/>
        <v>14589488</v>
      </c>
      <c r="CC57" s="27">
        <f t="shared" si="62"/>
        <v>0</v>
      </c>
      <c r="CD57" s="27">
        <f t="shared" si="62"/>
        <v>14589488</v>
      </c>
      <c r="CE57" s="27">
        <f t="shared" si="62"/>
        <v>0</v>
      </c>
      <c r="CF57" s="27">
        <f t="shared" si="62"/>
        <v>0</v>
      </c>
      <c r="CG57" s="27">
        <f t="shared" si="62"/>
        <v>0</v>
      </c>
      <c r="CH57" s="27">
        <f t="shared" si="62"/>
        <v>0</v>
      </c>
      <c r="CI57" s="27">
        <f t="shared" si="62"/>
        <v>0</v>
      </c>
      <c r="CJ57" s="27">
        <f t="shared" si="62"/>
        <v>0</v>
      </c>
      <c r="CK57" s="27">
        <f t="shared" si="62"/>
        <v>17503141</v>
      </c>
      <c r="CL57" s="27">
        <f t="shared" si="62"/>
        <v>0</v>
      </c>
      <c r="CM57" s="27">
        <f t="shared" si="62"/>
        <v>0</v>
      </c>
      <c r="CN57" s="27">
        <f t="shared" si="62"/>
        <v>17503141</v>
      </c>
      <c r="CO57" s="27"/>
      <c r="CP57" s="27"/>
      <c r="CQ57" s="27">
        <f t="shared" si="62"/>
        <v>0</v>
      </c>
      <c r="CR57" s="27">
        <f t="shared" si="62"/>
        <v>0</v>
      </c>
      <c r="CS57" s="27">
        <f t="shared" si="62"/>
        <v>0</v>
      </c>
      <c r="CT57" s="27">
        <f t="shared" si="62"/>
        <v>0</v>
      </c>
      <c r="CU57" s="61">
        <f t="shared" si="62"/>
        <v>0</v>
      </c>
      <c r="CV57" s="58"/>
      <c r="CW57" s="92"/>
      <c r="CX57" s="113">
        <v>339278247</v>
      </c>
      <c r="CY57" s="113">
        <f t="shared" si="4"/>
        <v>0</v>
      </c>
      <c r="CZ57" s="92"/>
      <c r="DA57" s="93"/>
      <c r="DB57" s="58"/>
      <c r="DC57" s="58"/>
      <c r="DD57" s="58"/>
      <c r="DE57" s="58"/>
      <c r="DF57" s="58"/>
      <c r="DG57" s="58"/>
      <c r="DH57" s="58"/>
      <c r="DI57" s="58"/>
      <c r="DJ57" s="58"/>
      <c r="DK57" s="58"/>
      <c r="DL57" s="58"/>
      <c r="DM57" s="58"/>
      <c r="DN57" s="58"/>
      <c r="DO57" s="58"/>
      <c r="DP57" s="58"/>
      <c r="DQ57" s="58"/>
      <c r="DR57" s="58"/>
      <c r="DS57" s="58"/>
    </row>
    <row r="58" spans="1:123" s="59" customFormat="1" ht="15.6" x14ac:dyDescent="0.3">
      <c r="A58" s="16" t="s">
        <v>142</v>
      </c>
      <c r="B58" s="16" t="s">
        <v>1</v>
      </c>
      <c r="C58" s="17" t="s">
        <v>143</v>
      </c>
      <c r="D58" s="18">
        <f t="shared" ref="D58:BQ58" si="63">SUM(D59)</f>
        <v>292213223</v>
      </c>
      <c r="E58" s="18">
        <f t="shared" si="63"/>
        <v>262760434</v>
      </c>
      <c r="F58" s="18">
        <f t="shared" si="63"/>
        <v>259659547</v>
      </c>
      <c r="G58" s="18">
        <f t="shared" si="63"/>
        <v>128725845</v>
      </c>
      <c r="H58" s="18">
        <f t="shared" si="63"/>
        <v>7155565</v>
      </c>
      <c r="I58" s="18">
        <f t="shared" si="63"/>
        <v>93784514</v>
      </c>
      <c r="J58" s="18">
        <f t="shared" si="63"/>
        <v>192763</v>
      </c>
      <c r="K58" s="18">
        <f t="shared" si="63"/>
        <v>33563030</v>
      </c>
      <c r="L58" s="18">
        <f t="shared" si="63"/>
        <v>21469269</v>
      </c>
      <c r="M58" s="18">
        <f t="shared" si="63"/>
        <v>8409900</v>
      </c>
      <c r="N58" s="18">
        <f t="shared" si="63"/>
        <v>20271110</v>
      </c>
      <c r="O58" s="18">
        <f t="shared" si="63"/>
        <v>9878442</v>
      </c>
      <c r="P58" s="18">
        <f t="shared" si="63"/>
        <v>0</v>
      </c>
      <c r="Q58" s="18">
        <f t="shared" si="63"/>
        <v>0</v>
      </c>
      <c r="R58" s="18">
        <f t="shared" si="63"/>
        <v>0</v>
      </c>
      <c r="S58" s="18">
        <f t="shared" si="63"/>
        <v>0</v>
      </c>
      <c r="T58" s="18">
        <f t="shared" si="63"/>
        <v>497256</v>
      </c>
      <c r="U58" s="18">
        <f t="shared" si="63"/>
        <v>7875538</v>
      </c>
      <c r="V58" s="18">
        <f t="shared" si="63"/>
        <v>1041005</v>
      </c>
      <c r="W58" s="18">
        <f t="shared" si="63"/>
        <v>2178031</v>
      </c>
      <c r="X58" s="18">
        <f t="shared" si="63"/>
        <v>3311158</v>
      </c>
      <c r="Y58" s="18">
        <f t="shared" si="63"/>
        <v>1039078</v>
      </c>
      <c r="Z58" s="18">
        <f t="shared" si="63"/>
        <v>45500</v>
      </c>
      <c r="AA58" s="18">
        <f t="shared" si="63"/>
        <v>0</v>
      </c>
      <c r="AB58" s="18">
        <f t="shared" si="63"/>
        <v>0</v>
      </c>
      <c r="AC58" s="18">
        <f t="shared" si="63"/>
        <v>260766</v>
      </c>
      <c r="AD58" s="18">
        <f t="shared" si="63"/>
        <v>0</v>
      </c>
      <c r="AE58" s="18">
        <f t="shared" si="63"/>
        <v>21620829</v>
      </c>
      <c r="AF58" s="18">
        <f t="shared" si="63"/>
        <v>0</v>
      </c>
      <c r="AG58" s="18">
        <f t="shared" si="63"/>
        <v>0</v>
      </c>
      <c r="AH58" s="18">
        <f t="shared" si="63"/>
        <v>300938</v>
      </c>
      <c r="AI58" s="18">
        <f t="shared" si="63"/>
        <v>1947827</v>
      </c>
      <c r="AJ58" s="18">
        <f t="shared" si="63"/>
        <v>0</v>
      </c>
      <c r="AK58" s="18">
        <f t="shared" si="63"/>
        <v>8500</v>
      </c>
      <c r="AL58" s="18">
        <f t="shared" si="63"/>
        <v>0</v>
      </c>
      <c r="AM58" s="18">
        <f t="shared" si="63"/>
        <v>41966</v>
      </c>
      <c r="AN58" s="18">
        <f t="shared" si="63"/>
        <v>74323</v>
      </c>
      <c r="AO58" s="18">
        <f t="shared" si="63"/>
        <v>25032</v>
      </c>
      <c r="AP58" s="18">
        <f t="shared" si="63"/>
        <v>86932</v>
      </c>
      <c r="AQ58" s="18">
        <f t="shared" si="63"/>
        <v>9124211</v>
      </c>
      <c r="AR58" s="18">
        <f t="shared" si="63"/>
        <v>116136</v>
      </c>
      <c r="AS58" s="18">
        <f t="shared" si="63"/>
        <v>0</v>
      </c>
      <c r="AT58" s="18"/>
      <c r="AU58" s="18"/>
      <c r="AV58" s="18">
        <f t="shared" si="63"/>
        <v>0</v>
      </c>
      <c r="AW58" s="18">
        <f t="shared" si="63"/>
        <v>6437861</v>
      </c>
      <c r="AX58" s="18">
        <f t="shared" si="63"/>
        <v>1418</v>
      </c>
      <c r="AY58" s="18"/>
      <c r="AZ58" s="18">
        <f t="shared" si="63"/>
        <v>3455685</v>
      </c>
      <c r="BA58" s="18">
        <f t="shared" si="63"/>
        <v>3100887</v>
      </c>
      <c r="BB58" s="18">
        <f t="shared" si="63"/>
        <v>0</v>
      </c>
      <c r="BC58" s="18">
        <f t="shared" si="63"/>
        <v>0</v>
      </c>
      <c r="BD58" s="18">
        <f t="shared" si="63"/>
        <v>0</v>
      </c>
      <c r="BE58" s="18">
        <f t="shared" si="63"/>
        <v>0</v>
      </c>
      <c r="BF58" s="18">
        <f t="shared" si="63"/>
        <v>0</v>
      </c>
      <c r="BG58" s="18">
        <f t="shared" si="63"/>
        <v>0</v>
      </c>
      <c r="BH58" s="18">
        <f t="shared" si="63"/>
        <v>0</v>
      </c>
      <c r="BI58" s="18">
        <f t="shared" si="63"/>
        <v>0</v>
      </c>
      <c r="BJ58" s="18">
        <f t="shared" si="63"/>
        <v>0</v>
      </c>
      <c r="BK58" s="18">
        <f t="shared" si="63"/>
        <v>338943</v>
      </c>
      <c r="BL58" s="18">
        <f t="shared" si="63"/>
        <v>338943</v>
      </c>
      <c r="BM58" s="18">
        <f t="shared" si="63"/>
        <v>0</v>
      </c>
      <c r="BN58" s="18">
        <f t="shared" si="63"/>
        <v>2761944</v>
      </c>
      <c r="BO58" s="18">
        <f t="shared" si="63"/>
        <v>0</v>
      </c>
      <c r="BP58" s="18">
        <f t="shared" si="63"/>
        <v>0</v>
      </c>
      <c r="BQ58" s="18">
        <f t="shared" si="63"/>
        <v>0</v>
      </c>
      <c r="BR58" s="18">
        <f t="shared" ref="BR58:CU58" si="64">SUM(BR59)</f>
        <v>0</v>
      </c>
      <c r="BS58" s="18">
        <f t="shared" si="64"/>
        <v>0</v>
      </c>
      <c r="BT58" s="18">
        <f t="shared" si="64"/>
        <v>0</v>
      </c>
      <c r="BU58" s="18">
        <f t="shared" si="64"/>
        <v>0</v>
      </c>
      <c r="BV58" s="18">
        <f t="shared" si="64"/>
        <v>0</v>
      </c>
      <c r="BW58" s="18">
        <f t="shared" si="64"/>
        <v>0</v>
      </c>
      <c r="BX58" s="18">
        <f t="shared" si="64"/>
        <v>2409626</v>
      </c>
      <c r="BY58" s="18">
        <f t="shared" si="64"/>
        <v>352318</v>
      </c>
      <c r="BZ58" s="18">
        <f t="shared" si="64"/>
        <v>29452789</v>
      </c>
      <c r="CA58" s="18">
        <f t="shared" si="64"/>
        <v>29452789</v>
      </c>
      <c r="CB58" s="18">
        <f t="shared" si="64"/>
        <v>13024809</v>
      </c>
      <c r="CC58" s="18">
        <f t="shared" si="64"/>
        <v>0</v>
      </c>
      <c r="CD58" s="18">
        <f t="shared" si="64"/>
        <v>13024809</v>
      </c>
      <c r="CE58" s="18">
        <f t="shared" si="64"/>
        <v>0</v>
      </c>
      <c r="CF58" s="18">
        <f t="shared" si="64"/>
        <v>0</v>
      </c>
      <c r="CG58" s="18">
        <f t="shared" si="64"/>
        <v>0</v>
      </c>
      <c r="CH58" s="18">
        <f t="shared" si="64"/>
        <v>0</v>
      </c>
      <c r="CI58" s="18">
        <f t="shared" si="64"/>
        <v>0</v>
      </c>
      <c r="CJ58" s="18">
        <f t="shared" si="64"/>
        <v>0</v>
      </c>
      <c r="CK58" s="18">
        <f t="shared" si="64"/>
        <v>16427980</v>
      </c>
      <c r="CL58" s="18">
        <f t="shared" si="64"/>
        <v>0</v>
      </c>
      <c r="CM58" s="18">
        <f t="shared" si="64"/>
        <v>0</v>
      </c>
      <c r="CN58" s="18">
        <f t="shared" si="64"/>
        <v>16427980</v>
      </c>
      <c r="CO58" s="18"/>
      <c r="CP58" s="18"/>
      <c r="CQ58" s="18">
        <f t="shared" si="64"/>
        <v>0</v>
      </c>
      <c r="CR58" s="18">
        <f t="shared" si="64"/>
        <v>0</v>
      </c>
      <c r="CS58" s="18">
        <f t="shared" si="64"/>
        <v>0</v>
      </c>
      <c r="CT58" s="18">
        <f t="shared" si="64"/>
        <v>0</v>
      </c>
      <c r="CU58" s="46">
        <f t="shared" si="64"/>
        <v>0</v>
      </c>
      <c r="CV58" s="58"/>
      <c r="CW58" s="94"/>
      <c r="CX58" s="114">
        <v>292213223</v>
      </c>
      <c r="CY58" s="114">
        <f t="shared" si="4"/>
        <v>0</v>
      </c>
      <c r="CZ58" s="94"/>
      <c r="DA58" s="93"/>
      <c r="DB58" s="58"/>
      <c r="DC58" s="58"/>
      <c r="DD58" s="58"/>
      <c r="DE58" s="58"/>
      <c r="DF58" s="58"/>
      <c r="DG58" s="58"/>
      <c r="DH58" s="58"/>
      <c r="DI58" s="58"/>
      <c r="DJ58" s="58"/>
      <c r="DK58" s="58"/>
      <c r="DL58" s="58"/>
      <c r="DM58" s="58"/>
      <c r="DN58" s="58"/>
      <c r="DO58" s="58"/>
      <c r="DP58" s="58"/>
      <c r="DQ58" s="58"/>
      <c r="DR58" s="58"/>
      <c r="DS58" s="58"/>
    </row>
    <row r="59" spans="1:123" ht="15.6" x14ac:dyDescent="0.3">
      <c r="A59" s="21" t="s">
        <v>1</v>
      </c>
      <c r="B59" s="21" t="s">
        <v>144</v>
      </c>
      <c r="C59" s="22" t="s">
        <v>145</v>
      </c>
      <c r="D59" s="18">
        <f>SUM(E59+BZ59+CR59)</f>
        <v>292213223</v>
      </c>
      <c r="E59" s="19">
        <f>SUM(F59+BA59)</f>
        <v>262760434</v>
      </c>
      <c r="F59" s="19">
        <f>SUM(G59+H59+I59+P59+S59+T59+U59+AE59+AD59)</f>
        <v>259659547</v>
      </c>
      <c r="G59" s="23">
        <v>128725845</v>
      </c>
      <c r="H59" s="23">
        <v>7155565</v>
      </c>
      <c r="I59" s="19">
        <f t="shared" si="5"/>
        <v>93784514</v>
      </c>
      <c r="J59" s="23">
        <v>192763</v>
      </c>
      <c r="K59" s="23">
        <v>33563030</v>
      </c>
      <c r="L59" s="23">
        <v>21469269</v>
      </c>
      <c r="M59" s="23">
        <v>8409900</v>
      </c>
      <c r="N59" s="23">
        <v>20271110</v>
      </c>
      <c r="O59" s="23">
        <v>9878442</v>
      </c>
      <c r="P59" s="19">
        <f t="shared" si="6"/>
        <v>0</v>
      </c>
      <c r="Q59" s="23"/>
      <c r="R59" s="23">
        <v>0</v>
      </c>
      <c r="S59" s="23">
        <v>0</v>
      </c>
      <c r="T59" s="23">
        <v>497256</v>
      </c>
      <c r="U59" s="19">
        <f>SUM(V59:AC59)</f>
        <v>7875538</v>
      </c>
      <c r="V59" s="23">
        <v>1041005</v>
      </c>
      <c r="W59" s="23">
        <v>2178031</v>
      </c>
      <c r="X59" s="23">
        <v>3311158</v>
      </c>
      <c r="Y59" s="23">
        <v>1039078</v>
      </c>
      <c r="Z59" s="23">
        <v>45500</v>
      </c>
      <c r="AA59" s="23">
        <v>0</v>
      </c>
      <c r="AB59" s="23">
        <v>0</v>
      </c>
      <c r="AC59" s="23">
        <v>260766</v>
      </c>
      <c r="AD59" s="19">
        <v>0</v>
      </c>
      <c r="AE59" s="19">
        <f>SUM(AF59:AZ59)</f>
        <v>21620829</v>
      </c>
      <c r="AF59" s="19">
        <v>0</v>
      </c>
      <c r="AG59" s="19">
        <v>0</v>
      </c>
      <c r="AH59" s="23">
        <v>300938</v>
      </c>
      <c r="AI59" s="23">
        <v>1947827</v>
      </c>
      <c r="AJ59" s="23">
        <v>0</v>
      </c>
      <c r="AK59" s="23">
        <v>8500</v>
      </c>
      <c r="AL59" s="23">
        <v>0</v>
      </c>
      <c r="AM59" s="23">
        <v>41966</v>
      </c>
      <c r="AN59" s="23">
        <v>74323</v>
      </c>
      <c r="AO59" s="23">
        <v>25032</v>
      </c>
      <c r="AP59" s="23">
        <v>86932</v>
      </c>
      <c r="AQ59" s="23">
        <v>9124211</v>
      </c>
      <c r="AR59" s="23">
        <v>116136</v>
      </c>
      <c r="AS59" s="23">
        <v>0</v>
      </c>
      <c r="AT59" s="23">
        <v>0</v>
      </c>
      <c r="AU59" s="23">
        <v>0</v>
      </c>
      <c r="AV59" s="23">
        <v>0</v>
      </c>
      <c r="AW59" s="23">
        <v>6437861</v>
      </c>
      <c r="AX59" s="23">
        <v>1418</v>
      </c>
      <c r="AY59" s="23">
        <v>0</v>
      </c>
      <c r="AZ59" s="23">
        <v>3455685</v>
      </c>
      <c r="BA59" s="19">
        <f>SUM(BB59+BF59+BI59+BK59+BN59)</f>
        <v>3100887</v>
      </c>
      <c r="BB59" s="19">
        <f>SUM(BC59:BE59)</f>
        <v>0</v>
      </c>
      <c r="BC59" s="19">
        <v>0</v>
      </c>
      <c r="BD59" s="19">
        <v>0</v>
      </c>
      <c r="BE59" s="19">
        <v>0</v>
      </c>
      <c r="BF59" s="19">
        <f>SUM(BH59:BH59)</f>
        <v>0</v>
      </c>
      <c r="BG59" s="19">
        <v>0</v>
      </c>
      <c r="BH59" s="19">
        <v>0</v>
      </c>
      <c r="BI59" s="19">
        <v>0</v>
      </c>
      <c r="BJ59" s="23"/>
      <c r="BK59" s="19">
        <f t="shared" si="7"/>
        <v>338943</v>
      </c>
      <c r="BL59" s="23">
        <v>338943</v>
      </c>
      <c r="BM59" s="19"/>
      <c r="BN59" s="19">
        <f>SUM(BO59:BY59)</f>
        <v>2761944</v>
      </c>
      <c r="BO59" s="19">
        <v>0</v>
      </c>
      <c r="BP59" s="19">
        <v>0</v>
      </c>
      <c r="BQ59" s="19">
        <v>0</v>
      </c>
      <c r="BR59" s="19">
        <v>0</v>
      </c>
      <c r="BS59" s="19">
        <v>0</v>
      </c>
      <c r="BT59" s="19">
        <v>0</v>
      </c>
      <c r="BU59" s="19">
        <v>0</v>
      </c>
      <c r="BV59" s="19">
        <v>0</v>
      </c>
      <c r="BW59" s="19">
        <v>0</v>
      </c>
      <c r="BX59" s="23">
        <v>2409626</v>
      </c>
      <c r="BY59" s="23">
        <v>352318</v>
      </c>
      <c r="BZ59" s="19">
        <f>SUM(CA59+CQ59)</f>
        <v>29452789</v>
      </c>
      <c r="CA59" s="19">
        <f>SUM(CB59+CE59+CK59)</f>
        <v>29452789</v>
      </c>
      <c r="CB59" s="19">
        <f t="shared" si="8"/>
        <v>13024809</v>
      </c>
      <c r="CC59" s="19">
        <v>0</v>
      </c>
      <c r="CD59" s="23">
        <v>13024809</v>
      </c>
      <c r="CE59" s="19">
        <f>SUM(CF59:CJ59)</f>
        <v>0</v>
      </c>
      <c r="CF59" s="19">
        <v>0</v>
      </c>
      <c r="CG59" s="19"/>
      <c r="CH59" s="19"/>
      <c r="CI59" s="19">
        <v>0</v>
      </c>
      <c r="CJ59" s="19">
        <v>0</v>
      </c>
      <c r="CK59" s="19">
        <f>SUM(CL59:CP59)</f>
        <v>16427980</v>
      </c>
      <c r="CL59" s="19"/>
      <c r="CM59" s="19"/>
      <c r="CN59" s="23">
        <v>16427980</v>
      </c>
      <c r="CO59" s="19"/>
      <c r="CP59" s="19"/>
      <c r="CQ59" s="19">
        <v>0</v>
      </c>
      <c r="CR59" s="19">
        <f t="shared" si="9"/>
        <v>0</v>
      </c>
      <c r="CS59" s="19">
        <f t="shared" si="10"/>
        <v>0</v>
      </c>
      <c r="CT59" s="19">
        <v>0</v>
      </c>
      <c r="CU59" s="20">
        <v>0</v>
      </c>
      <c r="CW59" s="94"/>
      <c r="CX59" s="109">
        <v>292213223</v>
      </c>
      <c r="CY59" s="109">
        <f t="shared" si="4"/>
        <v>0</v>
      </c>
      <c r="CZ59" s="94"/>
      <c r="DA59" s="95"/>
    </row>
    <row r="60" spans="1:123" s="59" customFormat="1" ht="15.6" x14ac:dyDescent="0.3">
      <c r="A60" s="16" t="s">
        <v>146</v>
      </c>
      <c r="B60" s="16" t="s">
        <v>1</v>
      </c>
      <c r="C60" s="17" t="s">
        <v>147</v>
      </c>
      <c r="D60" s="18">
        <f t="shared" ref="D60:AK60" si="65">SUM(D61)</f>
        <v>47065024</v>
      </c>
      <c r="E60" s="18">
        <f t="shared" si="65"/>
        <v>44425184</v>
      </c>
      <c r="F60" s="18">
        <f t="shared" si="65"/>
        <v>39730366</v>
      </c>
      <c r="G60" s="18">
        <f t="shared" si="65"/>
        <v>30171639</v>
      </c>
      <c r="H60" s="18">
        <f t="shared" si="65"/>
        <v>254092</v>
      </c>
      <c r="I60" s="18">
        <f t="shared" si="65"/>
        <v>6739181</v>
      </c>
      <c r="J60" s="18">
        <f t="shared" si="65"/>
        <v>43530</v>
      </c>
      <c r="K60" s="18">
        <f t="shared" si="65"/>
        <v>1029067</v>
      </c>
      <c r="L60" s="18">
        <f t="shared" si="65"/>
        <v>1276014</v>
      </c>
      <c r="M60" s="18">
        <f t="shared" si="65"/>
        <v>0</v>
      </c>
      <c r="N60" s="18">
        <f t="shared" si="65"/>
        <v>3624592</v>
      </c>
      <c r="O60" s="18">
        <f t="shared" si="65"/>
        <v>765978</v>
      </c>
      <c r="P60" s="18">
        <f t="shared" si="65"/>
        <v>145817</v>
      </c>
      <c r="Q60" s="18">
        <f t="shared" si="65"/>
        <v>54776</v>
      </c>
      <c r="R60" s="18">
        <f t="shared" si="65"/>
        <v>91041</v>
      </c>
      <c r="S60" s="18">
        <f t="shared" si="65"/>
        <v>0</v>
      </c>
      <c r="T60" s="18">
        <f t="shared" si="65"/>
        <v>63455</v>
      </c>
      <c r="U60" s="18">
        <f t="shared" si="65"/>
        <v>10500</v>
      </c>
      <c r="V60" s="18">
        <f t="shared" si="65"/>
        <v>10500</v>
      </c>
      <c r="W60" s="18">
        <f t="shared" si="65"/>
        <v>0</v>
      </c>
      <c r="X60" s="18">
        <f t="shared" si="65"/>
        <v>0</v>
      </c>
      <c r="Y60" s="18">
        <f t="shared" si="65"/>
        <v>0</v>
      </c>
      <c r="Z60" s="18">
        <f t="shared" si="65"/>
        <v>0</v>
      </c>
      <c r="AA60" s="18">
        <f t="shared" si="65"/>
        <v>0</v>
      </c>
      <c r="AB60" s="18">
        <f t="shared" si="65"/>
        <v>0</v>
      </c>
      <c r="AC60" s="18">
        <f t="shared" si="65"/>
        <v>0</v>
      </c>
      <c r="AD60" s="18">
        <f t="shared" si="65"/>
        <v>0</v>
      </c>
      <c r="AE60" s="18">
        <f t="shared" si="65"/>
        <v>2345682</v>
      </c>
      <c r="AF60" s="18">
        <f t="shared" si="65"/>
        <v>0</v>
      </c>
      <c r="AG60" s="18">
        <f t="shared" si="65"/>
        <v>0</v>
      </c>
      <c r="AH60" s="18">
        <f t="shared" si="65"/>
        <v>6000</v>
      </c>
      <c r="AI60" s="18">
        <f t="shared" si="65"/>
        <v>300000</v>
      </c>
      <c r="AJ60" s="18">
        <f t="shared" si="65"/>
        <v>0</v>
      </c>
      <c r="AK60" s="18">
        <f t="shared" si="65"/>
        <v>0</v>
      </c>
      <c r="AL60" s="18">
        <f t="shared" ref="AL60:CU60" si="66">SUM(AL61)</f>
        <v>0</v>
      </c>
      <c r="AM60" s="18">
        <f t="shared" si="66"/>
        <v>0</v>
      </c>
      <c r="AN60" s="18">
        <f t="shared" si="66"/>
        <v>10000</v>
      </c>
      <c r="AO60" s="18">
        <f t="shared" si="66"/>
        <v>29682</v>
      </c>
      <c r="AP60" s="18">
        <f t="shared" si="66"/>
        <v>0</v>
      </c>
      <c r="AQ60" s="18">
        <f t="shared" si="66"/>
        <v>0</v>
      </c>
      <c r="AR60" s="18">
        <f t="shared" si="66"/>
        <v>0</v>
      </c>
      <c r="AS60" s="18">
        <f t="shared" si="66"/>
        <v>0</v>
      </c>
      <c r="AT60" s="18"/>
      <c r="AU60" s="18"/>
      <c r="AV60" s="18">
        <f t="shared" si="66"/>
        <v>0</v>
      </c>
      <c r="AW60" s="18">
        <f t="shared" si="66"/>
        <v>2000000</v>
      </c>
      <c r="AX60" s="18">
        <f t="shared" si="66"/>
        <v>0</v>
      </c>
      <c r="AY60" s="18"/>
      <c r="AZ60" s="18">
        <f t="shared" si="66"/>
        <v>0</v>
      </c>
      <c r="BA60" s="18">
        <f t="shared" si="66"/>
        <v>4694818</v>
      </c>
      <c r="BB60" s="18">
        <f t="shared" si="66"/>
        <v>0</v>
      </c>
      <c r="BC60" s="18">
        <f t="shared" si="66"/>
        <v>0</v>
      </c>
      <c r="BD60" s="18">
        <f t="shared" si="66"/>
        <v>0</v>
      </c>
      <c r="BE60" s="18">
        <f t="shared" si="66"/>
        <v>0</v>
      </c>
      <c r="BF60" s="18">
        <f t="shared" si="66"/>
        <v>0</v>
      </c>
      <c r="BG60" s="18">
        <f t="shared" si="66"/>
        <v>0</v>
      </c>
      <c r="BH60" s="18">
        <f t="shared" si="66"/>
        <v>0</v>
      </c>
      <c r="BI60" s="18">
        <f t="shared" si="66"/>
        <v>0</v>
      </c>
      <c r="BJ60" s="18">
        <f t="shared" si="66"/>
        <v>0</v>
      </c>
      <c r="BK60" s="18">
        <f t="shared" si="66"/>
        <v>0</v>
      </c>
      <c r="BL60" s="18">
        <f t="shared" si="66"/>
        <v>0</v>
      </c>
      <c r="BM60" s="18">
        <f t="shared" si="66"/>
        <v>0</v>
      </c>
      <c r="BN60" s="18">
        <f t="shared" si="66"/>
        <v>4694818</v>
      </c>
      <c r="BO60" s="18">
        <f t="shared" si="66"/>
        <v>0</v>
      </c>
      <c r="BP60" s="18">
        <f t="shared" si="66"/>
        <v>0</v>
      </c>
      <c r="BQ60" s="18">
        <f t="shared" si="66"/>
        <v>0</v>
      </c>
      <c r="BR60" s="18">
        <f t="shared" si="66"/>
        <v>0</v>
      </c>
      <c r="BS60" s="18">
        <f t="shared" si="66"/>
        <v>0</v>
      </c>
      <c r="BT60" s="18">
        <f t="shared" si="66"/>
        <v>0</v>
      </c>
      <c r="BU60" s="18">
        <f t="shared" si="66"/>
        <v>0</v>
      </c>
      <c r="BV60" s="18">
        <f t="shared" si="66"/>
        <v>0</v>
      </c>
      <c r="BW60" s="18">
        <f t="shared" si="66"/>
        <v>0</v>
      </c>
      <c r="BX60" s="18">
        <f t="shared" si="66"/>
        <v>4000000</v>
      </c>
      <c r="BY60" s="18">
        <f t="shared" si="66"/>
        <v>694818</v>
      </c>
      <c r="BZ60" s="18">
        <f t="shared" si="66"/>
        <v>2639840</v>
      </c>
      <c r="CA60" s="18">
        <f t="shared" si="66"/>
        <v>2639840</v>
      </c>
      <c r="CB60" s="18">
        <f t="shared" si="66"/>
        <v>1564679</v>
      </c>
      <c r="CC60" s="18">
        <f t="shared" si="66"/>
        <v>0</v>
      </c>
      <c r="CD60" s="18">
        <f t="shared" si="66"/>
        <v>1564679</v>
      </c>
      <c r="CE60" s="18">
        <f t="shared" si="66"/>
        <v>0</v>
      </c>
      <c r="CF60" s="18">
        <f t="shared" si="66"/>
        <v>0</v>
      </c>
      <c r="CG60" s="18">
        <f t="shared" si="66"/>
        <v>0</v>
      </c>
      <c r="CH60" s="18">
        <f t="shared" si="66"/>
        <v>0</v>
      </c>
      <c r="CI60" s="18">
        <f t="shared" si="66"/>
        <v>0</v>
      </c>
      <c r="CJ60" s="18">
        <f t="shared" si="66"/>
        <v>0</v>
      </c>
      <c r="CK60" s="18">
        <f t="shared" si="66"/>
        <v>1075161</v>
      </c>
      <c r="CL60" s="18">
        <f t="shared" si="66"/>
        <v>0</v>
      </c>
      <c r="CM60" s="18">
        <f t="shared" si="66"/>
        <v>0</v>
      </c>
      <c r="CN60" s="18">
        <f t="shared" si="66"/>
        <v>1075161</v>
      </c>
      <c r="CO60" s="18"/>
      <c r="CP60" s="18"/>
      <c r="CQ60" s="18">
        <f t="shared" si="66"/>
        <v>0</v>
      </c>
      <c r="CR60" s="18">
        <f t="shared" si="66"/>
        <v>0</v>
      </c>
      <c r="CS60" s="18">
        <f t="shared" si="66"/>
        <v>0</v>
      </c>
      <c r="CT60" s="18">
        <f t="shared" si="66"/>
        <v>0</v>
      </c>
      <c r="CU60" s="46">
        <f t="shared" si="66"/>
        <v>0</v>
      </c>
      <c r="CV60" s="58"/>
      <c r="CW60" s="94"/>
      <c r="CX60" s="114">
        <v>47065024</v>
      </c>
      <c r="CY60" s="114">
        <f t="shared" si="4"/>
        <v>0</v>
      </c>
      <c r="CZ60" s="94"/>
      <c r="DA60" s="93"/>
      <c r="DB60" s="58"/>
      <c r="DC60" s="58"/>
      <c r="DD60" s="58"/>
      <c r="DE60" s="58"/>
      <c r="DF60" s="58"/>
      <c r="DG60" s="58"/>
      <c r="DH60" s="58"/>
      <c r="DI60" s="58"/>
      <c r="DJ60" s="58"/>
      <c r="DK60" s="58"/>
      <c r="DL60" s="58"/>
      <c r="DM60" s="58"/>
      <c r="DN60" s="58"/>
      <c r="DO60" s="58"/>
      <c r="DP60" s="58"/>
      <c r="DQ60" s="58"/>
      <c r="DR60" s="58"/>
      <c r="DS60" s="58"/>
    </row>
    <row r="61" spans="1:123" ht="15.6" x14ac:dyDescent="0.3">
      <c r="A61" s="21" t="s">
        <v>1</v>
      </c>
      <c r="B61" s="21" t="s">
        <v>144</v>
      </c>
      <c r="C61" s="22" t="s">
        <v>147</v>
      </c>
      <c r="D61" s="18">
        <f>SUM(E61+BZ61+CR61)</f>
        <v>47065024</v>
      </c>
      <c r="E61" s="19">
        <f>SUM(F61+BA61)</f>
        <v>44425184</v>
      </c>
      <c r="F61" s="19">
        <f>SUM(G61+H61+I61+P61+S61+T61+U61+AE61+AD61)</f>
        <v>39730366</v>
      </c>
      <c r="G61" s="23">
        <v>30171639</v>
      </c>
      <c r="H61" s="23">
        <v>254092</v>
      </c>
      <c r="I61" s="19">
        <f t="shared" si="5"/>
        <v>6739181</v>
      </c>
      <c r="J61" s="23">
        <v>43530</v>
      </c>
      <c r="K61" s="23">
        <v>1029067</v>
      </c>
      <c r="L61" s="23">
        <v>1276014</v>
      </c>
      <c r="M61" s="23">
        <v>0</v>
      </c>
      <c r="N61" s="23">
        <v>3624592</v>
      </c>
      <c r="O61" s="23">
        <v>765978</v>
      </c>
      <c r="P61" s="19">
        <f t="shared" si="6"/>
        <v>145817</v>
      </c>
      <c r="Q61" s="23">
        <v>54776</v>
      </c>
      <c r="R61" s="23">
        <v>91041</v>
      </c>
      <c r="S61" s="23">
        <v>0</v>
      </c>
      <c r="T61" s="23">
        <v>63455</v>
      </c>
      <c r="U61" s="19">
        <f>SUM(V61:AC61)</f>
        <v>10500</v>
      </c>
      <c r="V61" s="23">
        <v>10500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f>SUM(AF61:AZ61)</f>
        <v>2345682</v>
      </c>
      <c r="AF61" s="19">
        <v>0</v>
      </c>
      <c r="AG61" s="19">
        <v>0</v>
      </c>
      <c r="AH61" s="23">
        <v>6000</v>
      </c>
      <c r="AI61" s="23">
        <v>300000</v>
      </c>
      <c r="AJ61" s="23">
        <v>0</v>
      </c>
      <c r="AK61" s="23">
        <v>0</v>
      </c>
      <c r="AL61" s="23">
        <v>0</v>
      </c>
      <c r="AM61" s="23">
        <v>0</v>
      </c>
      <c r="AN61" s="23">
        <v>10000</v>
      </c>
      <c r="AO61" s="23">
        <v>29682</v>
      </c>
      <c r="AP61" s="23">
        <v>0</v>
      </c>
      <c r="AQ61" s="23">
        <v>0</v>
      </c>
      <c r="AR61" s="23">
        <v>0</v>
      </c>
      <c r="AS61" s="23">
        <v>0</v>
      </c>
      <c r="AT61" s="23">
        <v>0</v>
      </c>
      <c r="AU61" s="23">
        <v>0</v>
      </c>
      <c r="AV61" s="23">
        <v>0</v>
      </c>
      <c r="AW61" s="23">
        <v>2000000</v>
      </c>
      <c r="AX61" s="23">
        <v>0</v>
      </c>
      <c r="AY61" s="23">
        <v>0</v>
      </c>
      <c r="AZ61" s="23">
        <v>0</v>
      </c>
      <c r="BA61" s="19">
        <f>SUM(BB61+BF61+BI61+BK61+BN61)</f>
        <v>4694818</v>
      </c>
      <c r="BB61" s="19">
        <f>SUM(BC61:BE61)</f>
        <v>0</v>
      </c>
      <c r="BC61" s="19">
        <v>0</v>
      </c>
      <c r="BD61" s="19">
        <v>0</v>
      </c>
      <c r="BE61" s="19">
        <v>0</v>
      </c>
      <c r="BF61" s="19">
        <f>SUM(BH61:BH61)</f>
        <v>0</v>
      </c>
      <c r="BG61" s="19">
        <v>0</v>
      </c>
      <c r="BH61" s="19">
        <v>0</v>
      </c>
      <c r="BI61" s="19">
        <v>0</v>
      </c>
      <c r="BJ61" s="19">
        <v>0</v>
      </c>
      <c r="BK61" s="19">
        <f t="shared" si="7"/>
        <v>0</v>
      </c>
      <c r="BL61" s="19">
        <v>0</v>
      </c>
      <c r="BM61" s="19">
        <v>0</v>
      </c>
      <c r="BN61" s="19">
        <f>SUM(BO61:BY61)</f>
        <v>4694818</v>
      </c>
      <c r="BO61" s="19">
        <v>0</v>
      </c>
      <c r="BP61" s="19">
        <v>0</v>
      </c>
      <c r="BQ61" s="19">
        <v>0</v>
      </c>
      <c r="BR61" s="19">
        <v>0</v>
      </c>
      <c r="BS61" s="19">
        <v>0</v>
      </c>
      <c r="BT61" s="19">
        <v>0</v>
      </c>
      <c r="BU61" s="19">
        <v>0</v>
      </c>
      <c r="BV61" s="19">
        <v>0</v>
      </c>
      <c r="BW61" s="19">
        <v>0</v>
      </c>
      <c r="BX61" s="23">
        <v>4000000</v>
      </c>
      <c r="BY61" s="23">
        <v>694818</v>
      </c>
      <c r="BZ61" s="19">
        <f>SUM(CA61+CQ61)</f>
        <v>2639840</v>
      </c>
      <c r="CA61" s="19">
        <f>SUM(CB61+CE61+CK61)</f>
        <v>2639840</v>
      </c>
      <c r="CB61" s="19">
        <f t="shared" si="8"/>
        <v>1564679</v>
      </c>
      <c r="CC61" s="19">
        <v>0</v>
      </c>
      <c r="CD61" s="23">
        <v>1564679</v>
      </c>
      <c r="CE61" s="19">
        <f>SUM(CF61:CJ61)</f>
        <v>0</v>
      </c>
      <c r="CF61" s="19">
        <v>0</v>
      </c>
      <c r="CG61" s="19">
        <v>0</v>
      </c>
      <c r="CH61" s="19">
        <v>0</v>
      </c>
      <c r="CI61" s="19">
        <v>0</v>
      </c>
      <c r="CJ61" s="19">
        <v>0</v>
      </c>
      <c r="CK61" s="19">
        <f>SUM(CL61:CP61)</f>
        <v>1075161</v>
      </c>
      <c r="CL61" s="19">
        <v>0</v>
      </c>
      <c r="CM61" s="19">
        <v>0</v>
      </c>
      <c r="CN61" s="23">
        <v>1075161</v>
      </c>
      <c r="CO61" s="19"/>
      <c r="CP61" s="19"/>
      <c r="CQ61" s="19">
        <v>0</v>
      </c>
      <c r="CR61" s="19">
        <f t="shared" si="9"/>
        <v>0</v>
      </c>
      <c r="CS61" s="19">
        <f t="shared" si="10"/>
        <v>0</v>
      </c>
      <c r="CT61" s="19">
        <v>0</v>
      </c>
      <c r="CU61" s="20">
        <v>0</v>
      </c>
      <c r="CW61" s="94"/>
      <c r="CX61" s="109">
        <v>47065024</v>
      </c>
      <c r="CY61" s="109">
        <f t="shared" si="4"/>
        <v>0</v>
      </c>
      <c r="CZ61" s="94"/>
      <c r="DA61" s="95"/>
    </row>
    <row r="62" spans="1:123" s="59" customFormat="1" ht="46.8" x14ac:dyDescent="0.3">
      <c r="A62" s="25" t="s">
        <v>148</v>
      </c>
      <c r="B62" s="25" t="s">
        <v>1</v>
      </c>
      <c r="C62" s="26" t="s">
        <v>149</v>
      </c>
      <c r="D62" s="27">
        <f>SUM(D63+D65+D68+D70+D72+D74+D78+D76)</f>
        <v>732733954</v>
      </c>
      <c r="E62" s="27">
        <f t="shared" ref="E62:BP62" si="67">SUM(E63+E65+E68+E70+E72+E74+E78+E76)</f>
        <v>718356697</v>
      </c>
      <c r="F62" s="27">
        <f t="shared" si="67"/>
        <v>715808528</v>
      </c>
      <c r="G62" s="27">
        <f t="shared" si="67"/>
        <v>507660003</v>
      </c>
      <c r="H62" s="27">
        <f t="shared" si="67"/>
        <v>21417964</v>
      </c>
      <c r="I62" s="27">
        <f t="shared" si="67"/>
        <v>94264445</v>
      </c>
      <c r="J62" s="27">
        <f t="shared" si="67"/>
        <v>1146077</v>
      </c>
      <c r="K62" s="27">
        <f t="shared" si="67"/>
        <v>22596028</v>
      </c>
      <c r="L62" s="27">
        <f t="shared" si="67"/>
        <v>27244783</v>
      </c>
      <c r="M62" s="27">
        <f t="shared" si="67"/>
        <v>270405</v>
      </c>
      <c r="N62" s="27">
        <f t="shared" si="67"/>
        <v>34502211</v>
      </c>
      <c r="O62" s="27">
        <f t="shared" si="67"/>
        <v>8504941</v>
      </c>
      <c r="P62" s="27">
        <f t="shared" si="67"/>
        <v>6679575</v>
      </c>
      <c r="Q62" s="27">
        <f t="shared" si="67"/>
        <v>114485</v>
      </c>
      <c r="R62" s="27">
        <f t="shared" si="67"/>
        <v>6565090</v>
      </c>
      <c r="S62" s="27">
        <f t="shared" si="67"/>
        <v>65528</v>
      </c>
      <c r="T62" s="27">
        <f t="shared" si="67"/>
        <v>5595433</v>
      </c>
      <c r="U62" s="27">
        <f t="shared" si="67"/>
        <v>19365084</v>
      </c>
      <c r="V62" s="27">
        <f t="shared" si="67"/>
        <v>1389153</v>
      </c>
      <c r="W62" s="27">
        <f t="shared" si="67"/>
        <v>3772928</v>
      </c>
      <c r="X62" s="27">
        <f t="shared" si="67"/>
        <v>8719125</v>
      </c>
      <c r="Y62" s="27">
        <f t="shared" si="67"/>
        <v>4282800</v>
      </c>
      <c r="Z62" s="27">
        <f t="shared" si="67"/>
        <v>442104</v>
      </c>
      <c r="AA62" s="27">
        <f t="shared" si="67"/>
        <v>55384</v>
      </c>
      <c r="AB62" s="27">
        <f t="shared" si="67"/>
        <v>0</v>
      </c>
      <c r="AC62" s="27">
        <f t="shared" si="67"/>
        <v>703590</v>
      </c>
      <c r="AD62" s="27">
        <f t="shared" si="67"/>
        <v>0</v>
      </c>
      <c r="AE62" s="27">
        <f t="shared" si="67"/>
        <v>60760496</v>
      </c>
      <c r="AF62" s="27">
        <f t="shared" si="67"/>
        <v>0</v>
      </c>
      <c r="AG62" s="27">
        <f t="shared" si="67"/>
        <v>0</v>
      </c>
      <c r="AH62" s="27">
        <f t="shared" si="67"/>
        <v>228008</v>
      </c>
      <c r="AI62" s="27">
        <f t="shared" si="67"/>
        <v>1360574</v>
      </c>
      <c r="AJ62" s="27">
        <f t="shared" si="67"/>
        <v>0</v>
      </c>
      <c r="AK62" s="27">
        <f t="shared" si="67"/>
        <v>9128</v>
      </c>
      <c r="AL62" s="27">
        <f t="shared" si="67"/>
        <v>43962</v>
      </c>
      <c r="AM62" s="27">
        <f t="shared" si="67"/>
        <v>31816</v>
      </c>
      <c r="AN62" s="27">
        <f t="shared" si="67"/>
        <v>1251878</v>
      </c>
      <c r="AO62" s="27">
        <f t="shared" si="67"/>
        <v>163455</v>
      </c>
      <c r="AP62" s="27">
        <f t="shared" si="67"/>
        <v>6978</v>
      </c>
      <c r="AQ62" s="27">
        <f t="shared" si="67"/>
        <v>3354277</v>
      </c>
      <c r="AR62" s="27">
        <f t="shared" si="67"/>
        <v>2831959</v>
      </c>
      <c r="AS62" s="27">
        <f t="shared" si="67"/>
        <v>384800</v>
      </c>
      <c r="AT62" s="27"/>
      <c r="AU62" s="27"/>
      <c r="AV62" s="27">
        <f t="shared" si="67"/>
        <v>0</v>
      </c>
      <c r="AW62" s="27">
        <f t="shared" si="67"/>
        <v>41401743</v>
      </c>
      <c r="AX62" s="27">
        <f t="shared" si="67"/>
        <v>699008</v>
      </c>
      <c r="AY62" s="27">
        <f t="shared" si="67"/>
        <v>1057100</v>
      </c>
      <c r="AZ62" s="27">
        <f t="shared" si="67"/>
        <v>7935810</v>
      </c>
      <c r="BA62" s="27">
        <f t="shared" si="67"/>
        <v>2548169</v>
      </c>
      <c r="BB62" s="27">
        <f t="shared" si="67"/>
        <v>0</v>
      </c>
      <c r="BC62" s="27">
        <f t="shared" si="67"/>
        <v>0</v>
      </c>
      <c r="BD62" s="27">
        <f t="shared" si="67"/>
        <v>0</v>
      </c>
      <c r="BE62" s="27">
        <f t="shared" si="67"/>
        <v>0</v>
      </c>
      <c r="BF62" s="27">
        <f t="shared" si="67"/>
        <v>0</v>
      </c>
      <c r="BG62" s="27">
        <f t="shared" si="67"/>
        <v>0</v>
      </c>
      <c r="BH62" s="27">
        <f t="shared" si="67"/>
        <v>0</v>
      </c>
      <c r="BI62" s="27">
        <f t="shared" si="67"/>
        <v>0</v>
      </c>
      <c r="BJ62" s="27">
        <f t="shared" si="67"/>
        <v>0</v>
      </c>
      <c r="BK62" s="27">
        <f t="shared" si="67"/>
        <v>845520</v>
      </c>
      <c r="BL62" s="27">
        <f t="shared" si="67"/>
        <v>845520</v>
      </c>
      <c r="BM62" s="27">
        <f t="shared" si="67"/>
        <v>0</v>
      </c>
      <c r="BN62" s="27">
        <f t="shared" si="67"/>
        <v>1702649</v>
      </c>
      <c r="BO62" s="27">
        <f t="shared" si="67"/>
        <v>0</v>
      </c>
      <c r="BP62" s="27">
        <f t="shared" si="67"/>
        <v>0</v>
      </c>
      <c r="BQ62" s="27">
        <f t="shared" ref="BQ62:CU62" si="68">SUM(BQ63+BQ65+BQ68+BQ70+BQ72+BQ74+BQ78+BQ76)</f>
        <v>13671</v>
      </c>
      <c r="BR62" s="27">
        <f t="shared" si="68"/>
        <v>0</v>
      </c>
      <c r="BS62" s="27">
        <f t="shared" si="68"/>
        <v>0</v>
      </c>
      <c r="BT62" s="27">
        <f t="shared" si="68"/>
        <v>0</v>
      </c>
      <c r="BU62" s="27">
        <f t="shared" si="68"/>
        <v>0</v>
      </c>
      <c r="BV62" s="27">
        <f t="shared" si="68"/>
        <v>0</v>
      </c>
      <c r="BW62" s="27">
        <f t="shared" si="68"/>
        <v>0</v>
      </c>
      <c r="BX62" s="27">
        <f t="shared" si="68"/>
        <v>1378243</v>
      </c>
      <c r="BY62" s="27">
        <f t="shared" si="68"/>
        <v>310735</v>
      </c>
      <c r="BZ62" s="27">
        <f t="shared" si="68"/>
        <v>14377257</v>
      </c>
      <c r="CA62" s="27">
        <f t="shared" si="68"/>
        <v>7577257</v>
      </c>
      <c r="CB62" s="27">
        <f t="shared" si="68"/>
        <v>7577257</v>
      </c>
      <c r="CC62" s="27">
        <f t="shared" si="68"/>
        <v>0</v>
      </c>
      <c r="CD62" s="27">
        <f t="shared" si="68"/>
        <v>7577257</v>
      </c>
      <c r="CE62" s="27">
        <f t="shared" si="68"/>
        <v>0</v>
      </c>
      <c r="CF62" s="27">
        <f t="shared" si="68"/>
        <v>0</v>
      </c>
      <c r="CG62" s="27">
        <f t="shared" si="68"/>
        <v>0</v>
      </c>
      <c r="CH62" s="27">
        <f t="shared" si="68"/>
        <v>0</v>
      </c>
      <c r="CI62" s="27">
        <f t="shared" si="68"/>
        <v>0</v>
      </c>
      <c r="CJ62" s="27">
        <f t="shared" si="68"/>
        <v>0</v>
      </c>
      <c r="CK62" s="27">
        <f t="shared" si="68"/>
        <v>0</v>
      </c>
      <c r="CL62" s="27">
        <f t="shared" si="68"/>
        <v>0</v>
      </c>
      <c r="CM62" s="27">
        <f t="shared" si="68"/>
        <v>0</v>
      </c>
      <c r="CN62" s="27">
        <f t="shared" si="68"/>
        <v>0</v>
      </c>
      <c r="CO62" s="27"/>
      <c r="CP62" s="27"/>
      <c r="CQ62" s="27">
        <f t="shared" si="68"/>
        <v>6800000</v>
      </c>
      <c r="CR62" s="27">
        <f t="shared" si="68"/>
        <v>0</v>
      </c>
      <c r="CS62" s="27">
        <f t="shared" si="68"/>
        <v>0</v>
      </c>
      <c r="CT62" s="27">
        <f t="shared" si="68"/>
        <v>0</v>
      </c>
      <c r="CU62" s="61">
        <f t="shared" si="68"/>
        <v>0</v>
      </c>
      <c r="CV62" s="58"/>
      <c r="CW62" s="92"/>
      <c r="CX62" s="113">
        <v>732733954</v>
      </c>
      <c r="CY62" s="113">
        <f t="shared" si="4"/>
        <v>0</v>
      </c>
      <c r="CZ62" s="92"/>
      <c r="DA62" s="93"/>
      <c r="DB62" s="58"/>
      <c r="DC62" s="58"/>
      <c r="DD62" s="58"/>
      <c r="DE62" s="58"/>
      <c r="DF62" s="58"/>
      <c r="DG62" s="58"/>
      <c r="DH62" s="58"/>
      <c r="DI62" s="58"/>
      <c r="DJ62" s="58"/>
      <c r="DK62" s="58"/>
      <c r="DL62" s="58"/>
      <c r="DM62" s="58"/>
      <c r="DN62" s="58"/>
      <c r="DO62" s="58"/>
      <c r="DP62" s="58"/>
      <c r="DQ62" s="58"/>
      <c r="DR62" s="58"/>
      <c r="DS62" s="58"/>
    </row>
    <row r="63" spans="1:123" s="59" customFormat="1" ht="15.6" x14ac:dyDescent="0.3">
      <c r="A63" s="16" t="s">
        <v>150</v>
      </c>
      <c r="B63" s="16" t="s">
        <v>1</v>
      </c>
      <c r="C63" s="17" t="s">
        <v>151</v>
      </c>
      <c r="D63" s="18">
        <f t="shared" ref="D63:BQ63" si="69">SUM(D64)</f>
        <v>322480246</v>
      </c>
      <c r="E63" s="18">
        <f t="shared" si="69"/>
        <v>310783999</v>
      </c>
      <c r="F63" s="18">
        <f t="shared" si="69"/>
        <v>310078592</v>
      </c>
      <c r="G63" s="18">
        <f t="shared" si="69"/>
        <v>221644915</v>
      </c>
      <c r="H63" s="18">
        <f t="shared" si="69"/>
        <v>13107444</v>
      </c>
      <c r="I63" s="18">
        <f t="shared" si="69"/>
        <v>41170285</v>
      </c>
      <c r="J63" s="18">
        <f t="shared" si="69"/>
        <v>346230</v>
      </c>
      <c r="K63" s="18">
        <f t="shared" si="69"/>
        <v>10421057</v>
      </c>
      <c r="L63" s="18">
        <f t="shared" si="69"/>
        <v>6419351</v>
      </c>
      <c r="M63" s="18">
        <f t="shared" si="69"/>
        <v>0</v>
      </c>
      <c r="N63" s="18">
        <f t="shared" si="69"/>
        <v>20022012</v>
      </c>
      <c r="O63" s="18">
        <f t="shared" si="69"/>
        <v>3961635</v>
      </c>
      <c r="P63" s="18">
        <f t="shared" si="69"/>
        <v>34260</v>
      </c>
      <c r="Q63" s="18">
        <f t="shared" si="69"/>
        <v>34260</v>
      </c>
      <c r="R63" s="18">
        <f t="shared" si="69"/>
        <v>0</v>
      </c>
      <c r="S63" s="18">
        <f t="shared" si="69"/>
        <v>45528</v>
      </c>
      <c r="T63" s="18">
        <f t="shared" si="69"/>
        <v>3704836</v>
      </c>
      <c r="U63" s="18">
        <f t="shared" si="69"/>
        <v>6716765</v>
      </c>
      <c r="V63" s="18">
        <f t="shared" si="69"/>
        <v>144547</v>
      </c>
      <c r="W63" s="18">
        <f t="shared" si="69"/>
        <v>2726203</v>
      </c>
      <c r="X63" s="18">
        <f t="shared" si="69"/>
        <v>2604199</v>
      </c>
      <c r="Y63" s="18">
        <f t="shared" si="69"/>
        <v>975227</v>
      </c>
      <c r="Z63" s="18">
        <f t="shared" si="69"/>
        <v>98006</v>
      </c>
      <c r="AA63" s="18">
        <f t="shared" si="69"/>
        <v>37350</v>
      </c>
      <c r="AB63" s="18">
        <f t="shared" si="69"/>
        <v>0</v>
      </c>
      <c r="AC63" s="18">
        <f t="shared" si="69"/>
        <v>131233</v>
      </c>
      <c r="AD63" s="18">
        <f t="shared" si="69"/>
        <v>0</v>
      </c>
      <c r="AE63" s="18">
        <f t="shared" si="69"/>
        <v>23654559</v>
      </c>
      <c r="AF63" s="18">
        <f t="shared" si="69"/>
        <v>0</v>
      </c>
      <c r="AG63" s="18">
        <f t="shared" si="69"/>
        <v>0</v>
      </c>
      <c r="AH63" s="18">
        <f t="shared" si="69"/>
        <v>82025</v>
      </c>
      <c r="AI63" s="18">
        <f t="shared" si="69"/>
        <v>178998</v>
      </c>
      <c r="AJ63" s="18">
        <f t="shared" si="69"/>
        <v>0</v>
      </c>
      <c r="AK63" s="18">
        <f t="shared" si="69"/>
        <v>0</v>
      </c>
      <c r="AL63" s="18">
        <f t="shared" si="69"/>
        <v>4875</v>
      </c>
      <c r="AM63" s="18">
        <f t="shared" si="69"/>
        <v>18023</v>
      </c>
      <c r="AN63" s="18">
        <f t="shared" si="69"/>
        <v>975000</v>
      </c>
      <c r="AO63" s="18">
        <f t="shared" si="69"/>
        <v>18042</v>
      </c>
      <c r="AP63" s="18">
        <f t="shared" si="69"/>
        <v>5175</v>
      </c>
      <c r="AQ63" s="18">
        <f t="shared" si="69"/>
        <v>3191373</v>
      </c>
      <c r="AR63" s="18">
        <f t="shared" si="69"/>
        <v>1941053</v>
      </c>
      <c r="AS63" s="18">
        <f t="shared" si="69"/>
        <v>72000</v>
      </c>
      <c r="AT63" s="18"/>
      <c r="AU63" s="18"/>
      <c r="AV63" s="18">
        <f t="shared" si="69"/>
        <v>0</v>
      </c>
      <c r="AW63" s="18">
        <f t="shared" si="69"/>
        <v>10263348</v>
      </c>
      <c r="AX63" s="18">
        <f t="shared" si="69"/>
        <v>199008</v>
      </c>
      <c r="AY63" s="18">
        <f t="shared" si="69"/>
        <v>0</v>
      </c>
      <c r="AZ63" s="18">
        <f t="shared" si="69"/>
        <v>6705639</v>
      </c>
      <c r="BA63" s="18">
        <f t="shared" si="69"/>
        <v>705407</v>
      </c>
      <c r="BB63" s="18">
        <f t="shared" si="69"/>
        <v>0</v>
      </c>
      <c r="BC63" s="18">
        <f t="shared" si="69"/>
        <v>0</v>
      </c>
      <c r="BD63" s="18">
        <f t="shared" si="69"/>
        <v>0</v>
      </c>
      <c r="BE63" s="18">
        <f t="shared" si="69"/>
        <v>0</v>
      </c>
      <c r="BF63" s="18">
        <f t="shared" si="69"/>
        <v>0</v>
      </c>
      <c r="BG63" s="18">
        <f t="shared" si="69"/>
        <v>0</v>
      </c>
      <c r="BH63" s="18">
        <f t="shared" si="69"/>
        <v>0</v>
      </c>
      <c r="BI63" s="18">
        <f t="shared" si="69"/>
        <v>0</v>
      </c>
      <c r="BJ63" s="18">
        <f t="shared" si="69"/>
        <v>0</v>
      </c>
      <c r="BK63" s="18">
        <f t="shared" si="69"/>
        <v>304566</v>
      </c>
      <c r="BL63" s="18">
        <f t="shared" si="69"/>
        <v>304566</v>
      </c>
      <c r="BM63" s="18">
        <f t="shared" si="69"/>
        <v>0</v>
      </c>
      <c r="BN63" s="18">
        <f t="shared" si="69"/>
        <v>400841</v>
      </c>
      <c r="BO63" s="18">
        <f t="shared" si="69"/>
        <v>0</v>
      </c>
      <c r="BP63" s="18">
        <f t="shared" si="69"/>
        <v>0</v>
      </c>
      <c r="BQ63" s="18">
        <f t="shared" si="69"/>
        <v>13671</v>
      </c>
      <c r="BR63" s="18">
        <f t="shared" ref="BR63:CU63" si="70">SUM(BR64)</f>
        <v>0</v>
      </c>
      <c r="BS63" s="18">
        <f t="shared" si="70"/>
        <v>0</v>
      </c>
      <c r="BT63" s="18">
        <f t="shared" si="70"/>
        <v>0</v>
      </c>
      <c r="BU63" s="18">
        <f t="shared" si="70"/>
        <v>0</v>
      </c>
      <c r="BV63" s="18">
        <f t="shared" si="70"/>
        <v>0</v>
      </c>
      <c r="BW63" s="18">
        <f t="shared" si="70"/>
        <v>0</v>
      </c>
      <c r="BX63" s="18">
        <f t="shared" si="70"/>
        <v>362966</v>
      </c>
      <c r="BY63" s="18">
        <f t="shared" si="70"/>
        <v>24204</v>
      </c>
      <c r="BZ63" s="18">
        <f t="shared" si="70"/>
        <v>11696247</v>
      </c>
      <c r="CA63" s="18">
        <f t="shared" si="70"/>
        <v>4896247</v>
      </c>
      <c r="CB63" s="18">
        <f t="shared" si="70"/>
        <v>4896247</v>
      </c>
      <c r="CC63" s="18">
        <f t="shared" si="70"/>
        <v>0</v>
      </c>
      <c r="CD63" s="18">
        <f t="shared" si="70"/>
        <v>4896247</v>
      </c>
      <c r="CE63" s="18">
        <f t="shared" si="70"/>
        <v>0</v>
      </c>
      <c r="CF63" s="18">
        <f t="shared" si="70"/>
        <v>0</v>
      </c>
      <c r="CG63" s="18">
        <f t="shared" si="70"/>
        <v>0</v>
      </c>
      <c r="CH63" s="18">
        <f t="shared" si="70"/>
        <v>0</v>
      </c>
      <c r="CI63" s="18">
        <f t="shared" si="70"/>
        <v>0</v>
      </c>
      <c r="CJ63" s="18">
        <f t="shared" si="70"/>
        <v>0</v>
      </c>
      <c r="CK63" s="18">
        <f t="shared" si="70"/>
        <v>0</v>
      </c>
      <c r="CL63" s="18">
        <f t="shared" si="70"/>
        <v>0</v>
      </c>
      <c r="CM63" s="18">
        <f t="shared" si="70"/>
        <v>0</v>
      </c>
      <c r="CN63" s="18">
        <f t="shared" si="70"/>
        <v>0</v>
      </c>
      <c r="CO63" s="18"/>
      <c r="CP63" s="18"/>
      <c r="CQ63" s="18">
        <f t="shared" si="70"/>
        <v>6800000</v>
      </c>
      <c r="CR63" s="18">
        <f t="shared" si="70"/>
        <v>0</v>
      </c>
      <c r="CS63" s="18">
        <f t="shared" si="70"/>
        <v>0</v>
      </c>
      <c r="CT63" s="18">
        <f t="shared" si="70"/>
        <v>0</v>
      </c>
      <c r="CU63" s="46">
        <f t="shared" si="70"/>
        <v>0</v>
      </c>
      <c r="CV63" s="58"/>
      <c r="CW63" s="94"/>
      <c r="CX63" s="114">
        <v>322480246</v>
      </c>
      <c r="CY63" s="114">
        <f t="shared" si="4"/>
        <v>0</v>
      </c>
      <c r="CZ63" s="94"/>
      <c r="DA63" s="93"/>
      <c r="DB63" s="58"/>
      <c r="DC63" s="58"/>
      <c r="DD63" s="58"/>
      <c r="DE63" s="58"/>
      <c r="DF63" s="58"/>
      <c r="DG63" s="58"/>
      <c r="DH63" s="58"/>
      <c r="DI63" s="58"/>
      <c r="DJ63" s="58"/>
      <c r="DK63" s="58"/>
      <c r="DL63" s="58"/>
      <c r="DM63" s="58"/>
      <c r="DN63" s="58"/>
      <c r="DO63" s="58"/>
      <c r="DP63" s="58"/>
      <c r="DQ63" s="58"/>
      <c r="DR63" s="58"/>
      <c r="DS63" s="58"/>
    </row>
    <row r="64" spans="1:123" ht="15.6" x14ac:dyDescent="0.3">
      <c r="A64" s="21" t="s">
        <v>1</v>
      </c>
      <c r="B64" s="21" t="s">
        <v>152</v>
      </c>
      <c r="C64" s="22" t="s">
        <v>153</v>
      </c>
      <c r="D64" s="18">
        <f>SUM(E64+BZ64+CR64)</f>
        <v>322480246</v>
      </c>
      <c r="E64" s="19">
        <f>SUM(F64+BA64)</f>
        <v>310783999</v>
      </c>
      <c r="F64" s="19">
        <f>SUM(G64+H64+I64+P64+S64+T64+U64+AE64+AD64)</f>
        <v>310078592</v>
      </c>
      <c r="G64" s="23">
        <v>221644915</v>
      </c>
      <c r="H64" s="23">
        <v>13107444</v>
      </c>
      <c r="I64" s="19">
        <f t="shared" si="5"/>
        <v>41170285</v>
      </c>
      <c r="J64" s="23">
        <v>346230</v>
      </c>
      <c r="K64" s="23">
        <v>10421057</v>
      </c>
      <c r="L64" s="23">
        <v>6419351</v>
      </c>
      <c r="M64" s="23">
        <v>0</v>
      </c>
      <c r="N64" s="23">
        <v>20022012</v>
      </c>
      <c r="O64" s="23">
        <v>3961635</v>
      </c>
      <c r="P64" s="19">
        <f t="shared" si="6"/>
        <v>34260</v>
      </c>
      <c r="Q64" s="23">
        <v>34260</v>
      </c>
      <c r="R64" s="23">
        <v>0</v>
      </c>
      <c r="S64" s="23">
        <v>45528</v>
      </c>
      <c r="T64" s="23">
        <v>3704836</v>
      </c>
      <c r="U64" s="19">
        <f>SUM(V64:AC64)</f>
        <v>6716765</v>
      </c>
      <c r="V64" s="23">
        <v>144547</v>
      </c>
      <c r="W64" s="23">
        <v>2726203</v>
      </c>
      <c r="X64" s="23">
        <v>2604199</v>
      </c>
      <c r="Y64" s="23">
        <v>975227</v>
      </c>
      <c r="Z64" s="23">
        <v>98006</v>
      </c>
      <c r="AA64" s="23">
        <v>37350</v>
      </c>
      <c r="AB64" s="23">
        <v>0</v>
      </c>
      <c r="AC64" s="23">
        <v>131233</v>
      </c>
      <c r="AD64" s="19">
        <v>0</v>
      </c>
      <c r="AE64" s="19">
        <f>SUM(AF64:AZ64)</f>
        <v>23654559</v>
      </c>
      <c r="AF64" s="19">
        <v>0</v>
      </c>
      <c r="AG64" s="19">
        <v>0</v>
      </c>
      <c r="AH64" s="23">
        <v>82025</v>
      </c>
      <c r="AI64" s="23">
        <v>178998</v>
      </c>
      <c r="AJ64" s="23">
        <v>0</v>
      </c>
      <c r="AK64" s="23">
        <v>0</v>
      </c>
      <c r="AL64" s="23">
        <v>4875</v>
      </c>
      <c r="AM64" s="23">
        <v>18023</v>
      </c>
      <c r="AN64" s="23">
        <v>975000</v>
      </c>
      <c r="AO64" s="23">
        <v>18042</v>
      </c>
      <c r="AP64" s="23">
        <v>5175</v>
      </c>
      <c r="AQ64" s="23">
        <v>3191373</v>
      </c>
      <c r="AR64" s="23">
        <v>1941053</v>
      </c>
      <c r="AS64" s="23">
        <v>72000</v>
      </c>
      <c r="AT64" s="23">
        <v>0</v>
      </c>
      <c r="AU64" s="23">
        <v>0</v>
      </c>
      <c r="AV64" s="23">
        <v>0</v>
      </c>
      <c r="AW64" s="23">
        <v>10263348</v>
      </c>
      <c r="AX64" s="23">
        <v>199008</v>
      </c>
      <c r="AY64" s="23">
        <v>0</v>
      </c>
      <c r="AZ64" s="23">
        <v>6705639</v>
      </c>
      <c r="BA64" s="19">
        <f>SUM(BB64+BF64+BI64+BK64+BN64)</f>
        <v>705407</v>
      </c>
      <c r="BB64" s="19">
        <f>SUM(BC64:BE64)</f>
        <v>0</v>
      </c>
      <c r="BC64" s="19">
        <v>0</v>
      </c>
      <c r="BD64" s="19">
        <v>0</v>
      </c>
      <c r="BE64" s="19">
        <v>0</v>
      </c>
      <c r="BF64" s="19">
        <f>SUM(BH64:BH64)</f>
        <v>0</v>
      </c>
      <c r="BG64" s="19">
        <v>0</v>
      </c>
      <c r="BH64" s="19">
        <v>0</v>
      </c>
      <c r="BI64" s="19">
        <v>0</v>
      </c>
      <c r="BJ64" s="19"/>
      <c r="BK64" s="19">
        <f t="shared" si="7"/>
        <v>304566</v>
      </c>
      <c r="BL64" s="19">
        <v>304566</v>
      </c>
      <c r="BM64" s="19"/>
      <c r="BN64" s="19">
        <f>SUM(BO64:BY64)</f>
        <v>400841</v>
      </c>
      <c r="BO64" s="19">
        <v>0</v>
      </c>
      <c r="BP64" s="19">
        <v>0</v>
      </c>
      <c r="BQ64" s="23">
        <v>13671</v>
      </c>
      <c r="BR64" s="19">
        <v>0</v>
      </c>
      <c r="BS64" s="19">
        <v>0</v>
      </c>
      <c r="BT64" s="19">
        <v>0</v>
      </c>
      <c r="BU64" s="19">
        <v>0</v>
      </c>
      <c r="BV64" s="19">
        <v>0</v>
      </c>
      <c r="BW64" s="19">
        <v>0</v>
      </c>
      <c r="BX64" s="23">
        <v>362966</v>
      </c>
      <c r="BY64" s="23">
        <v>24204</v>
      </c>
      <c r="BZ64" s="19">
        <f>SUM(CA64+CQ64)</f>
        <v>11696247</v>
      </c>
      <c r="CA64" s="19">
        <f>SUM(CB64+CE64+CK64)</f>
        <v>4896247</v>
      </c>
      <c r="CB64" s="19">
        <f t="shared" si="8"/>
        <v>4896247</v>
      </c>
      <c r="CC64" s="19">
        <v>0</v>
      </c>
      <c r="CD64" s="23">
        <v>4896247</v>
      </c>
      <c r="CE64" s="19">
        <f>SUM(CF64:CJ64)</f>
        <v>0</v>
      </c>
      <c r="CF64" s="19">
        <v>0</v>
      </c>
      <c r="CG64" s="19">
        <v>0</v>
      </c>
      <c r="CH64" s="23"/>
      <c r="CI64" s="23"/>
      <c r="CJ64" s="23"/>
      <c r="CK64" s="19">
        <f>SUM(CL64:CP64)</f>
        <v>0</v>
      </c>
      <c r="CL64" s="23"/>
      <c r="CM64" s="23"/>
      <c r="CN64" s="51"/>
      <c r="CO64" s="19"/>
      <c r="CP64" s="19"/>
      <c r="CQ64" s="19">
        <v>6800000</v>
      </c>
      <c r="CR64" s="19">
        <f t="shared" si="9"/>
        <v>0</v>
      </c>
      <c r="CS64" s="19">
        <f t="shared" si="10"/>
        <v>0</v>
      </c>
      <c r="CT64" s="19">
        <v>0</v>
      </c>
      <c r="CU64" s="20">
        <v>0</v>
      </c>
      <c r="CW64" s="94"/>
      <c r="CX64" s="109">
        <v>322480246</v>
      </c>
      <c r="CY64" s="109">
        <f t="shared" si="4"/>
        <v>0</v>
      </c>
      <c r="CZ64" s="94"/>
      <c r="DA64" s="95"/>
    </row>
    <row r="65" spans="1:123" s="59" customFormat="1" ht="31.2" x14ac:dyDescent="0.3">
      <c r="A65" s="16" t="s">
        <v>154</v>
      </c>
      <c r="B65" s="16" t="s">
        <v>1</v>
      </c>
      <c r="C65" s="17" t="s">
        <v>358</v>
      </c>
      <c r="D65" s="18">
        <f>SUM(D66:D67)</f>
        <v>115568671</v>
      </c>
      <c r="E65" s="18">
        <f t="shared" ref="E65:BT65" si="71">SUM(E66:E67)</f>
        <v>115196671</v>
      </c>
      <c r="F65" s="18">
        <f t="shared" si="71"/>
        <v>115048261</v>
      </c>
      <c r="G65" s="18">
        <f t="shared" si="71"/>
        <v>68224189</v>
      </c>
      <c r="H65" s="18">
        <f t="shared" si="71"/>
        <v>2732236</v>
      </c>
      <c r="I65" s="18">
        <f t="shared" si="71"/>
        <v>29680063</v>
      </c>
      <c r="J65" s="18">
        <f t="shared" si="71"/>
        <v>416844</v>
      </c>
      <c r="K65" s="18">
        <f t="shared" si="71"/>
        <v>5950685</v>
      </c>
      <c r="L65" s="18">
        <f t="shared" si="71"/>
        <v>19558235</v>
      </c>
      <c r="M65" s="18">
        <f t="shared" si="71"/>
        <v>0</v>
      </c>
      <c r="N65" s="18">
        <f t="shared" si="71"/>
        <v>2134022</v>
      </c>
      <c r="O65" s="18">
        <f t="shared" si="71"/>
        <v>1620277</v>
      </c>
      <c r="P65" s="18">
        <f t="shared" si="71"/>
        <v>0</v>
      </c>
      <c r="Q65" s="18">
        <f t="shared" si="71"/>
        <v>0</v>
      </c>
      <c r="R65" s="18">
        <f t="shared" si="71"/>
        <v>0</v>
      </c>
      <c r="S65" s="18">
        <f t="shared" si="71"/>
        <v>0</v>
      </c>
      <c r="T65" s="18">
        <f t="shared" si="71"/>
        <v>474822</v>
      </c>
      <c r="U65" s="18">
        <f t="shared" si="71"/>
        <v>8431178</v>
      </c>
      <c r="V65" s="18">
        <f t="shared" si="71"/>
        <v>719114</v>
      </c>
      <c r="W65" s="18">
        <f t="shared" si="71"/>
        <v>69872</v>
      </c>
      <c r="X65" s="18">
        <f t="shared" si="71"/>
        <v>3974899</v>
      </c>
      <c r="Y65" s="18">
        <f t="shared" si="71"/>
        <v>3037564</v>
      </c>
      <c r="Z65" s="18">
        <f t="shared" si="71"/>
        <v>178333</v>
      </c>
      <c r="AA65" s="18">
        <f t="shared" si="71"/>
        <v>0</v>
      </c>
      <c r="AB65" s="18">
        <f t="shared" si="71"/>
        <v>0</v>
      </c>
      <c r="AC65" s="18">
        <f t="shared" si="71"/>
        <v>451396</v>
      </c>
      <c r="AD65" s="18">
        <f t="shared" si="71"/>
        <v>0</v>
      </c>
      <c r="AE65" s="18">
        <f t="shared" si="71"/>
        <v>5505773</v>
      </c>
      <c r="AF65" s="18">
        <f t="shared" si="71"/>
        <v>0</v>
      </c>
      <c r="AG65" s="18">
        <f t="shared" si="71"/>
        <v>0</v>
      </c>
      <c r="AH65" s="18">
        <f t="shared" si="71"/>
        <v>6936</v>
      </c>
      <c r="AI65" s="18">
        <f t="shared" si="71"/>
        <v>500000</v>
      </c>
      <c r="AJ65" s="18">
        <f t="shared" si="71"/>
        <v>0</v>
      </c>
      <c r="AK65" s="18">
        <f t="shared" si="71"/>
        <v>0</v>
      </c>
      <c r="AL65" s="18">
        <f t="shared" si="71"/>
        <v>0</v>
      </c>
      <c r="AM65" s="18">
        <f t="shared" si="71"/>
        <v>0</v>
      </c>
      <c r="AN65" s="18">
        <f t="shared" si="71"/>
        <v>26000</v>
      </c>
      <c r="AO65" s="18">
        <f t="shared" si="71"/>
        <v>13386</v>
      </c>
      <c r="AP65" s="18">
        <f t="shared" si="71"/>
        <v>0</v>
      </c>
      <c r="AQ65" s="18">
        <f t="shared" si="71"/>
        <v>0</v>
      </c>
      <c r="AR65" s="18">
        <f t="shared" si="71"/>
        <v>214791</v>
      </c>
      <c r="AS65" s="18">
        <f t="shared" si="71"/>
        <v>160000</v>
      </c>
      <c r="AT65" s="18"/>
      <c r="AU65" s="18"/>
      <c r="AV65" s="18">
        <f t="shared" si="71"/>
        <v>0</v>
      </c>
      <c r="AW65" s="18">
        <f t="shared" si="71"/>
        <v>4459877</v>
      </c>
      <c r="AX65" s="18">
        <f t="shared" si="71"/>
        <v>40000</v>
      </c>
      <c r="AY65" s="18"/>
      <c r="AZ65" s="18">
        <f t="shared" si="71"/>
        <v>84783</v>
      </c>
      <c r="BA65" s="18">
        <f t="shared" si="71"/>
        <v>148410</v>
      </c>
      <c r="BB65" s="18">
        <f t="shared" si="71"/>
        <v>0</v>
      </c>
      <c r="BC65" s="18">
        <f t="shared" si="71"/>
        <v>0</v>
      </c>
      <c r="BD65" s="18">
        <f t="shared" si="71"/>
        <v>0</v>
      </c>
      <c r="BE65" s="18">
        <f t="shared" si="71"/>
        <v>0</v>
      </c>
      <c r="BF65" s="18">
        <f t="shared" si="71"/>
        <v>0</v>
      </c>
      <c r="BG65" s="18">
        <f t="shared" si="71"/>
        <v>0</v>
      </c>
      <c r="BH65" s="18">
        <f t="shared" si="71"/>
        <v>0</v>
      </c>
      <c r="BI65" s="18">
        <f t="shared" si="71"/>
        <v>0</v>
      </c>
      <c r="BJ65" s="18">
        <f t="shared" si="71"/>
        <v>0</v>
      </c>
      <c r="BK65" s="18">
        <f t="shared" si="71"/>
        <v>148410</v>
      </c>
      <c r="BL65" s="18">
        <f t="shared" si="71"/>
        <v>148410</v>
      </c>
      <c r="BM65" s="18">
        <f t="shared" si="71"/>
        <v>0</v>
      </c>
      <c r="BN65" s="18">
        <f t="shared" si="71"/>
        <v>0</v>
      </c>
      <c r="BO65" s="18">
        <f t="shared" si="71"/>
        <v>0</v>
      </c>
      <c r="BP65" s="18">
        <f t="shared" si="71"/>
        <v>0</v>
      </c>
      <c r="BQ65" s="18">
        <f t="shared" si="71"/>
        <v>0</v>
      </c>
      <c r="BR65" s="18">
        <f t="shared" si="71"/>
        <v>0</v>
      </c>
      <c r="BS65" s="18">
        <f t="shared" si="71"/>
        <v>0</v>
      </c>
      <c r="BT65" s="18">
        <f t="shared" si="71"/>
        <v>0</v>
      </c>
      <c r="BU65" s="18">
        <f t="shared" ref="BU65:CU65" si="72">SUM(BU66:BU67)</f>
        <v>0</v>
      </c>
      <c r="BV65" s="18">
        <f t="shared" si="72"/>
        <v>0</v>
      </c>
      <c r="BW65" s="18">
        <f t="shared" si="72"/>
        <v>0</v>
      </c>
      <c r="BX65" s="18">
        <f t="shared" si="72"/>
        <v>0</v>
      </c>
      <c r="BY65" s="18">
        <f t="shared" si="72"/>
        <v>0</v>
      </c>
      <c r="BZ65" s="18">
        <f t="shared" si="72"/>
        <v>372000</v>
      </c>
      <c r="CA65" s="18">
        <f t="shared" si="72"/>
        <v>372000</v>
      </c>
      <c r="CB65" s="18">
        <f t="shared" si="72"/>
        <v>372000</v>
      </c>
      <c r="CC65" s="18">
        <f t="shared" si="72"/>
        <v>0</v>
      </c>
      <c r="CD65" s="18">
        <f t="shared" si="72"/>
        <v>372000</v>
      </c>
      <c r="CE65" s="18">
        <f t="shared" si="72"/>
        <v>0</v>
      </c>
      <c r="CF65" s="18">
        <f t="shared" si="72"/>
        <v>0</v>
      </c>
      <c r="CG65" s="18">
        <f t="shared" si="72"/>
        <v>0</v>
      </c>
      <c r="CH65" s="18">
        <f t="shared" si="72"/>
        <v>0</v>
      </c>
      <c r="CI65" s="18">
        <f t="shared" si="72"/>
        <v>0</v>
      </c>
      <c r="CJ65" s="18">
        <f t="shared" si="72"/>
        <v>0</v>
      </c>
      <c r="CK65" s="18">
        <f t="shared" si="72"/>
        <v>0</v>
      </c>
      <c r="CL65" s="18">
        <f t="shared" si="72"/>
        <v>0</v>
      </c>
      <c r="CM65" s="18">
        <f t="shared" si="72"/>
        <v>0</v>
      </c>
      <c r="CN65" s="18">
        <f t="shared" si="72"/>
        <v>0</v>
      </c>
      <c r="CO65" s="18"/>
      <c r="CP65" s="18"/>
      <c r="CQ65" s="18">
        <f t="shared" si="72"/>
        <v>0</v>
      </c>
      <c r="CR65" s="18">
        <f t="shared" si="72"/>
        <v>0</v>
      </c>
      <c r="CS65" s="18">
        <f t="shared" si="72"/>
        <v>0</v>
      </c>
      <c r="CT65" s="18">
        <f t="shared" si="72"/>
        <v>0</v>
      </c>
      <c r="CU65" s="46">
        <f t="shared" si="72"/>
        <v>0</v>
      </c>
      <c r="CV65" s="58"/>
      <c r="CW65" s="94"/>
      <c r="CX65" s="114">
        <v>115568671</v>
      </c>
      <c r="CY65" s="114">
        <f t="shared" si="4"/>
        <v>0</v>
      </c>
      <c r="CZ65" s="94"/>
      <c r="DA65" s="93"/>
      <c r="DB65" s="58"/>
      <c r="DC65" s="58"/>
      <c r="DD65" s="58"/>
      <c r="DE65" s="58"/>
      <c r="DF65" s="58"/>
      <c r="DG65" s="58"/>
      <c r="DH65" s="58"/>
      <c r="DI65" s="58"/>
      <c r="DJ65" s="58"/>
      <c r="DK65" s="58"/>
      <c r="DL65" s="58"/>
      <c r="DM65" s="58"/>
      <c r="DN65" s="58"/>
      <c r="DO65" s="58"/>
      <c r="DP65" s="58"/>
      <c r="DQ65" s="58"/>
      <c r="DR65" s="58"/>
      <c r="DS65" s="58"/>
    </row>
    <row r="66" spans="1:123" ht="15.6" x14ac:dyDescent="0.3">
      <c r="A66" s="21" t="s">
        <v>1</v>
      </c>
      <c r="B66" s="21" t="s">
        <v>155</v>
      </c>
      <c r="C66" s="22" t="s">
        <v>156</v>
      </c>
      <c r="D66" s="18">
        <f>SUM(E66+BZ66+CR66)</f>
        <v>7787237</v>
      </c>
      <c r="E66" s="19">
        <f>SUM(F66+BA66)</f>
        <v>7787237</v>
      </c>
      <c r="F66" s="19">
        <f>SUM(G66+H66+I66+P66+S66+T66+U66+AE66+AD66)</f>
        <v>7787237</v>
      </c>
      <c r="G66" s="23">
        <v>6331904</v>
      </c>
      <c r="H66" s="23">
        <v>164483</v>
      </c>
      <c r="I66" s="19">
        <f t="shared" si="5"/>
        <v>442230</v>
      </c>
      <c r="J66" s="23">
        <v>0</v>
      </c>
      <c r="K66" s="23">
        <v>150685</v>
      </c>
      <c r="L66" s="23">
        <v>0</v>
      </c>
      <c r="M66" s="23">
        <v>0</v>
      </c>
      <c r="N66" s="23">
        <v>291545</v>
      </c>
      <c r="O66" s="23">
        <v>0</v>
      </c>
      <c r="P66" s="19">
        <f t="shared" si="6"/>
        <v>0</v>
      </c>
      <c r="Q66" s="23">
        <v>0</v>
      </c>
      <c r="R66" s="23">
        <v>0</v>
      </c>
      <c r="S66" s="23">
        <v>0</v>
      </c>
      <c r="T66" s="23">
        <v>266980</v>
      </c>
      <c r="U66" s="19">
        <f t="shared" ref="U66:U67" si="73">SUM(V66:AC66)</f>
        <v>122082</v>
      </c>
      <c r="V66" s="23">
        <v>0</v>
      </c>
      <c r="W66" s="23">
        <v>64598</v>
      </c>
      <c r="X66" s="23">
        <v>42751</v>
      </c>
      <c r="Y66" s="23">
        <v>10379</v>
      </c>
      <c r="Z66" s="23">
        <v>2894</v>
      </c>
      <c r="AA66" s="23">
        <v>0</v>
      </c>
      <c r="AB66" s="23">
        <v>0</v>
      </c>
      <c r="AC66" s="23">
        <v>1460</v>
      </c>
      <c r="AD66" s="19">
        <v>0</v>
      </c>
      <c r="AE66" s="19">
        <f>SUM(AF66:AZ66)</f>
        <v>459558</v>
      </c>
      <c r="AF66" s="19">
        <v>0</v>
      </c>
      <c r="AG66" s="19">
        <v>0</v>
      </c>
      <c r="AH66" s="23">
        <v>0</v>
      </c>
      <c r="AI66" s="23">
        <v>0</v>
      </c>
      <c r="AJ66" s="23">
        <v>0</v>
      </c>
      <c r="AK66" s="23">
        <v>0</v>
      </c>
      <c r="AL66" s="23">
        <v>0</v>
      </c>
      <c r="AM66" s="23">
        <v>0</v>
      </c>
      <c r="AN66" s="23">
        <v>0</v>
      </c>
      <c r="AO66" s="23">
        <v>0</v>
      </c>
      <c r="AP66" s="23">
        <v>0</v>
      </c>
      <c r="AQ66" s="23">
        <v>0</v>
      </c>
      <c r="AR66" s="23">
        <v>0</v>
      </c>
      <c r="AS66" s="23">
        <v>0</v>
      </c>
      <c r="AT66" s="23">
        <v>0</v>
      </c>
      <c r="AU66" s="23">
        <v>0</v>
      </c>
      <c r="AV66" s="23">
        <v>0</v>
      </c>
      <c r="AW66" s="23">
        <v>459558</v>
      </c>
      <c r="AX66" s="23">
        <v>0</v>
      </c>
      <c r="AY66" s="23">
        <v>0</v>
      </c>
      <c r="AZ66" s="23">
        <v>0</v>
      </c>
      <c r="BA66" s="19">
        <f>SUM(BB66+BF66+BI66+BK66+BN66)</f>
        <v>0</v>
      </c>
      <c r="BB66" s="19">
        <f>SUM(BC66:BE66)</f>
        <v>0</v>
      </c>
      <c r="BC66" s="19">
        <v>0</v>
      </c>
      <c r="BD66" s="19">
        <v>0</v>
      </c>
      <c r="BE66" s="19">
        <v>0</v>
      </c>
      <c r="BF66" s="19">
        <f>SUM(BH66:BH66)</f>
        <v>0</v>
      </c>
      <c r="BG66" s="19">
        <v>0</v>
      </c>
      <c r="BH66" s="19">
        <v>0</v>
      </c>
      <c r="BI66" s="19">
        <v>0</v>
      </c>
      <c r="BJ66" s="19">
        <v>0</v>
      </c>
      <c r="BK66" s="19">
        <f t="shared" si="7"/>
        <v>0</v>
      </c>
      <c r="BL66" s="19">
        <v>0</v>
      </c>
      <c r="BM66" s="19">
        <v>0</v>
      </c>
      <c r="BN66" s="19">
        <f>SUM(BO66:BY66)</f>
        <v>0</v>
      </c>
      <c r="BO66" s="19">
        <v>0</v>
      </c>
      <c r="BP66" s="19">
        <v>0</v>
      </c>
      <c r="BQ66" s="19">
        <v>0</v>
      </c>
      <c r="BR66" s="19">
        <v>0</v>
      </c>
      <c r="BS66" s="19">
        <v>0</v>
      </c>
      <c r="BT66" s="19">
        <v>0</v>
      </c>
      <c r="BU66" s="19">
        <v>0</v>
      </c>
      <c r="BV66" s="19">
        <v>0</v>
      </c>
      <c r="BW66" s="19">
        <v>0</v>
      </c>
      <c r="BX66" s="19">
        <v>0</v>
      </c>
      <c r="BY66" s="19">
        <v>0</v>
      </c>
      <c r="BZ66" s="19">
        <f>SUM(CA66+CQ66)</f>
        <v>0</v>
      </c>
      <c r="CA66" s="19">
        <f>SUM(CB66+CE66+CK66)</f>
        <v>0</v>
      </c>
      <c r="CB66" s="19">
        <f t="shared" si="8"/>
        <v>0</v>
      </c>
      <c r="CC66" s="19">
        <v>0</v>
      </c>
      <c r="CD66" s="23"/>
      <c r="CE66" s="19">
        <f>SUM(CF66:CJ66)</f>
        <v>0</v>
      </c>
      <c r="CF66" s="19">
        <v>0</v>
      </c>
      <c r="CG66" s="19">
        <v>0</v>
      </c>
      <c r="CH66" s="19"/>
      <c r="CI66" s="19">
        <v>0</v>
      </c>
      <c r="CJ66" s="19">
        <v>0</v>
      </c>
      <c r="CK66" s="19">
        <f>SUM(CL66:CP66)</f>
        <v>0</v>
      </c>
      <c r="CL66" s="19">
        <v>0</v>
      </c>
      <c r="CM66" s="19">
        <v>0</v>
      </c>
      <c r="CN66" s="19">
        <v>0</v>
      </c>
      <c r="CO66" s="19"/>
      <c r="CP66" s="19"/>
      <c r="CQ66" s="19">
        <v>0</v>
      </c>
      <c r="CR66" s="19">
        <f t="shared" si="9"/>
        <v>0</v>
      </c>
      <c r="CS66" s="19">
        <f t="shared" si="10"/>
        <v>0</v>
      </c>
      <c r="CT66" s="19">
        <v>0</v>
      </c>
      <c r="CU66" s="20">
        <v>0</v>
      </c>
      <c r="CW66" s="94"/>
      <c r="CX66" s="109">
        <v>7787237</v>
      </c>
      <c r="CY66" s="109">
        <f t="shared" si="4"/>
        <v>0</v>
      </c>
      <c r="CZ66" s="94"/>
      <c r="DA66" s="95"/>
    </row>
    <row r="67" spans="1:123" ht="15.6" x14ac:dyDescent="0.3">
      <c r="A67" s="21" t="s">
        <v>1</v>
      </c>
      <c r="B67" s="21" t="s">
        <v>157</v>
      </c>
      <c r="C67" s="22" t="s">
        <v>158</v>
      </c>
      <c r="D67" s="18">
        <f>SUM(E67+BZ67+CR67)</f>
        <v>107781434</v>
      </c>
      <c r="E67" s="19">
        <f>SUM(F67+BA67)</f>
        <v>107409434</v>
      </c>
      <c r="F67" s="19">
        <f>SUM(G67+H67+I67+P67+S67+T67+U67+AE67+AD67)</f>
        <v>107261024</v>
      </c>
      <c r="G67" s="23">
        <v>61892285</v>
      </c>
      <c r="H67" s="23">
        <v>2567753</v>
      </c>
      <c r="I67" s="19">
        <f t="shared" si="5"/>
        <v>29237833</v>
      </c>
      <c r="J67" s="23">
        <v>416844</v>
      </c>
      <c r="K67" s="23">
        <v>5800000</v>
      </c>
      <c r="L67" s="23">
        <v>19558235</v>
      </c>
      <c r="M67" s="23">
        <v>0</v>
      </c>
      <c r="N67" s="23">
        <v>1842477</v>
      </c>
      <c r="O67" s="23">
        <v>1620277</v>
      </c>
      <c r="P67" s="19">
        <f t="shared" si="6"/>
        <v>0</v>
      </c>
      <c r="Q67" s="23"/>
      <c r="R67" s="23"/>
      <c r="S67" s="23"/>
      <c r="T67" s="23">
        <v>207842</v>
      </c>
      <c r="U67" s="19">
        <f t="shared" si="73"/>
        <v>8309096</v>
      </c>
      <c r="V67" s="23">
        <v>719114</v>
      </c>
      <c r="W67" s="23">
        <v>5274</v>
      </c>
      <c r="X67" s="23">
        <v>3932148</v>
      </c>
      <c r="Y67" s="23">
        <v>3027185</v>
      </c>
      <c r="Z67" s="23">
        <v>175439</v>
      </c>
      <c r="AA67" s="23">
        <v>0</v>
      </c>
      <c r="AB67" s="23">
        <v>0</v>
      </c>
      <c r="AC67" s="23">
        <v>449936</v>
      </c>
      <c r="AD67" s="19">
        <v>0</v>
      </c>
      <c r="AE67" s="19">
        <f>SUM(AF67:AZ67)</f>
        <v>5046215</v>
      </c>
      <c r="AF67" s="19">
        <v>0</v>
      </c>
      <c r="AG67" s="19">
        <v>0</v>
      </c>
      <c r="AH67" s="23">
        <v>6936</v>
      </c>
      <c r="AI67" s="23">
        <v>500000</v>
      </c>
      <c r="AJ67" s="23">
        <v>0</v>
      </c>
      <c r="AK67" s="23">
        <v>0</v>
      </c>
      <c r="AL67" s="23">
        <v>0</v>
      </c>
      <c r="AM67" s="23">
        <v>0</v>
      </c>
      <c r="AN67" s="23">
        <v>26000</v>
      </c>
      <c r="AO67" s="23">
        <v>13386</v>
      </c>
      <c r="AP67" s="23">
        <v>0</v>
      </c>
      <c r="AQ67" s="23">
        <v>0</v>
      </c>
      <c r="AR67" s="23">
        <v>214791</v>
      </c>
      <c r="AS67" s="23">
        <v>160000</v>
      </c>
      <c r="AT67" s="23">
        <v>0</v>
      </c>
      <c r="AU67" s="23">
        <v>0</v>
      </c>
      <c r="AV67" s="23">
        <v>0</v>
      </c>
      <c r="AW67" s="23">
        <v>4000319</v>
      </c>
      <c r="AX67" s="23">
        <v>40000</v>
      </c>
      <c r="AY67" s="23">
        <v>0</v>
      </c>
      <c r="AZ67" s="23">
        <v>84783</v>
      </c>
      <c r="BA67" s="19">
        <f>SUM(BB67+BF67+BI67+BK67+BN67)</f>
        <v>148410</v>
      </c>
      <c r="BB67" s="19">
        <f>SUM(BC67:BE67)</f>
        <v>0</v>
      </c>
      <c r="BC67" s="19">
        <v>0</v>
      </c>
      <c r="BD67" s="19">
        <v>0</v>
      </c>
      <c r="BE67" s="19">
        <v>0</v>
      </c>
      <c r="BF67" s="19">
        <f>SUM(BH67:BH67)</f>
        <v>0</v>
      </c>
      <c r="BG67" s="19">
        <v>0</v>
      </c>
      <c r="BH67" s="19">
        <v>0</v>
      </c>
      <c r="BI67" s="19">
        <v>0</v>
      </c>
      <c r="BJ67" s="19"/>
      <c r="BK67" s="19">
        <f t="shared" si="7"/>
        <v>148410</v>
      </c>
      <c r="BL67" s="19">
        <v>148410</v>
      </c>
      <c r="BM67" s="19"/>
      <c r="BN67" s="19">
        <f>SUM(BO67:BY67)</f>
        <v>0</v>
      </c>
      <c r="BO67" s="19">
        <v>0</v>
      </c>
      <c r="BP67" s="19">
        <v>0</v>
      </c>
      <c r="BQ67" s="19">
        <v>0</v>
      </c>
      <c r="BR67" s="19">
        <v>0</v>
      </c>
      <c r="BS67" s="19">
        <v>0</v>
      </c>
      <c r="BT67" s="19">
        <v>0</v>
      </c>
      <c r="BU67" s="19">
        <v>0</v>
      </c>
      <c r="BV67" s="19">
        <v>0</v>
      </c>
      <c r="BW67" s="19">
        <v>0</v>
      </c>
      <c r="BX67" s="19">
        <v>0</v>
      </c>
      <c r="BY67" s="19">
        <v>0</v>
      </c>
      <c r="BZ67" s="19">
        <f>SUM(CA67+CQ67)</f>
        <v>372000</v>
      </c>
      <c r="CA67" s="19">
        <f>SUM(CB67+CE67+CK67)</f>
        <v>372000</v>
      </c>
      <c r="CB67" s="19">
        <f t="shared" si="8"/>
        <v>372000</v>
      </c>
      <c r="CC67" s="19">
        <v>0</v>
      </c>
      <c r="CD67" s="23">
        <v>372000</v>
      </c>
      <c r="CE67" s="19">
        <f>SUM(CF67:CJ67)</f>
        <v>0</v>
      </c>
      <c r="CF67" s="19">
        <v>0</v>
      </c>
      <c r="CG67" s="19">
        <v>0</v>
      </c>
      <c r="CH67" s="19"/>
      <c r="CI67" s="19">
        <v>0</v>
      </c>
      <c r="CJ67" s="19">
        <v>0</v>
      </c>
      <c r="CK67" s="19">
        <f>SUM(CL67:CP67)</f>
        <v>0</v>
      </c>
      <c r="CL67" s="19">
        <v>0</v>
      </c>
      <c r="CM67" s="19">
        <v>0</v>
      </c>
      <c r="CN67" s="19"/>
      <c r="CO67" s="19"/>
      <c r="CP67" s="19"/>
      <c r="CQ67" s="19">
        <v>0</v>
      </c>
      <c r="CR67" s="19">
        <f t="shared" si="9"/>
        <v>0</v>
      </c>
      <c r="CS67" s="19">
        <f t="shared" si="10"/>
        <v>0</v>
      </c>
      <c r="CT67" s="19">
        <v>0</v>
      </c>
      <c r="CU67" s="20">
        <v>0</v>
      </c>
      <c r="CW67" s="94"/>
      <c r="CX67" s="109">
        <v>107781434</v>
      </c>
      <c r="CY67" s="109">
        <f t="shared" si="4"/>
        <v>0</v>
      </c>
      <c r="CZ67" s="94"/>
      <c r="DA67" s="95"/>
    </row>
    <row r="68" spans="1:123" s="59" customFormat="1" ht="31.2" x14ac:dyDescent="0.3">
      <c r="A68" s="16" t="s">
        <v>159</v>
      </c>
      <c r="B68" s="16" t="s">
        <v>1</v>
      </c>
      <c r="C68" s="17" t="s">
        <v>160</v>
      </c>
      <c r="D68" s="18">
        <f t="shared" ref="D68:AK68" si="74">SUM(D69)</f>
        <v>126181978</v>
      </c>
      <c r="E68" s="18">
        <f t="shared" si="74"/>
        <v>125959389</v>
      </c>
      <c r="F68" s="18">
        <f t="shared" si="74"/>
        <v>125539458</v>
      </c>
      <c r="G68" s="18">
        <f t="shared" si="74"/>
        <v>98658546</v>
      </c>
      <c r="H68" s="18">
        <f t="shared" si="74"/>
        <v>1089595</v>
      </c>
      <c r="I68" s="18">
        <f t="shared" si="74"/>
        <v>9447651</v>
      </c>
      <c r="J68" s="18">
        <f t="shared" si="74"/>
        <v>216741</v>
      </c>
      <c r="K68" s="18">
        <f t="shared" si="74"/>
        <v>3207554</v>
      </c>
      <c r="L68" s="18">
        <f t="shared" si="74"/>
        <v>1225332</v>
      </c>
      <c r="M68" s="18">
        <f t="shared" si="74"/>
        <v>245405</v>
      </c>
      <c r="N68" s="18">
        <f t="shared" si="74"/>
        <v>4120464</v>
      </c>
      <c r="O68" s="18">
        <f t="shared" si="74"/>
        <v>432155</v>
      </c>
      <c r="P68" s="18">
        <f t="shared" si="74"/>
        <v>6465745</v>
      </c>
      <c r="Q68" s="18">
        <f t="shared" si="74"/>
        <v>25745</v>
      </c>
      <c r="R68" s="18">
        <f t="shared" si="74"/>
        <v>6440000</v>
      </c>
      <c r="S68" s="18">
        <f t="shared" si="74"/>
        <v>0</v>
      </c>
      <c r="T68" s="18">
        <f t="shared" si="74"/>
        <v>606400</v>
      </c>
      <c r="U68" s="18">
        <f t="shared" si="74"/>
        <v>1903120</v>
      </c>
      <c r="V68" s="18">
        <f t="shared" si="74"/>
        <v>87985</v>
      </c>
      <c r="W68" s="18">
        <f t="shared" si="74"/>
        <v>547242</v>
      </c>
      <c r="X68" s="18">
        <f t="shared" si="74"/>
        <v>1061908</v>
      </c>
      <c r="Y68" s="18">
        <f t="shared" si="74"/>
        <v>136441</v>
      </c>
      <c r="Z68" s="18">
        <f t="shared" si="74"/>
        <v>41357</v>
      </c>
      <c r="AA68" s="18">
        <f t="shared" si="74"/>
        <v>0</v>
      </c>
      <c r="AB68" s="18">
        <f t="shared" si="74"/>
        <v>0</v>
      </c>
      <c r="AC68" s="18">
        <f t="shared" si="74"/>
        <v>28187</v>
      </c>
      <c r="AD68" s="18">
        <f t="shared" si="74"/>
        <v>0</v>
      </c>
      <c r="AE68" s="18">
        <f t="shared" si="74"/>
        <v>7368401</v>
      </c>
      <c r="AF68" s="18">
        <f t="shared" si="74"/>
        <v>0</v>
      </c>
      <c r="AG68" s="18">
        <f t="shared" si="74"/>
        <v>0</v>
      </c>
      <c r="AH68" s="18">
        <f t="shared" si="74"/>
        <v>74372</v>
      </c>
      <c r="AI68" s="18">
        <f t="shared" si="74"/>
        <v>232283</v>
      </c>
      <c r="AJ68" s="18">
        <f t="shared" si="74"/>
        <v>0</v>
      </c>
      <c r="AK68" s="18">
        <f t="shared" si="74"/>
        <v>7231</v>
      </c>
      <c r="AL68" s="18">
        <f t="shared" ref="AL68:CU68" si="75">SUM(AL69)</f>
        <v>34067</v>
      </c>
      <c r="AM68" s="18">
        <f t="shared" si="75"/>
        <v>7413</v>
      </c>
      <c r="AN68" s="18">
        <f t="shared" si="75"/>
        <v>118649</v>
      </c>
      <c r="AO68" s="18">
        <f t="shared" si="75"/>
        <v>18042</v>
      </c>
      <c r="AP68" s="18">
        <f t="shared" si="75"/>
        <v>1073</v>
      </c>
      <c r="AQ68" s="18">
        <f t="shared" si="75"/>
        <v>140404</v>
      </c>
      <c r="AR68" s="18">
        <f t="shared" si="75"/>
        <v>0</v>
      </c>
      <c r="AS68" s="18">
        <f t="shared" si="75"/>
        <v>0</v>
      </c>
      <c r="AT68" s="18"/>
      <c r="AU68" s="18"/>
      <c r="AV68" s="18">
        <f t="shared" si="75"/>
        <v>0</v>
      </c>
      <c r="AW68" s="18">
        <f t="shared" si="75"/>
        <v>6300000</v>
      </c>
      <c r="AX68" s="18">
        <f t="shared" si="75"/>
        <v>0</v>
      </c>
      <c r="AY68" s="18"/>
      <c r="AZ68" s="18">
        <f t="shared" si="75"/>
        <v>434867</v>
      </c>
      <c r="BA68" s="18">
        <f t="shared" si="75"/>
        <v>419931</v>
      </c>
      <c r="BB68" s="18">
        <f t="shared" si="75"/>
        <v>0</v>
      </c>
      <c r="BC68" s="18">
        <f t="shared" si="75"/>
        <v>0</v>
      </c>
      <c r="BD68" s="18">
        <f t="shared" si="75"/>
        <v>0</v>
      </c>
      <c r="BE68" s="18">
        <f t="shared" si="75"/>
        <v>0</v>
      </c>
      <c r="BF68" s="18">
        <f t="shared" si="75"/>
        <v>0</v>
      </c>
      <c r="BG68" s="18">
        <f t="shared" si="75"/>
        <v>0</v>
      </c>
      <c r="BH68" s="18">
        <f t="shared" si="75"/>
        <v>0</v>
      </c>
      <c r="BI68" s="18">
        <f t="shared" si="75"/>
        <v>0</v>
      </c>
      <c r="BJ68" s="18">
        <f t="shared" si="75"/>
        <v>0</v>
      </c>
      <c r="BK68" s="18">
        <f t="shared" si="75"/>
        <v>133400</v>
      </c>
      <c r="BL68" s="18">
        <f t="shared" si="75"/>
        <v>133400</v>
      </c>
      <c r="BM68" s="18">
        <f t="shared" si="75"/>
        <v>0</v>
      </c>
      <c r="BN68" s="18">
        <f t="shared" si="75"/>
        <v>286531</v>
      </c>
      <c r="BO68" s="18">
        <f t="shared" si="75"/>
        <v>0</v>
      </c>
      <c r="BP68" s="18">
        <f t="shared" si="75"/>
        <v>0</v>
      </c>
      <c r="BQ68" s="18">
        <f t="shared" si="75"/>
        <v>0</v>
      </c>
      <c r="BR68" s="18">
        <f t="shared" si="75"/>
        <v>0</v>
      </c>
      <c r="BS68" s="18">
        <f t="shared" si="75"/>
        <v>0</v>
      </c>
      <c r="BT68" s="18">
        <f t="shared" si="75"/>
        <v>0</v>
      </c>
      <c r="BU68" s="18">
        <f t="shared" si="75"/>
        <v>0</v>
      </c>
      <c r="BV68" s="18">
        <f t="shared" si="75"/>
        <v>0</v>
      </c>
      <c r="BW68" s="18">
        <f t="shared" si="75"/>
        <v>0</v>
      </c>
      <c r="BX68" s="18">
        <f t="shared" si="75"/>
        <v>0</v>
      </c>
      <c r="BY68" s="18">
        <f t="shared" si="75"/>
        <v>286531</v>
      </c>
      <c r="BZ68" s="18">
        <f t="shared" si="75"/>
        <v>222589</v>
      </c>
      <c r="CA68" s="18">
        <f t="shared" si="75"/>
        <v>222589</v>
      </c>
      <c r="CB68" s="18">
        <f t="shared" si="75"/>
        <v>222589</v>
      </c>
      <c r="CC68" s="18">
        <f t="shared" si="75"/>
        <v>0</v>
      </c>
      <c r="CD68" s="18">
        <f t="shared" si="75"/>
        <v>222589</v>
      </c>
      <c r="CE68" s="18">
        <f t="shared" si="75"/>
        <v>0</v>
      </c>
      <c r="CF68" s="18">
        <f t="shared" si="75"/>
        <v>0</v>
      </c>
      <c r="CG68" s="18">
        <f t="shared" si="75"/>
        <v>0</v>
      </c>
      <c r="CH68" s="18">
        <f t="shared" si="75"/>
        <v>0</v>
      </c>
      <c r="CI68" s="18">
        <f t="shared" si="75"/>
        <v>0</v>
      </c>
      <c r="CJ68" s="18">
        <f t="shared" si="75"/>
        <v>0</v>
      </c>
      <c r="CK68" s="18">
        <f t="shared" si="75"/>
        <v>0</v>
      </c>
      <c r="CL68" s="18">
        <f t="shared" si="75"/>
        <v>0</v>
      </c>
      <c r="CM68" s="18">
        <f t="shared" si="75"/>
        <v>0</v>
      </c>
      <c r="CN68" s="18">
        <f t="shared" si="75"/>
        <v>0</v>
      </c>
      <c r="CO68" s="18"/>
      <c r="CP68" s="18"/>
      <c r="CQ68" s="18">
        <f t="shared" si="75"/>
        <v>0</v>
      </c>
      <c r="CR68" s="18">
        <f t="shared" si="75"/>
        <v>0</v>
      </c>
      <c r="CS68" s="18">
        <f t="shared" si="75"/>
        <v>0</v>
      </c>
      <c r="CT68" s="18">
        <f t="shared" si="75"/>
        <v>0</v>
      </c>
      <c r="CU68" s="46">
        <f t="shared" si="75"/>
        <v>0</v>
      </c>
      <c r="CV68" s="58"/>
      <c r="CW68" s="94"/>
      <c r="CX68" s="114">
        <v>126181978</v>
      </c>
      <c r="CY68" s="114">
        <f t="shared" si="4"/>
        <v>0</v>
      </c>
      <c r="CZ68" s="94"/>
      <c r="DA68" s="93"/>
      <c r="DB68" s="58"/>
      <c r="DC68" s="58"/>
      <c r="DD68" s="58"/>
      <c r="DE68" s="58"/>
      <c r="DF68" s="58"/>
      <c r="DG68" s="58"/>
      <c r="DH68" s="58"/>
      <c r="DI68" s="58"/>
      <c r="DJ68" s="58"/>
      <c r="DK68" s="58"/>
      <c r="DL68" s="58"/>
      <c r="DM68" s="58"/>
      <c r="DN68" s="58"/>
      <c r="DO68" s="58"/>
      <c r="DP68" s="58"/>
      <c r="DQ68" s="58"/>
      <c r="DR68" s="58"/>
      <c r="DS68" s="58"/>
    </row>
    <row r="69" spans="1:123" ht="31.2" x14ac:dyDescent="0.3">
      <c r="A69" s="21" t="s">
        <v>1</v>
      </c>
      <c r="B69" s="21" t="s">
        <v>161</v>
      </c>
      <c r="C69" s="22" t="s">
        <v>162</v>
      </c>
      <c r="D69" s="18">
        <f>SUM(E69+BZ69+CR69)</f>
        <v>126181978</v>
      </c>
      <c r="E69" s="19">
        <f>SUM(F69+BA69)</f>
        <v>125959389</v>
      </c>
      <c r="F69" s="19">
        <f>SUM(G69+H69+I69+P69+S69+T69+U69+AE69+AD69)</f>
        <v>125539458</v>
      </c>
      <c r="G69" s="23">
        <v>98658546</v>
      </c>
      <c r="H69" s="23">
        <v>1089595</v>
      </c>
      <c r="I69" s="19">
        <f t="shared" si="5"/>
        <v>9447651</v>
      </c>
      <c r="J69" s="23">
        <v>216741</v>
      </c>
      <c r="K69" s="23">
        <v>3207554</v>
      </c>
      <c r="L69" s="23">
        <v>1225332</v>
      </c>
      <c r="M69" s="23">
        <v>245405</v>
      </c>
      <c r="N69" s="23">
        <v>4120464</v>
      </c>
      <c r="O69" s="23">
        <v>432155</v>
      </c>
      <c r="P69" s="19">
        <f t="shared" si="6"/>
        <v>6465745</v>
      </c>
      <c r="Q69" s="23">
        <v>25745</v>
      </c>
      <c r="R69" s="23">
        <v>6440000</v>
      </c>
      <c r="S69" s="23">
        <v>0</v>
      </c>
      <c r="T69" s="23">
        <v>606400</v>
      </c>
      <c r="U69" s="19">
        <f>SUM(V69:AC69)</f>
        <v>1903120</v>
      </c>
      <c r="V69" s="23">
        <v>87985</v>
      </c>
      <c r="W69" s="23">
        <v>547242</v>
      </c>
      <c r="X69" s="23">
        <v>1061908</v>
      </c>
      <c r="Y69" s="23">
        <v>136441</v>
      </c>
      <c r="Z69" s="23">
        <v>41357</v>
      </c>
      <c r="AA69" s="23">
        <v>0</v>
      </c>
      <c r="AB69" s="23">
        <v>0</v>
      </c>
      <c r="AC69" s="23">
        <v>28187</v>
      </c>
      <c r="AD69" s="19">
        <v>0</v>
      </c>
      <c r="AE69" s="19">
        <f>SUM(AF69:AZ69)</f>
        <v>7368401</v>
      </c>
      <c r="AF69" s="19">
        <v>0</v>
      </c>
      <c r="AG69" s="19">
        <v>0</v>
      </c>
      <c r="AH69" s="23">
        <v>74372</v>
      </c>
      <c r="AI69" s="23">
        <v>232283</v>
      </c>
      <c r="AJ69" s="23">
        <v>0</v>
      </c>
      <c r="AK69" s="23">
        <v>7231</v>
      </c>
      <c r="AL69" s="23">
        <v>34067</v>
      </c>
      <c r="AM69" s="23">
        <v>7413</v>
      </c>
      <c r="AN69" s="23">
        <v>118649</v>
      </c>
      <c r="AO69" s="23">
        <v>18042</v>
      </c>
      <c r="AP69" s="23">
        <v>1073</v>
      </c>
      <c r="AQ69" s="23">
        <v>140404</v>
      </c>
      <c r="AR69" s="23">
        <v>0</v>
      </c>
      <c r="AS69" s="23">
        <v>0</v>
      </c>
      <c r="AT69" s="23">
        <v>0</v>
      </c>
      <c r="AU69" s="23">
        <v>0</v>
      </c>
      <c r="AV69" s="23">
        <v>0</v>
      </c>
      <c r="AW69" s="23">
        <v>6300000</v>
      </c>
      <c r="AX69" s="23">
        <v>0</v>
      </c>
      <c r="AY69" s="23">
        <v>0</v>
      </c>
      <c r="AZ69" s="23">
        <v>434867</v>
      </c>
      <c r="BA69" s="19">
        <f>SUM(BB69+BF69+BI69+BK69+BN69)</f>
        <v>419931</v>
      </c>
      <c r="BB69" s="19">
        <f>SUM(BC69:BE69)</f>
        <v>0</v>
      </c>
      <c r="BC69" s="19">
        <v>0</v>
      </c>
      <c r="BD69" s="19">
        <v>0</v>
      </c>
      <c r="BE69" s="19">
        <v>0</v>
      </c>
      <c r="BF69" s="19">
        <f>SUM(BH69:BH69)</f>
        <v>0</v>
      </c>
      <c r="BG69" s="19">
        <v>0</v>
      </c>
      <c r="BH69" s="19">
        <v>0</v>
      </c>
      <c r="BI69" s="19">
        <v>0</v>
      </c>
      <c r="BJ69" s="19"/>
      <c r="BK69" s="19">
        <f t="shared" si="7"/>
        <v>133400</v>
      </c>
      <c r="BL69" s="19">
        <v>133400</v>
      </c>
      <c r="BM69" s="19"/>
      <c r="BN69" s="19">
        <f>SUM(BO69:BY69)</f>
        <v>286531</v>
      </c>
      <c r="BO69" s="19">
        <v>0</v>
      </c>
      <c r="BP69" s="19">
        <v>0</v>
      </c>
      <c r="BQ69" s="19">
        <v>0</v>
      </c>
      <c r="BR69" s="19">
        <v>0</v>
      </c>
      <c r="BS69" s="19">
        <v>0</v>
      </c>
      <c r="BT69" s="19">
        <v>0</v>
      </c>
      <c r="BU69" s="19">
        <v>0</v>
      </c>
      <c r="BV69" s="19">
        <v>0</v>
      </c>
      <c r="BW69" s="19">
        <v>0</v>
      </c>
      <c r="BX69" s="19">
        <v>0</v>
      </c>
      <c r="BY69" s="23">
        <v>286531</v>
      </c>
      <c r="BZ69" s="19">
        <f>SUM(CA69+CQ69)</f>
        <v>222589</v>
      </c>
      <c r="CA69" s="19">
        <f>SUM(CB69+CE69+CK69)</f>
        <v>222589</v>
      </c>
      <c r="CB69" s="19">
        <f t="shared" si="8"/>
        <v>222589</v>
      </c>
      <c r="CC69" s="19">
        <v>0</v>
      </c>
      <c r="CD69" s="23">
        <v>222589</v>
      </c>
      <c r="CE69" s="19">
        <f>SUM(CF69:CJ69)</f>
        <v>0</v>
      </c>
      <c r="CF69" s="19">
        <v>0</v>
      </c>
      <c r="CG69" s="19">
        <v>0</v>
      </c>
      <c r="CH69" s="23"/>
      <c r="CI69" s="23"/>
      <c r="CJ69" s="23"/>
      <c r="CK69" s="19">
        <f>SUM(CL69:CP69)</f>
        <v>0</v>
      </c>
      <c r="CL69" s="19"/>
      <c r="CM69" s="19"/>
      <c r="CN69" s="23"/>
      <c r="CO69" s="19"/>
      <c r="CP69" s="19"/>
      <c r="CQ69" s="19">
        <v>0</v>
      </c>
      <c r="CR69" s="19">
        <f t="shared" si="9"/>
        <v>0</v>
      </c>
      <c r="CS69" s="19">
        <f t="shared" si="10"/>
        <v>0</v>
      </c>
      <c r="CT69" s="19">
        <v>0</v>
      </c>
      <c r="CU69" s="20">
        <v>0</v>
      </c>
      <c r="CW69" s="94"/>
      <c r="CX69" s="109">
        <v>126181978</v>
      </c>
      <c r="CY69" s="109">
        <f t="shared" si="4"/>
        <v>0</v>
      </c>
      <c r="CZ69" s="94"/>
      <c r="DA69" s="95"/>
    </row>
    <row r="70" spans="1:123" s="59" customFormat="1" ht="15.6" x14ac:dyDescent="0.3">
      <c r="A70" s="16" t="s">
        <v>163</v>
      </c>
      <c r="B70" s="16" t="s">
        <v>1</v>
      </c>
      <c r="C70" s="17" t="s">
        <v>164</v>
      </c>
      <c r="D70" s="18">
        <f t="shared" ref="D70:AK70" si="76">SUM(D71)</f>
        <v>23658118</v>
      </c>
      <c r="E70" s="18">
        <f t="shared" si="76"/>
        <v>23608118</v>
      </c>
      <c r="F70" s="18">
        <f t="shared" si="76"/>
        <v>23608118</v>
      </c>
      <c r="G70" s="18">
        <f t="shared" si="76"/>
        <v>19676499</v>
      </c>
      <c r="H70" s="18">
        <f t="shared" si="76"/>
        <v>652395</v>
      </c>
      <c r="I70" s="18">
        <f t="shared" si="76"/>
        <v>2074403</v>
      </c>
      <c r="J70" s="18">
        <f t="shared" si="76"/>
        <v>3363</v>
      </c>
      <c r="K70" s="18">
        <f t="shared" si="76"/>
        <v>405880</v>
      </c>
      <c r="L70" s="18">
        <f t="shared" si="76"/>
        <v>0</v>
      </c>
      <c r="M70" s="18">
        <f t="shared" si="76"/>
        <v>0</v>
      </c>
      <c r="N70" s="18">
        <f t="shared" si="76"/>
        <v>973332</v>
      </c>
      <c r="O70" s="18">
        <f t="shared" si="76"/>
        <v>691828</v>
      </c>
      <c r="P70" s="18">
        <f t="shared" si="76"/>
        <v>0</v>
      </c>
      <c r="Q70" s="18">
        <f t="shared" si="76"/>
        <v>0</v>
      </c>
      <c r="R70" s="18">
        <f t="shared" si="76"/>
        <v>0</v>
      </c>
      <c r="S70" s="18">
        <f t="shared" si="76"/>
        <v>0</v>
      </c>
      <c r="T70" s="18">
        <f t="shared" si="76"/>
        <v>130914</v>
      </c>
      <c r="U70" s="18">
        <f t="shared" si="76"/>
        <v>472865</v>
      </c>
      <c r="V70" s="18">
        <f t="shared" si="76"/>
        <v>60000</v>
      </c>
      <c r="W70" s="18">
        <f t="shared" si="76"/>
        <v>265618</v>
      </c>
      <c r="X70" s="18">
        <f t="shared" si="76"/>
        <v>109761</v>
      </c>
      <c r="Y70" s="18">
        <f t="shared" si="76"/>
        <v>26539</v>
      </c>
      <c r="Z70" s="18">
        <f t="shared" si="76"/>
        <v>10947</v>
      </c>
      <c r="AA70" s="18">
        <f t="shared" si="76"/>
        <v>0</v>
      </c>
      <c r="AB70" s="18">
        <f t="shared" si="76"/>
        <v>0</v>
      </c>
      <c r="AC70" s="18">
        <f t="shared" si="76"/>
        <v>0</v>
      </c>
      <c r="AD70" s="18">
        <f t="shared" si="76"/>
        <v>0</v>
      </c>
      <c r="AE70" s="18">
        <f t="shared" si="76"/>
        <v>601042</v>
      </c>
      <c r="AF70" s="18">
        <f t="shared" si="76"/>
        <v>0</v>
      </c>
      <c r="AG70" s="18">
        <f t="shared" si="76"/>
        <v>0</v>
      </c>
      <c r="AH70" s="18">
        <f t="shared" si="76"/>
        <v>6086</v>
      </c>
      <c r="AI70" s="18">
        <f t="shared" si="76"/>
        <v>0</v>
      </c>
      <c r="AJ70" s="18">
        <f t="shared" si="76"/>
        <v>0</v>
      </c>
      <c r="AK70" s="18">
        <f t="shared" si="76"/>
        <v>0</v>
      </c>
      <c r="AL70" s="18">
        <f t="shared" ref="AL70:CU70" si="77">SUM(AL71)</f>
        <v>0</v>
      </c>
      <c r="AM70" s="18">
        <f t="shared" si="77"/>
        <v>0</v>
      </c>
      <c r="AN70" s="18">
        <f t="shared" si="77"/>
        <v>40000</v>
      </c>
      <c r="AO70" s="18">
        <f t="shared" si="77"/>
        <v>14550</v>
      </c>
      <c r="AP70" s="18">
        <f t="shared" si="77"/>
        <v>730</v>
      </c>
      <c r="AQ70" s="18">
        <f t="shared" si="77"/>
        <v>0</v>
      </c>
      <c r="AR70" s="18">
        <f t="shared" si="77"/>
        <v>391107</v>
      </c>
      <c r="AS70" s="18">
        <f t="shared" si="77"/>
        <v>33600</v>
      </c>
      <c r="AT70" s="18"/>
      <c r="AU70" s="18"/>
      <c r="AV70" s="18">
        <f t="shared" si="77"/>
        <v>0</v>
      </c>
      <c r="AW70" s="18">
        <f t="shared" si="77"/>
        <v>39089</v>
      </c>
      <c r="AX70" s="18">
        <f t="shared" si="77"/>
        <v>65880</v>
      </c>
      <c r="AY70" s="18"/>
      <c r="AZ70" s="18">
        <f t="shared" si="77"/>
        <v>10000</v>
      </c>
      <c r="BA70" s="18">
        <f t="shared" si="77"/>
        <v>0</v>
      </c>
      <c r="BB70" s="18">
        <f t="shared" si="77"/>
        <v>0</v>
      </c>
      <c r="BC70" s="18">
        <f t="shared" si="77"/>
        <v>0</v>
      </c>
      <c r="BD70" s="18">
        <f t="shared" si="77"/>
        <v>0</v>
      </c>
      <c r="BE70" s="18">
        <f t="shared" si="77"/>
        <v>0</v>
      </c>
      <c r="BF70" s="18">
        <f t="shared" si="77"/>
        <v>0</v>
      </c>
      <c r="BG70" s="18">
        <f t="shared" si="77"/>
        <v>0</v>
      </c>
      <c r="BH70" s="18">
        <f t="shared" si="77"/>
        <v>0</v>
      </c>
      <c r="BI70" s="18">
        <f t="shared" si="77"/>
        <v>0</v>
      </c>
      <c r="BJ70" s="18">
        <f t="shared" si="77"/>
        <v>0</v>
      </c>
      <c r="BK70" s="18">
        <f t="shared" si="77"/>
        <v>0</v>
      </c>
      <c r="BL70" s="18">
        <f t="shared" si="77"/>
        <v>0</v>
      </c>
      <c r="BM70" s="18">
        <f t="shared" si="77"/>
        <v>0</v>
      </c>
      <c r="BN70" s="18">
        <f t="shared" si="77"/>
        <v>0</v>
      </c>
      <c r="BO70" s="18">
        <f t="shared" si="77"/>
        <v>0</v>
      </c>
      <c r="BP70" s="18">
        <f t="shared" si="77"/>
        <v>0</v>
      </c>
      <c r="BQ70" s="18">
        <f t="shared" si="77"/>
        <v>0</v>
      </c>
      <c r="BR70" s="18">
        <f t="shared" si="77"/>
        <v>0</v>
      </c>
      <c r="BS70" s="18">
        <f t="shared" si="77"/>
        <v>0</v>
      </c>
      <c r="BT70" s="18">
        <f t="shared" si="77"/>
        <v>0</v>
      </c>
      <c r="BU70" s="18">
        <f t="shared" si="77"/>
        <v>0</v>
      </c>
      <c r="BV70" s="18">
        <f t="shared" si="77"/>
        <v>0</v>
      </c>
      <c r="BW70" s="18">
        <f t="shared" si="77"/>
        <v>0</v>
      </c>
      <c r="BX70" s="18">
        <f t="shared" si="77"/>
        <v>0</v>
      </c>
      <c r="BY70" s="18">
        <f t="shared" si="77"/>
        <v>0</v>
      </c>
      <c r="BZ70" s="18">
        <f t="shared" si="77"/>
        <v>50000</v>
      </c>
      <c r="CA70" s="18">
        <f t="shared" si="77"/>
        <v>50000</v>
      </c>
      <c r="CB70" s="18">
        <f t="shared" si="77"/>
        <v>50000</v>
      </c>
      <c r="CC70" s="18">
        <f t="shared" si="77"/>
        <v>0</v>
      </c>
      <c r="CD70" s="18">
        <f t="shared" si="77"/>
        <v>50000</v>
      </c>
      <c r="CE70" s="18">
        <f t="shared" si="77"/>
        <v>0</v>
      </c>
      <c r="CF70" s="18">
        <f t="shared" si="77"/>
        <v>0</v>
      </c>
      <c r="CG70" s="18">
        <f t="shared" si="77"/>
        <v>0</v>
      </c>
      <c r="CH70" s="18">
        <f t="shared" si="77"/>
        <v>0</v>
      </c>
      <c r="CI70" s="18">
        <f t="shared" si="77"/>
        <v>0</v>
      </c>
      <c r="CJ70" s="18">
        <f t="shared" si="77"/>
        <v>0</v>
      </c>
      <c r="CK70" s="18">
        <f t="shared" si="77"/>
        <v>0</v>
      </c>
      <c r="CL70" s="18">
        <f t="shared" si="77"/>
        <v>0</v>
      </c>
      <c r="CM70" s="18">
        <f t="shared" si="77"/>
        <v>0</v>
      </c>
      <c r="CN70" s="18">
        <f t="shared" si="77"/>
        <v>0</v>
      </c>
      <c r="CO70" s="18"/>
      <c r="CP70" s="18"/>
      <c r="CQ70" s="18">
        <f t="shared" si="77"/>
        <v>0</v>
      </c>
      <c r="CR70" s="18">
        <f t="shared" si="77"/>
        <v>0</v>
      </c>
      <c r="CS70" s="18">
        <f t="shared" si="77"/>
        <v>0</v>
      </c>
      <c r="CT70" s="18">
        <f t="shared" si="77"/>
        <v>0</v>
      </c>
      <c r="CU70" s="46">
        <f t="shared" si="77"/>
        <v>0</v>
      </c>
      <c r="CV70" s="58"/>
      <c r="CW70" s="94"/>
      <c r="CX70" s="114">
        <v>23658118</v>
      </c>
      <c r="CY70" s="114">
        <f t="shared" si="4"/>
        <v>0</v>
      </c>
      <c r="CZ70" s="94"/>
      <c r="DA70" s="93"/>
      <c r="DB70" s="58"/>
      <c r="DC70" s="58"/>
      <c r="DD70" s="58"/>
      <c r="DE70" s="58"/>
      <c r="DF70" s="58"/>
      <c r="DG70" s="58"/>
      <c r="DH70" s="58"/>
      <c r="DI70" s="58"/>
      <c r="DJ70" s="58"/>
      <c r="DK70" s="58"/>
      <c r="DL70" s="58"/>
      <c r="DM70" s="58"/>
      <c r="DN70" s="58"/>
      <c r="DO70" s="58"/>
      <c r="DP70" s="58"/>
      <c r="DQ70" s="58"/>
      <c r="DR70" s="58"/>
      <c r="DS70" s="58"/>
    </row>
    <row r="71" spans="1:123" ht="15.6" x14ac:dyDescent="0.3">
      <c r="A71" s="21" t="s">
        <v>1</v>
      </c>
      <c r="B71" s="21" t="s">
        <v>165</v>
      </c>
      <c r="C71" s="22" t="s">
        <v>166</v>
      </c>
      <c r="D71" s="18">
        <f>SUM(E71+BZ71+CR71)</f>
        <v>23658118</v>
      </c>
      <c r="E71" s="19">
        <f>SUM(F71+BA71)</f>
        <v>23608118</v>
      </c>
      <c r="F71" s="19">
        <f>SUM(G71+H71+I71+P71+S71+T71+U71+AE71+AD71)</f>
        <v>23608118</v>
      </c>
      <c r="G71" s="23">
        <v>19676499</v>
      </c>
      <c r="H71" s="23">
        <v>652395</v>
      </c>
      <c r="I71" s="19">
        <f t="shared" ref="I71:I142" si="78">SUM(J71:O71)</f>
        <v>2074403</v>
      </c>
      <c r="J71" s="23">
        <v>3363</v>
      </c>
      <c r="K71" s="23">
        <v>405880</v>
      </c>
      <c r="L71" s="23">
        <v>0</v>
      </c>
      <c r="M71" s="23">
        <v>0</v>
      </c>
      <c r="N71" s="23">
        <v>973332</v>
      </c>
      <c r="O71" s="23">
        <v>691828</v>
      </c>
      <c r="P71" s="19">
        <f t="shared" ref="P71:P142" si="79">SUM(Q71:R71)</f>
        <v>0</v>
      </c>
      <c r="Q71" s="24"/>
      <c r="R71" s="24"/>
      <c r="S71" s="24"/>
      <c r="T71" s="23">
        <v>130914</v>
      </c>
      <c r="U71" s="19">
        <f>SUM(V71:AC71)</f>
        <v>472865</v>
      </c>
      <c r="V71" s="23">
        <v>60000</v>
      </c>
      <c r="W71" s="23">
        <v>265618</v>
      </c>
      <c r="X71" s="23">
        <v>109761</v>
      </c>
      <c r="Y71" s="23">
        <v>26539</v>
      </c>
      <c r="Z71" s="23">
        <v>10947</v>
      </c>
      <c r="AA71" s="23">
        <v>0</v>
      </c>
      <c r="AB71" s="23">
        <v>0</v>
      </c>
      <c r="AC71" s="23">
        <v>0</v>
      </c>
      <c r="AD71" s="19">
        <v>0</v>
      </c>
      <c r="AE71" s="19">
        <f>SUM(AF71:AZ71)</f>
        <v>601042</v>
      </c>
      <c r="AF71" s="19">
        <v>0</v>
      </c>
      <c r="AG71" s="19">
        <v>0</v>
      </c>
      <c r="AH71" s="23">
        <v>6086</v>
      </c>
      <c r="AI71" s="23">
        <v>0</v>
      </c>
      <c r="AJ71" s="23">
        <v>0</v>
      </c>
      <c r="AK71" s="23">
        <v>0</v>
      </c>
      <c r="AL71" s="23">
        <v>0</v>
      </c>
      <c r="AM71" s="23">
        <v>0</v>
      </c>
      <c r="AN71" s="23">
        <v>40000</v>
      </c>
      <c r="AO71" s="23">
        <v>14550</v>
      </c>
      <c r="AP71" s="23">
        <v>730</v>
      </c>
      <c r="AQ71" s="23">
        <v>0</v>
      </c>
      <c r="AR71" s="23">
        <v>391107</v>
      </c>
      <c r="AS71" s="23">
        <v>33600</v>
      </c>
      <c r="AT71" s="23">
        <v>0</v>
      </c>
      <c r="AU71" s="23">
        <v>0</v>
      </c>
      <c r="AV71" s="23">
        <v>0</v>
      </c>
      <c r="AW71" s="23">
        <v>39089</v>
      </c>
      <c r="AX71" s="23">
        <v>65880</v>
      </c>
      <c r="AY71" s="23">
        <v>0</v>
      </c>
      <c r="AZ71" s="23">
        <v>10000</v>
      </c>
      <c r="BA71" s="19">
        <f>SUM(BB71+BF71+BI71+BK71+BN71)</f>
        <v>0</v>
      </c>
      <c r="BB71" s="19">
        <f>SUM(BC71:BE71)</f>
        <v>0</v>
      </c>
      <c r="BC71" s="19">
        <v>0</v>
      </c>
      <c r="BD71" s="19">
        <v>0</v>
      </c>
      <c r="BE71" s="19">
        <v>0</v>
      </c>
      <c r="BF71" s="19">
        <f>SUM(BH71:BH71)</f>
        <v>0</v>
      </c>
      <c r="BG71" s="19">
        <v>0</v>
      </c>
      <c r="BH71" s="19">
        <v>0</v>
      </c>
      <c r="BI71" s="19">
        <v>0</v>
      </c>
      <c r="BJ71" s="19">
        <v>0</v>
      </c>
      <c r="BK71" s="19">
        <f t="shared" ref="BK71:BK142" si="80">SUM(BL71)</f>
        <v>0</v>
      </c>
      <c r="BL71" s="19">
        <v>0</v>
      </c>
      <c r="BM71" s="19">
        <v>0</v>
      </c>
      <c r="BN71" s="19">
        <f>SUM(BO71:BY71)</f>
        <v>0</v>
      </c>
      <c r="BO71" s="19">
        <v>0</v>
      </c>
      <c r="BP71" s="19">
        <v>0</v>
      </c>
      <c r="BQ71" s="19">
        <v>0</v>
      </c>
      <c r="BR71" s="19">
        <v>0</v>
      </c>
      <c r="BS71" s="19">
        <v>0</v>
      </c>
      <c r="BT71" s="19">
        <v>0</v>
      </c>
      <c r="BU71" s="19">
        <v>0</v>
      </c>
      <c r="BV71" s="19">
        <v>0</v>
      </c>
      <c r="BW71" s="19">
        <v>0</v>
      </c>
      <c r="BX71" s="19"/>
      <c r="BY71" s="19">
        <v>0</v>
      </c>
      <c r="BZ71" s="19">
        <f>SUM(CA71+CQ71)</f>
        <v>50000</v>
      </c>
      <c r="CA71" s="19">
        <f>SUM(CB71+CE71+CK71)</f>
        <v>50000</v>
      </c>
      <c r="CB71" s="19">
        <f t="shared" ref="CB71:CB142" si="81">SUM(CC71:CD71)</f>
        <v>50000</v>
      </c>
      <c r="CC71" s="19">
        <v>0</v>
      </c>
      <c r="CD71" s="23">
        <v>50000</v>
      </c>
      <c r="CE71" s="19">
        <f>SUM(CF71:CJ71)</f>
        <v>0</v>
      </c>
      <c r="CF71" s="19">
        <v>0</v>
      </c>
      <c r="CG71" s="19">
        <v>0</v>
      </c>
      <c r="CH71" s="19"/>
      <c r="CI71" s="19">
        <v>0</v>
      </c>
      <c r="CJ71" s="19">
        <v>0</v>
      </c>
      <c r="CK71" s="19">
        <f>SUM(CL71:CP71)</f>
        <v>0</v>
      </c>
      <c r="CL71" s="24"/>
      <c r="CM71" s="24"/>
      <c r="CN71" s="19"/>
      <c r="CO71" s="19"/>
      <c r="CP71" s="19"/>
      <c r="CQ71" s="19">
        <v>0</v>
      </c>
      <c r="CR71" s="19">
        <f t="shared" ref="CR71:CR142" si="82">SUM(CS71)</f>
        <v>0</v>
      </c>
      <c r="CS71" s="19">
        <f t="shared" ref="CS71:CS142" si="83">SUM(CT71:CU71)</f>
        <v>0</v>
      </c>
      <c r="CT71" s="19">
        <v>0</v>
      </c>
      <c r="CU71" s="20">
        <v>0</v>
      </c>
      <c r="CW71" s="94"/>
      <c r="CX71" s="109">
        <v>23658118</v>
      </c>
      <c r="CY71" s="109">
        <f t="shared" si="4"/>
        <v>0</v>
      </c>
      <c r="CZ71" s="94"/>
      <c r="DA71" s="95"/>
    </row>
    <row r="72" spans="1:123" s="59" customFormat="1" ht="31.2" x14ac:dyDescent="0.3">
      <c r="A72" s="16" t="s">
        <v>515</v>
      </c>
      <c r="B72" s="16" t="s">
        <v>1</v>
      </c>
      <c r="C72" s="17" t="s">
        <v>167</v>
      </c>
      <c r="D72" s="18">
        <f t="shared" ref="D72:AK72" si="84">SUM(D73)</f>
        <v>27065011</v>
      </c>
      <c r="E72" s="18">
        <f t="shared" si="84"/>
        <v>26796700</v>
      </c>
      <c r="F72" s="18">
        <f t="shared" si="84"/>
        <v>26786941</v>
      </c>
      <c r="G72" s="18">
        <f t="shared" si="84"/>
        <v>22614648</v>
      </c>
      <c r="H72" s="18">
        <f t="shared" si="84"/>
        <v>1242172</v>
      </c>
      <c r="I72" s="18">
        <f t="shared" si="84"/>
        <v>1724457</v>
      </c>
      <c r="J72" s="18">
        <f t="shared" si="84"/>
        <v>0</v>
      </c>
      <c r="K72" s="18">
        <f t="shared" si="84"/>
        <v>466617</v>
      </c>
      <c r="L72" s="18">
        <f t="shared" si="84"/>
        <v>0</v>
      </c>
      <c r="M72" s="18">
        <f t="shared" si="84"/>
        <v>0</v>
      </c>
      <c r="N72" s="18">
        <f t="shared" si="84"/>
        <v>719197</v>
      </c>
      <c r="O72" s="18">
        <f t="shared" si="84"/>
        <v>538643</v>
      </c>
      <c r="P72" s="18">
        <f t="shared" si="84"/>
        <v>7776</v>
      </c>
      <c r="Q72" s="18">
        <f t="shared" si="84"/>
        <v>7776</v>
      </c>
      <c r="R72" s="18">
        <f t="shared" si="84"/>
        <v>0</v>
      </c>
      <c r="S72" s="18">
        <f t="shared" si="84"/>
        <v>0</v>
      </c>
      <c r="T72" s="18">
        <f t="shared" si="84"/>
        <v>119330</v>
      </c>
      <c r="U72" s="18">
        <f t="shared" si="84"/>
        <v>336252</v>
      </c>
      <c r="V72" s="18">
        <f t="shared" si="84"/>
        <v>118459</v>
      </c>
      <c r="W72" s="18">
        <f t="shared" si="84"/>
        <v>60363</v>
      </c>
      <c r="X72" s="18">
        <f t="shared" si="84"/>
        <v>100000</v>
      </c>
      <c r="Y72" s="18">
        <f t="shared" si="84"/>
        <v>24145</v>
      </c>
      <c r="Z72" s="18">
        <f t="shared" si="84"/>
        <v>10629</v>
      </c>
      <c r="AA72" s="18">
        <f t="shared" si="84"/>
        <v>34</v>
      </c>
      <c r="AB72" s="18">
        <f t="shared" si="84"/>
        <v>0</v>
      </c>
      <c r="AC72" s="18">
        <f t="shared" si="84"/>
        <v>22622</v>
      </c>
      <c r="AD72" s="18">
        <f t="shared" si="84"/>
        <v>0</v>
      </c>
      <c r="AE72" s="18">
        <f t="shared" si="84"/>
        <v>742306</v>
      </c>
      <c r="AF72" s="18">
        <f t="shared" si="84"/>
        <v>0</v>
      </c>
      <c r="AG72" s="18">
        <f t="shared" si="84"/>
        <v>0</v>
      </c>
      <c r="AH72" s="18">
        <f t="shared" si="84"/>
        <v>1960</v>
      </c>
      <c r="AI72" s="18">
        <f t="shared" si="84"/>
        <v>279744</v>
      </c>
      <c r="AJ72" s="18">
        <f t="shared" si="84"/>
        <v>0</v>
      </c>
      <c r="AK72" s="18">
        <f t="shared" si="84"/>
        <v>0</v>
      </c>
      <c r="AL72" s="18">
        <f t="shared" ref="AL72:CU72" si="85">SUM(AL73)</f>
        <v>0</v>
      </c>
      <c r="AM72" s="18">
        <f t="shared" si="85"/>
        <v>0</v>
      </c>
      <c r="AN72" s="18">
        <f t="shared" si="85"/>
        <v>60153</v>
      </c>
      <c r="AO72" s="18">
        <f t="shared" si="85"/>
        <v>18042</v>
      </c>
      <c r="AP72" s="18">
        <f t="shared" si="85"/>
        <v>0</v>
      </c>
      <c r="AQ72" s="18">
        <f t="shared" si="85"/>
        <v>0</v>
      </c>
      <c r="AR72" s="18">
        <f t="shared" si="85"/>
        <v>260549</v>
      </c>
      <c r="AS72" s="18">
        <f t="shared" si="85"/>
        <v>0</v>
      </c>
      <c r="AT72" s="18"/>
      <c r="AU72" s="18"/>
      <c r="AV72" s="18">
        <f t="shared" si="85"/>
        <v>0</v>
      </c>
      <c r="AW72" s="18">
        <f t="shared" si="85"/>
        <v>0</v>
      </c>
      <c r="AX72" s="18">
        <f t="shared" si="85"/>
        <v>0</v>
      </c>
      <c r="AY72" s="18"/>
      <c r="AZ72" s="18">
        <f t="shared" si="85"/>
        <v>121858</v>
      </c>
      <c r="BA72" s="18">
        <f t="shared" si="85"/>
        <v>9759</v>
      </c>
      <c r="BB72" s="18">
        <f t="shared" si="85"/>
        <v>0</v>
      </c>
      <c r="BC72" s="18">
        <f t="shared" si="85"/>
        <v>0</v>
      </c>
      <c r="BD72" s="18">
        <f t="shared" si="85"/>
        <v>0</v>
      </c>
      <c r="BE72" s="18">
        <f t="shared" si="85"/>
        <v>0</v>
      </c>
      <c r="BF72" s="18">
        <f t="shared" si="85"/>
        <v>0</v>
      </c>
      <c r="BG72" s="18">
        <f t="shared" si="85"/>
        <v>0</v>
      </c>
      <c r="BH72" s="18">
        <f t="shared" si="85"/>
        <v>0</v>
      </c>
      <c r="BI72" s="18">
        <f t="shared" si="85"/>
        <v>0</v>
      </c>
      <c r="BJ72" s="18">
        <f t="shared" si="85"/>
        <v>0</v>
      </c>
      <c r="BK72" s="18">
        <f t="shared" si="85"/>
        <v>0</v>
      </c>
      <c r="BL72" s="18">
        <f t="shared" si="85"/>
        <v>0</v>
      </c>
      <c r="BM72" s="18">
        <f t="shared" si="85"/>
        <v>0</v>
      </c>
      <c r="BN72" s="18">
        <f t="shared" si="85"/>
        <v>9759</v>
      </c>
      <c r="BO72" s="18">
        <f t="shared" si="85"/>
        <v>0</v>
      </c>
      <c r="BP72" s="18">
        <f t="shared" si="85"/>
        <v>0</v>
      </c>
      <c r="BQ72" s="18">
        <f t="shared" si="85"/>
        <v>0</v>
      </c>
      <c r="BR72" s="18">
        <f t="shared" si="85"/>
        <v>0</v>
      </c>
      <c r="BS72" s="18">
        <f t="shared" si="85"/>
        <v>0</v>
      </c>
      <c r="BT72" s="18">
        <f t="shared" si="85"/>
        <v>0</v>
      </c>
      <c r="BU72" s="18">
        <f t="shared" si="85"/>
        <v>0</v>
      </c>
      <c r="BV72" s="18">
        <f t="shared" si="85"/>
        <v>0</v>
      </c>
      <c r="BW72" s="18">
        <f t="shared" si="85"/>
        <v>0</v>
      </c>
      <c r="BX72" s="18">
        <f t="shared" si="85"/>
        <v>9759</v>
      </c>
      <c r="BY72" s="18">
        <f t="shared" si="85"/>
        <v>0</v>
      </c>
      <c r="BZ72" s="18">
        <f t="shared" si="85"/>
        <v>268311</v>
      </c>
      <c r="CA72" s="18">
        <f t="shared" si="85"/>
        <v>268311</v>
      </c>
      <c r="CB72" s="18">
        <f t="shared" si="85"/>
        <v>268311</v>
      </c>
      <c r="CC72" s="18">
        <f t="shared" si="85"/>
        <v>0</v>
      </c>
      <c r="CD72" s="18">
        <f t="shared" si="85"/>
        <v>268311</v>
      </c>
      <c r="CE72" s="18">
        <f t="shared" si="85"/>
        <v>0</v>
      </c>
      <c r="CF72" s="18">
        <f t="shared" si="85"/>
        <v>0</v>
      </c>
      <c r="CG72" s="18">
        <f t="shared" si="85"/>
        <v>0</v>
      </c>
      <c r="CH72" s="18">
        <f t="shared" si="85"/>
        <v>0</v>
      </c>
      <c r="CI72" s="18">
        <f t="shared" si="85"/>
        <v>0</v>
      </c>
      <c r="CJ72" s="18">
        <f t="shared" si="85"/>
        <v>0</v>
      </c>
      <c r="CK72" s="18">
        <f t="shared" si="85"/>
        <v>0</v>
      </c>
      <c r="CL72" s="18">
        <f t="shared" si="85"/>
        <v>0</v>
      </c>
      <c r="CM72" s="18">
        <f t="shared" si="85"/>
        <v>0</v>
      </c>
      <c r="CN72" s="18">
        <f t="shared" si="85"/>
        <v>0</v>
      </c>
      <c r="CO72" s="18"/>
      <c r="CP72" s="18"/>
      <c r="CQ72" s="18">
        <f t="shared" si="85"/>
        <v>0</v>
      </c>
      <c r="CR72" s="18">
        <f t="shared" si="85"/>
        <v>0</v>
      </c>
      <c r="CS72" s="18">
        <f t="shared" si="85"/>
        <v>0</v>
      </c>
      <c r="CT72" s="18">
        <f t="shared" si="85"/>
        <v>0</v>
      </c>
      <c r="CU72" s="46">
        <f t="shared" si="85"/>
        <v>0</v>
      </c>
      <c r="CV72" s="58"/>
      <c r="CW72" s="94"/>
      <c r="CX72" s="114">
        <v>27065011</v>
      </c>
      <c r="CY72" s="114">
        <f t="shared" si="4"/>
        <v>0</v>
      </c>
      <c r="CZ72" s="94"/>
      <c r="DA72" s="93"/>
      <c r="DB72" s="58"/>
      <c r="DC72" s="58"/>
      <c r="DD72" s="58"/>
      <c r="DE72" s="58"/>
      <c r="DF72" s="58"/>
      <c r="DG72" s="58"/>
      <c r="DH72" s="58"/>
      <c r="DI72" s="58"/>
      <c r="DJ72" s="58"/>
      <c r="DK72" s="58"/>
      <c r="DL72" s="58"/>
      <c r="DM72" s="58"/>
      <c r="DN72" s="58"/>
      <c r="DO72" s="58"/>
      <c r="DP72" s="58"/>
      <c r="DQ72" s="58"/>
      <c r="DR72" s="58"/>
      <c r="DS72" s="58"/>
    </row>
    <row r="73" spans="1:123" ht="15.6" x14ac:dyDescent="0.3">
      <c r="A73" s="21" t="s">
        <v>1</v>
      </c>
      <c r="B73" s="21" t="s">
        <v>168</v>
      </c>
      <c r="C73" s="22" t="s">
        <v>169</v>
      </c>
      <c r="D73" s="18">
        <f>SUM(E73+BZ73+CR73)</f>
        <v>27065011</v>
      </c>
      <c r="E73" s="19">
        <f>SUM(F73+BA73)</f>
        <v>26796700</v>
      </c>
      <c r="F73" s="19">
        <f>SUM(G73+H73+I73+P73+S73+T73+U73+AE73+AD73)</f>
        <v>26786941</v>
      </c>
      <c r="G73" s="23">
        <v>22614648</v>
      </c>
      <c r="H73" s="23">
        <v>1242172</v>
      </c>
      <c r="I73" s="19">
        <f t="shared" si="78"/>
        <v>1724457</v>
      </c>
      <c r="J73" s="23">
        <v>0</v>
      </c>
      <c r="K73" s="23">
        <v>466617</v>
      </c>
      <c r="L73" s="23">
        <v>0</v>
      </c>
      <c r="M73" s="23">
        <v>0</v>
      </c>
      <c r="N73" s="23">
        <v>719197</v>
      </c>
      <c r="O73" s="23">
        <v>538643</v>
      </c>
      <c r="P73" s="19">
        <f t="shared" si="79"/>
        <v>7776</v>
      </c>
      <c r="Q73" s="23">
        <v>7776</v>
      </c>
      <c r="R73" s="23">
        <v>0</v>
      </c>
      <c r="S73" s="23">
        <v>0</v>
      </c>
      <c r="T73" s="23">
        <v>119330</v>
      </c>
      <c r="U73" s="19">
        <f>SUM(V73:AC73)</f>
        <v>336252</v>
      </c>
      <c r="V73" s="23">
        <v>118459</v>
      </c>
      <c r="W73" s="23">
        <v>60363</v>
      </c>
      <c r="X73" s="23">
        <v>100000</v>
      </c>
      <c r="Y73" s="23">
        <v>24145</v>
      </c>
      <c r="Z73" s="23">
        <v>10629</v>
      </c>
      <c r="AA73" s="23">
        <v>34</v>
      </c>
      <c r="AB73" s="23">
        <v>0</v>
      </c>
      <c r="AC73" s="23">
        <v>22622</v>
      </c>
      <c r="AD73" s="19">
        <v>0</v>
      </c>
      <c r="AE73" s="19">
        <f>SUM(AF73:AZ73)</f>
        <v>742306</v>
      </c>
      <c r="AF73" s="19">
        <v>0</v>
      </c>
      <c r="AG73" s="19">
        <v>0</v>
      </c>
      <c r="AH73" s="23">
        <v>1960</v>
      </c>
      <c r="AI73" s="23">
        <v>279744</v>
      </c>
      <c r="AJ73" s="23">
        <v>0</v>
      </c>
      <c r="AK73" s="23">
        <v>0</v>
      </c>
      <c r="AL73" s="23">
        <v>0</v>
      </c>
      <c r="AM73" s="23">
        <v>0</v>
      </c>
      <c r="AN73" s="23">
        <v>60153</v>
      </c>
      <c r="AO73" s="23">
        <v>18042</v>
      </c>
      <c r="AP73" s="23">
        <v>0</v>
      </c>
      <c r="AQ73" s="23">
        <v>0</v>
      </c>
      <c r="AR73" s="23">
        <v>260549</v>
      </c>
      <c r="AS73" s="23">
        <v>0</v>
      </c>
      <c r="AT73" s="23">
        <v>0</v>
      </c>
      <c r="AU73" s="23">
        <v>0</v>
      </c>
      <c r="AV73" s="23">
        <v>0</v>
      </c>
      <c r="AW73" s="23">
        <v>0</v>
      </c>
      <c r="AX73" s="23">
        <v>0</v>
      </c>
      <c r="AY73" s="23">
        <v>0</v>
      </c>
      <c r="AZ73" s="23">
        <v>121858</v>
      </c>
      <c r="BA73" s="19">
        <f>SUM(BB73+BF73+BI73+BK73+BN73)</f>
        <v>9759</v>
      </c>
      <c r="BB73" s="19">
        <f>SUM(BC73:BE73)</f>
        <v>0</v>
      </c>
      <c r="BC73" s="19">
        <v>0</v>
      </c>
      <c r="BD73" s="19">
        <v>0</v>
      </c>
      <c r="BE73" s="19">
        <v>0</v>
      </c>
      <c r="BF73" s="19">
        <f>SUM(BH73:BH73)</f>
        <v>0</v>
      </c>
      <c r="BG73" s="19">
        <v>0</v>
      </c>
      <c r="BH73" s="19">
        <v>0</v>
      </c>
      <c r="BI73" s="19">
        <v>0</v>
      </c>
      <c r="BJ73" s="19">
        <v>0</v>
      </c>
      <c r="BK73" s="19">
        <f t="shared" si="80"/>
        <v>0</v>
      </c>
      <c r="BL73" s="19">
        <v>0</v>
      </c>
      <c r="BM73" s="19">
        <v>0</v>
      </c>
      <c r="BN73" s="19">
        <f>SUM(BO73:BY73)</f>
        <v>9759</v>
      </c>
      <c r="BO73" s="19">
        <v>0</v>
      </c>
      <c r="BP73" s="19">
        <v>0</v>
      </c>
      <c r="BQ73" s="19">
        <v>0</v>
      </c>
      <c r="BR73" s="19">
        <v>0</v>
      </c>
      <c r="BS73" s="19">
        <v>0</v>
      </c>
      <c r="BT73" s="19">
        <v>0</v>
      </c>
      <c r="BU73" s="19">
        <v>0</v>
      </c>
      <c r="BV73" s="19">
        <v>0</v>
      </c>
      <c r="BW73" s="19">
        <v>0</v>
      </c>
      <c r="BX73" s="19">
        <v>9759</v>
      </c>
      <c r="BY73" s="19">
        <v>0</v>
      </c>
      <c r="BZ73" s="19">
        <f>SUM(CA73+CQ73)</f>
        <v>268311</v>
      </c>
      <c r="CA73" s="19">
        <f>SUM(CB73+CE73+CK73)</f>
        <v>268311</v>
      </c>
      <c r="CB73" s="19">
        <f t="shared" si="81"/>
        <v>268311</v>
      </c>
      <c r="CC73" s="19">
        <v>0</v>
      </c>
      <c r="CD73" s="23">
        <v>268311</v>
      </c>
      <c r="CE73" s="19">
        <f>SUM(CF73:CJ73)</f>
        <v>0</v>
      </c>
      <c r="CF73" s="19">
        <v>0</v>
      </c>
      <c r="CG73" s="19">
        <v>0</v>
      </c>
      <c r="CH73" s="23"/>
      <c r="CI73" s="23"/>
      <c r="CJ73" s="23"/>
      <c r="CK73" s="19">
        <f>SUM(CL73:CP73)</f>
        <v>0</v>
      </c>
      <c r="CL73" s="19"/>
      <c r="CM73" s="19"/>
      <c r="CN73" s="23"/>
      <c r="CO73" s="19"/>
      <c r="CP73" s="19"/>
      <c r="CQ73" s="19">
        <v>0</v>
      </c>
      <c r="CR73" s="19">
        <f t="shared" si="82"/>
        <v>0</v>
      </c>
      <c r="CS73" s="19">
        <f t="shared" si="83"/>
        <v>0</v>
      </c>
      <c r="CT73" s="19">
        <v>0</v>
      </c>
      <c r="CU73" s="20">
        <v>0</v>
      </c>
      <c r="CW73" s="94"/>
      <c r="CX73" s="109">
        <v>27065011</v>
      </c>
      <c r="CY73" s="109">
        <f t="shared" si="4"/>
        <v>0</v>
      </c>
      <c r="CZ73" s="94"/>
      <c r="DA73" s="95"/>
    </row>
    <row r="74" spans="1:123" s="59" customFormat="1" ht="15.6" x14ac:dyDescent="0.3">
      <c r="A74" s="16" t="s">
        <v>170</v>
      </c>
      <c r="B74" s="16" t="s">
        <v>1</v>
      </c>
      <c r="C74" s="17" t="s">
        <v>171</v>
      </c>
      <c r="D74" s="18">
        <f t="shared" ref="D74:AK76" si="86">SUM(D75)</f>
        <v>9347820</v>
      </c>
      <c r="E74" s="18">
        <f t="shared" si="86"/>
        <v>9174918</v>
      </c>
      <c r="F74" s="18">
        <f t="shared" si="86"/>
        <v>9168400</v>
      </c>
      <c r="G74" s="18">
        <f t="shared" si="86"/>
        <v>6927367</v>
      </c>
      <c r="H74" s="18">
        <f t="shared" si="86"/>
        <v>1570272</v>
      </c>
      <c r="I74" s="18">
        <f t="shared" si="86"/>
        <v>291320</v>
      </c>
      <c r="J74" s="18">
        <f t="shared" si="86"/>
        <v>0</v>
      </c>
      <c r="K74" s="18">
        <f t="shared" si="86"/>
        <v>0</v>
      </c>
      <c r="L74" s="18">
        <f t="shared" si="86"/>
        <v>0</v>
      </c>
      <c r="M74" s="18">
        <f t="shared" si="86"/>
        <v>0</v>
      </c>
      <c r="N74" s="18">
        <f>N75</f>
        <v>242493</v>
      </c>
      <c r="O74" s="18">
        <f>O75</f>
        <v>48827</v>
      </c>
      <c r="P74" s="18">
        <f t="shared" si="86"/>
        <v>0</v>
      </c>
      <c r="Q74" s="18">
        <f t="shared" si="86"/>
        <v>0</v>
      </c>
      <c r="R74" s="18">
        <f t="shared" si="86"/>
        <v>0</v>
      </c>
      <c r="S74" s="18">
        <f t="shared" si="86"/>
        <v>0</v>
      </c>
      <c r="T74" s="18">
        <f t="shared" si="86"/>
        <v>93921</v>
      </c>
      <c r="U74" s="18">
        <f t="shared" si="86"/>
        <v>155123</v>
      </c>
      <c r="V74" s="18">
        <f t="shared" si="86"/>
        <v>0</v>
      </c>
      <c r="W74" s="18">
        <f t="shared" si="86"/>
        <v>100630</v>
      </c>
      <c r="X74" s="18">
        <f t="shared" si="86"/>
        <v>42318</v>
      </c>
      <c r="Y74" s="18">
        <f t="shared" si="86"/>
        <v>7736</v>
      </c>
      <c r="Z74" s="18">
        <f t="shared" si="86"/>
        <v>4439</v>
      </c>
      <c r="AA74" s="18">
        <f t="shared" si="86"/>
        <v>0</v>
      </c>
      <c r="AB74" s="18">
        <f t="shared" si="86"/>
        <v>0</v>
      </c>
      <c r="AC74" s="18">
        <f t="shared" si="86"/>
        <v>0</v>
      </c>
      <c r="AD74" s="18">
        <f t="shared" si="86"/>
        <v>0</v>
      </c>
      <c r="AE74" s="18">
        <f t="shared" si="86"/>
        <v>130397</v>
      </c>
      <c r="AF74" s="18">
        <f t="shared" si="86"/>
        <v>0</v>
      </c>
      <c r="AG74" s="18">
        <f t="shared" si="86"/>
        <v>0</v>
      </c>
      <c r="AH74" s="18">
        <f t="shared" si="86"/>
        <v>8998</v>
      </c>
      <c r="AI74" s="18">
        <f t="shared" si="86"/>
        <v>87657</v>
      </c>
      <c r="AJ74" s="18">
        <f t="shared" si="86"/>
        <v>0</v>
      </c>
      <c r="AK74" s="18">
        <f t="shared" si="86"/>
        <v>0</v>
      </c>
      <c r="AL74" s="18">
        <f t="shared" ref="AL74:CT76" si="87">SUM(AL75)</f>
        <v>0</v>
      </c>
      <c r="AM74" s="18">
        <f t="shared" si="87"/>
        <v>0</v>
      </c>
      <c r="AN74" s="18">
        <f t="shared" si="87"/>
        <v>0</v>
      </c>
      <c r="AO74" s="18">
        <f t="shared" si="87"/>
        <v>15627</v>
      </c>
      <c r="AP74" s="18">
        <f t="shared" si="87"/>
        <v>0</v>
      </c>
      <c r="AQ74" s="18">
        <f t="shared" si="87"/>
        <v>0</v>
      </c>
      <c r="AR74" s="18">
        <f t="shared" si="87"/>
        <v>18115</v>
      </c>
      <c r="AS74" s="18">
        <f t="shared" si="87"/>
        <v>0</v>
      </c>
      <c r="AT74" s="18"/>
      <c r="AU74" s="18"/>
      <c r="AV74" s="18">
        <f t="shared" si="87"/>
        <v>0</v>
      </c>
      <c r="AW74" s="18">
        <f t="shared" si="87"/>
        <v>0</v>
      </c>
      <c r="AX74" s="18">
        <f t="shared" si="87"/>
        <v>0</v>
      </c>
      <c r="AY74" s="18"/>
      <c r="AZ74" s="18">
        <f t="shared" si="87"/>
        <v>0</v>
      </c>
      <c r="BA74" s="18">
        <f t="shared" si="87"/>
        <v>6518</v>
      </c>
      <c r="BB74" s="18">
        <f t="shared" si="87"/>
        <v>0</v>
      </c>
      <c r="BC74" s="18">
        <f t="shared" si="87"/>
        <v>0</v>
      </c>
      <c r="BD74" s="18">
        <f t="shared" si="87"/>
        <v>0</v>
      </c>
      <c r="BE74" s="18">
        <f t="shared" si="87"/>
        <v>0</v>
      </c>
      <c r="BF74" s="18">
        <f t="shared" si="87"/>
        <v>0</v>
      </c>
      <c r="BG74" s="18">
        <f t="shared" si="87"/>
        <v>0</v>
      </c>
      <c r="BH74" s="18">
        <f t="shared" si="87"/>
        <v>0</v>
      </c>
      <c r="BI74" s="18">
        <f t="shared" si="87"/>
        <v>0</v>
      </c>
      <c r="BJ74" s="18">
        <f t="shared" si="87"/>
        <v>0</v>
      </c>
      <c r="BK74" s="18">
        <f t="shared" si="87"/>
        <v>0</v>
      </c>
      <c r="BL74" s="18">
        <f t="shared" si="87"/>
        <v>0</v>
      </c>
      <c r="BM74" s="18">
        <f t="shared" si="87"/>
        <v>0</v>
      </c>
      <c r="BN74" s="18">
        <f t="shared" si="87"/>
        <v>6518</v>
      </c>
      <c r="BO74" s="18">
        <f t="shared" si="87"/>
        <v>0</v>
      </c>
      <c r="BP74" s="18">
        <f t="shared" si="87"/>
        <v>0</v>
      </c>
      <c r="BQ74" s="18">
        <f t="shared" si="87"/>
        <v>0</v>
      </c>
      <c r="BR74" s="18">
        <f t="shared" si="87"/>
        <v>0</v>
      </c>
      <c r="BS74" s="18">
        <f t="shared" si="87"/>
        <v>0</v>
      </c>
      <c r="BT74" s="18">
        <f t="shared" si="87"/>
        <v>0</v>
      </c>
      <c r="BU74" s="18">
        <f t="shared" si="87"/>
        <v>0</v>
      </c>
      <c r="BV74" s="18">
        <f t="shared" si="87"/>
        <v>0</v>
      </c>
      <c r="BW74" s="18">
        <f t="shared" si="87"/>
        <v>0</v>
      </c>
      <c r="BX74" s="18">
        <f t="shared" si="87"/>
        <v>6518</v>
      </c>
      <c r="BY74" s="18">
        <f t="shared" si="87"/>
        <v>0</v>
      </c>
      <c r="BZ74" s="18">
        <f t="shared" si="87"/>
        <v>172902</v>
      </c>
      <c r="CA74" s="18">
        <f t="shared" si="87"/>
        <v>172902</v>
      </c>
      <c r="CB74" s="18">
        <f t="shared" si="87"/>
        <v>172902</v>
      </c>
      <c r="CC74" s="18">
        <f t="shared" si="87"/>
        <v>0</v>
      </c>
      <c r="CD74" s="18">
        <f t="shared" si="87"/>
        <v>172902</v>
      </c>
      <c r="CE74" s="18">
        <f t="shared" si="87"/>
        <v>0</v>
      </c>
      <c r="CF74" s="18">
        <f t="shared" si="87"/>
        <v>0</v>
      </c>
      <c r="CG74" s="18">
        <f t="shared" si="87"/>
        <v>0</v>
      </c>
      <c r="CH74" s="18">
        <f t="shared" si="87"/>
        <v>0</v>
      </c>
      <c r="CI74" s="18">
        <f t="shared" si="87"/>
        <v>0</v>
      </c>
      <c r="CJ74" s="18">
        <f t="shared" si="87"/>
        <v>0</v>
      </c>
      <c r="CK74" s="18">
        <f t="shared" si="87"/>
        <v>0</v>
      </c>
      <c r="CL74" s="18">
        <f t="shared" si="87"/>
        <v>0</v>
      </c>
      <c r="CM74" s="18">
        <f t="shared" si="87"/>
        <v>0</v>
      </c>
      <c r="CN74" s="18">
        <f t="shared" si="87"/>
        <v>0</v>
      </c>
      <c r="CO74" s="18"/>
      <c r="CP74" s="18"/>
      <c r="CQ74" s="18">
        <f t="shared" si="87"/>
        <v>0</v>
      </c>
      <c r="CR74" s="18">
        <f t="shared" si="87"/>
        <v>0</v>
      </c>
      <c r="CS74" s="18">
        <f t="shared" si="87"/>
        <v>0</v>
      </c>
      <c r="CT74" s="18">
        <f t="shared" si="87"/>
        <v>0</v>
      </c>
      <c r="CU74" s="46">
        <f t="shared" ref="CU74:CU76" si="88">SUM(CU75)</f>
        <v>0</v>
      </c>
      <c r="CV74" s="58"/>
      <c r="CW74" s="94"/>
      <c r="CX74" s="114">
        <v>9347820</v>
      </c>
      <c r="CY74" s="114">
        <f t="shared" si="4"/>
        <v>0</v>
      </c>
      <c r="CZ74" s="94"/>
      <c r="DA74" s="93"/>
      <c r="DB74" s="58"/>
      <c r="DC74" s="58"/>
      <c r="DD74" s="58"/>
      <c r="DE74" s="58"/>
      <c r="DF74" s="58"/>
      <c r="DG74" s="58"/>
      <c r="DH74" s="58"/>
      <c r="DI74" s="58"/>
      <c r="DJ74" s="58"/>
      <c r="DK74" s="58"/>
      <c r="DL74" s="58"/>
      <c r="DM74" s="58"/>
      <c r="DN74" s="58"/>
      <c r="DO74" s="58"/>
      <c r="DP74" s="58"/>
      <c r="DQ74" s="58"/>
      <c r="DR74" s="58"/>
      <c r="DS74" s="58"/>
    </row>
    <row r="75" spans="1:123" ht="31.2" x14ac:dyDescent="0.3">
      <c r="A75" s="21" t="s">
        <v>1</v>
      </c>
      <c r="B75" s="21" t="s">
        <v>172</v>
      </c>
      <c r="C75" s="22" t="s">
        <v>173</v>
      </c>
      <c r="D75" s="18">
        <f>SUM(E75+BZ75+CR75)</f>
        <v>9347820</v>
      </c>
      <c r="E75" s="19">
        <f>SUM(F75+BA75)</f>
        <v>9174918</v>
      </c>
      <c r="F75" s="19">
        <f>SUM(G75+H75+I75+P75+S75+T75+U75+AE75+AD75)</f>
        <v>9168400</v>
      </c>
      <c r="G75" s="23">
        <v>6927367</v>
      </c>
      <c r="H75" s="23">
        <v>1570272</v>
      </c>
      <c r="I75" s="19">
        <f t="shared" si="78"/>
        <v>291320</v>
      </c>
      <c r="J75" s="19">
        <v>0</v>
      </c>
      <c r="K75" s="19"/>
      <c r="L75" s="19"/>
      <c r="M75" s="19"/>
      <c r="N75" s="23">
        <v>242493</v>
      </c>
      <c r="O75" s="23">
        <v>48827</v>
      </c>
      <c r="P75" s="19">
        <f t="shared" si="79"/>
        <v>0</v>
      </c>
      <c r="Q75" s="19">
        <v>0</v>
      </c>
      <c r="R75" s="19">
        <v>0</v>
      </c>
      <c r="S75" s="19">
        <v>0</v>
      </c>
      <c r="T75" s="23">
        <v>93921</v>
      </c>
      <c r="U75" s="19">
        <f>SUM(V75:AC75)</f>
        <v>155123</v>
      </c>
      <c r="V75" s="23">
        <v>0</v>
      </c>
      <c r="W75" s="23">
        <v>100630</v>
      </c>
      <c r="X75" s="23">
        <v>42318</v>
      </c>
      <c r="Y75" s="23">
        <v>7736</v>
      </c>
      <c r="Z75" s="23">
        <v>4439</v>
      </c>
      <c r="AA75" s="23">
        <v>0</v>
      </c>
      <c r="AB75" s="23">
        <v>0</v>
      </c>
      <c r="AC75" s="23">
        <v>0</v>
      </c>
      <c r="AD75" s="19">
        <v>0</v>
      </c>
      <c r="AE75" s="19">
        <f>SUM(AF75:AZ75)</f>
        <v>130397</v>
      </c>
      <c r="AF75" s="19">
        <v>0</v>
      </c>
      <c r="AG75" s="19">
        <v>0</v>
      </c>
      <c r="AH75" s="23">
        <v>8998</v>
      </c>
      <c r="AI75" s="23">
        <v>87657</v>
      </c>
      <c r="AJ75" s="23">
        <v>0</v>
      </c>
      <c r="AK75" s="23">
        <v>0</v>
      </c>
      <c r="AL75" s="23">
        <v>0</v>
      </c>
      <c r="AM75" s="23">
        <v>0</v>
      </c>
      <c r="AN75" s="23">
        <v>0</v>
      </c>
      <c r="AO75" s="23">
        <v>15627</v>
      </c>
      <c r="AP75" s="23">
        <v>0</v>
      </c>
      <c r="AQ75" s="23">
        <v>0</v>
      </c>
      <c r="AR75" s="23">
        <v>18115</v>
      </c>
      <c r="AS75" s="23">
        <v>0</v>
      </c>
      <c r="AT75" s="23">
        <v>0</v>
      </c>
      <c r="AU75" s="23">
        <v>0</v>
      </c>
      <c r="AV75" s="23">
        <v>0</v>
      </c>
      <c r="AW75" s="23">
        <v>0</v>
      </c>
      <c r="AX75" s="23">
        <v>0</v>
      </c>
      <c r="AY75" s="23">
        <v>0</v>
      </c>
      <c r="AZ75" s="23">
        <v>0</v>
      </c>
      <c r="BA75" s="19">
        <f>SUM(BB75+BF75+BI75+BK75+BN75)</f>
        <v>6518</v>
      </c>
      <c r="BB75" s="19">
        <f>SUM(BC75:BE75)</f>
        <v>0</v>
      </c>
      <c r="BC75" s="19">
        <v>0</v>
      </c>
      <c r="BD75" s="19">
        <v>0</v>
      </c>
      <c r="BE75" s="19">
        <v>0</v>
      </c>
      <c r="BF75" s="19">
        <f>SUM(BH75:BH75)</f>
        <v>0</v>
      </c>
      <c r="BG75" s="19">
        <v>0</v>
      </c>
      <c r="BH75" s="19">
        <v>0</v>
      </c>
      <c r="BI75" s="19">
        <v>0</v>
      </c>
      <c r="BJ75" s="19">
        <v>0</v>
      </c>
      <c r="BK75" s="19">
        <f t="shared" si="80"/>
        <v>0</v>
      </c>
      <c r="BL75" s="19">
        <v>0</v>
      </c>
      <c r="BM75" s="19">
        <v>0</v>
      </c>
      <c r="BN75" s="19">
        <f>SUM(BO75:BY75)</f>
        <v>6518</v>
      </c>
      <c r="BO75" s="19">
        <v>0</v>
      </c>
      <c r="BP75" s="19">
        <v>0</v>
      </c>
      <c r="BQ75" s="19">
        <v>0</v>
      </c>
      <c r="BR75" s="19">
        <v>0</v>
      </c>
      <c r="BS75" s="19">
        <v>0</v>
      </c>
      <c r="BT75" s="19">
        <v>0</v>
      </c>
      <c r="BU75" s="19">
        <v>0</v>
      </c>
      <c r="BV75" s="19">
        <v>0</v>
      </c>
      <c r="BW75" s="19">
        <v>0</v>
      </c>
      <c r="BX75" s="19">
        <v>6518</v>
      </c>
      <c r="BY75" s="19">
        <v>0</v>
      </c>
      <c r="BZ75" s="19">
        <f>SUM(CA75+CQ75)</f>
        <v>172902</v>
      </c>
      <c r="CA75" s="19">
        <f>SUM(CB75+CE75+CK75)</f>
        <v>172902</v>
      </c>
      <c r="CB75" s="19">
        <f t="shared" si="81"/>
        <v>172902</v>
      </c>
      <c r="CC75" s="19">
        <v>0</v>
      </c>
      <c r="CD75" s="23">
        <v>172902</v>
      </c>
      <c r="CE75" s="19">
        <f>SUM(CF75:CJ75)</f>
        <v>0</v>
      </c>
      <c r="CF75" s="19">
        <v>0</v>
      </c>
      <c r="CG75" s="19">
        <v>0</v>
      </c>
      <c r="CH75" s="19">
        <v>0</v>
      </c>
      <c r="CI75" s="19">
        <v>0</v>
      </c>
      <c r="CJ75" s="19">
        <v>0</v>
      </c>
      <c r="CK75" s="19">
        <f>SUM(CL75:CP75)</f>
        <v>0</v>
      </c>
      <c r="CL75" s="19">
        <v>0</v>
      </c>
      <c r="CM75" s="19">
        <v>0</v>
      </c>
      <c r="CN75" s="19">
        <v>0</v>
      </c>
      <c r="CO75" s="19"/>
      <c r="CP75" s="19"/>
      <c r="CQ75" s="19">
        <v>0</v>
      </c>
      <c r="CR75" s="19">
        <f t="shared" si="82"/>
        <v>0</v>
      </c>
      <c r="CS75" s="19">
        <f t="shared" si="83"/>
        <v>0</v>
      </c>
      <c r="CT75" s="19">
        <v>0</v>
      </c>
      <c r="CU75" s="20">
        <v>0</v>
      </c>
      <c r="CW75" s="94"/>
      <c r="CX75" s="109">
        <v>9347820</v>
      </c>
      <c r="CY75" s="109">
        <f t="shared" si="4"/>
        <v>0</v>
      </c>
      <c r="CZ75" s="94"/>
      <c r="DA75" s="95"/>
    </row>
    <row r="76" spans="1:123" s="59" customFormat="1" ht="15.6" x14ac:dyDescent="0.3">
      <c r="A76" s="16" t="s">
        <v>174</v>
      </c>
      <c r="B76" s="16" t="s">
        <v>1</v>
      </c>
      <c r="C76" s="30" t="s">
        <v>359</v>
      </c>
      <c r="D76" s="18">
        <f t="shared" si="86"/>
        <v>66910834</v>
      </c>
      <c r="E76" s="18">
        <f t="shared" si="86"/>
        <v>66179759</v>
      </c>
      <c r="F76" s="18">
        <f t="shared" si="86"/>
        <v>64927943</v>
      </c>
      <c r="G76" s="18">
        <f t="shared" si="86"/>
        <v>35749463</v>
      </c>
      <c r="H76" s="18">
        <f t="shared" si="86"/>
        <v>339850</v>
      </c>
      <c r="I76" s="18">
        <f t="shared" si="86"/>
        <v>5953173</v>
      </c>
      <c r="J76" s="18">
        <f t="shared" si="86"/>
        <v>128138</v>
      </c>
      <c r="K76" s="18">
        <f t="shared" si="86"/>
        <v>1813000</v>
      </c>
      <c r="L76" s="18">
        <f t="shared" si="86"/>
        <v>0</v>
      </c>
      <c r="M76" s="18">
        <f t="shared" si="86"/>
        <v>25000</v>
      </c>
      <c r="N76" s="18">
        <f t="shared" si="86"/>
        <v>3100060</v>
      </c>
      <c r="O76" s="18">
        <f t="shared" si="86"/>
        <v>886975</v>
      </c>
      <c r="P76" s="18">
        <f t="shared" si="86"/>
        <v>43390</v>
      </c>
      <c r="Q76" s="18">
        <f t="shared" si="86"/>
        <v>43390</v>
      </c>
      <c r="R76" s="18">
        <f t="shared" si="86"/>
        <v>0</v>
      </c>
      <c r="S76" s="18">
        <f t="shared" si="86"/>
        <v>20000</v>
      </c>
      <c r="T76" s="18">
        <f t="shared" si="86"/>
        <v>415834</v>
      </c>
      <c r="U76" s="18">
        <f t="shared" si="86"/>
        <v>1082889</v>
      </c>
      <c r="V76" s="18">
        <f t="shared" si="86"/>
        <v>159903</v>
      </c>
      <c r="W76" s="18">
        <f t="shared" si="86"/>
        <v>3000</v>
      </c>
      <c r="X76" s="18">
        <f t="shared" si="86"/>
        <v>708440</v>
      </c>
      <c r="Y76" s="18">
        <f t="shared" si="86"/>
        <v>51885</v>
      </c>
      <c r="Z76" s="18">
        <f t="shared" si="86"/>
        <v>88900</v>
      </c>
      <c r="AA76" s="18">
        <f t="shared" si="86"/>
        <v>18000</v>
      </c>
      <c r="AB76" s="18">
        <f t="shared" si="86"/>
        <v>0</v>
      </c>
      <c r="AC76" s="18">
        <f t="shared" si="86"/>
        <v>52761</v>
      </c>
      <c r="AD76" s="18">
        <f t="shared" si="86"/>
        <v>0</v>
      </c>
      <c r="AE76" s="18">
        <f t="shared" si="86"/>
        <v>21323344</v>
      </c>
      <c r="AF76" s="18">
        <f t="shared" si="86"/>
        <v>0</v>
      </c>
      <c r="AG76" s="18">
        <f t="shared" si="86"/>
        <v>0</v>
      </c>
      <c r="AH76" s="18">
        <f t="shared" si="86"/>
        <v>47631</v>
      </c>
      <c r="AI76" s="18">
        <f t="shared" si="86"/>
        <v>81892</v>
      </c>
      <c r="AJ76" s="18">
        <f t="shared" si="86"/>
        <v>0</v>
      </c>
      <c r="AK76" s="18">
        <f t="shared" si="86"/>
        <v>1897</v>
      </c>
      <c r="AL76" s="18">
        <f t="shared" si="87"/>
        <v>0</v>
      </c>
      <c r="AM76" s="18">
        <f t="shared" si="87"/>
        <v>6380</v>
      </c>
      <c r="AN76" s="18">
        <f t="shared" si="87"/>
        <v>9000</v>
      </c>
      <c r="AO76" s="18">
        <f t="shared" si="87"/>
        <v>13386</v>
      </c>
      <c r="AP76" s="18">
        <f t="shared" si="87"/>
        <v>0</v>
      </c>
      <c r="AQ76" s="18">
        <f t="shared" si="87"/>
        <v>0</v>
      </c>
      <c r="AR76" s="18">
        <f t="shared" si="87"/>
        <v>0</v>
      </c>
      <c r="AS76" s="18">
        <f t="shared" si="87"/>
        <v>100000</v>
      </c>
      <c r="AT76" s="18"/>
      <c r="AU76" s="18"/>
      <c r="AV76" s="18">
        <f t="shared" si="87"/>
        <v>0</v>
      </c>
      <c r="AW76" s="18">
        <f t="shared" si="87"/>
        <v>19287313</v>
      </c>
      <c r="AX76" s="18">
        <f t="shared" si="87"/>
        <v>349120</v>
      </c>
      <c r="AY76" s="18">
        <f t="shared" si="87"/>
        <v>1057100</v>
      </c>
      <c r="AZ76" s="18">
        <f t="shared" si="87"/>
        <v>369625</v>
      </c>
      <c r="BA76" s="18">
        <f t="shared" si="87"/>
        <v>1251816</v>
      </c>
      <c r="BB76" s="18">
        <f t="shared" si="87"/>
        <v>0</v>
      </c>
      <c r="BC76" s="18">
        <f t="shared" si="87"/>
        <v>0</v>
      </c>
      <c r="BD76" s="18">
        <f t="shared" si="87"/>
        <v>0</v>
      </c>
      <c r="BE76" s="18">
        <f t="shared" si="87"/>
        <v>0</v>
      </c>
      <c r="BF76" s="18">
        <f t="shared" si="87"/>
        <v>0</v>
      </c>
      <c r="BG76" s="18">
        <f t="shared" si="87"/>
        <v>0</v>
      </c>
      <c r="BH76" s="18">
        <f t="shared" si="87"/>
        <v>0</v>
      </c>
      <c r="BI76" s="18">
        <f t="shared" si="87"/>
        <v>0</v>
      </c>
      <c r="BJ76" s="18">
        <f t="shared" si="87"/>
        <v>0</v>
      </c>
      <c r="BK76" s="18">
        <f t="shared" si="87"/>
        <v>252816</v>
      </c>
      <c r="BL76" s="18">
        <f t="shared" si="87"/>
        <v>252816</v>
      </c>
      <c r="BM76" s="18">
        <f t="shared" si="87"/>
        <v>0</v>
      </c>
      <c r="BN76" s="18">
        <f t="shared" si="87"/>
        <v>999000</v>
      </c>
      <c r="BO76" s="18">
        <f t="shared" si="87"/>
        <v>0</v>
      </c>
      <c r="BP76" s="18">
        <f t="shared" si="87"/>
        <v>0</v>
      </c>
      <c r="BQ76" s="18">
        <f t="shared" si="87"/>
        <v>0</v>
      </c>
      <c r="BR76" s="18">
        <f t="shared" si="87"/>
        <v>0</v>
      </c>
      <c r="BS76" s="18">
        <f t="shared" si="87"/>
        <v>0</v>
      </c>
      <c r="BT76" s="18">
        <f t="shared" si="87"/>
        <v>0</v>
      </c>
      <c r="BU76" s="18">
        <f t="shared" si="87"/>
        <v>0</v>
      </c>
      <c r="BV76" s="18">
        <f t="shared" si="87"/>
        <v>0</v>
      </c>
      <c r="BW76" s="18">
        <f t="shared" si="87"/>
        <v>0</v>
      </c>
      <c r="BX76" s="18">
        <f t="shared" si="87"/>
        <v>999000</v>
      </c>
      <c r="BY76" s="18">
        <f t="shared" si="87"/>
        <v>0</v>
      </c>
      <c r="BZ76" s="18">
        <f t="shared" si="87"/>
        <v>731075</v>
      </c>
      <c r="CA76" s="18">
        <f t="shared" si="87"/>
        <v>731075</v>
      </c>
      <c r="CB76" s="18">
        <f t="shared" si="87"/>
        <v>731075</v>
      </c>
      <c r="CC76" s="18">
        <f t="shared" si="87"/>
        <v>0</v>
      </c>
      <c r="CD76" s="18">
        <f t="shared" si="87"/>
        <v>731075</v>
      </c>
      <c r="CE76" s="18">
        <f t="shared" si="87"/>
        <v>0</v>
      </c>
      <c r="CF76" s="18">
        <f t="shared" si="87"/>
        <v>0</v>
      </c>
      <c r="CG76" s="18">
        <f t="shared" si="87"/>
        <v>0</v>
      </c>
      <c r="CH76" s="18">
        <f t="shared" si="87"/>
        <v>0</v>
      </c>
      <c r="CI76" s="18">
        <f t="shared" si="87"/>
        <v>0</v>
      </c>
      <c r="CJ76" s="18">
        <f t="shared" si="87"/>
        <v>0</v>
      </c>
      <c r="CK76" s="18">
        <f t="shared" si="87"/>
        <v>0</v>
      </c>
      <c r="CL76" s="18">
        <f t="shared" si="87"/>
        <v>0</v>
      </c>
      <c r="CM76" s="18">
        <f t="shared" si="87"/>
        <v>0</v>
      </c>
      <c r="CN76" s="18">
        <f t="shared" si="87"/>
        <v>0</v>
      </c>
      <c r="CO76" s="18"/>
      <c r="CP76" s="18"/>
      <c r="CQ76" s="18">
        <f t="shared" si="87"/>
        <v>0</v>
      </c>
      <c r="CR76" s="18">
        <f t="shared" si="87"/>
        <v>0</v>
      </c>
      <c r="CS76" s="18">
        <f t="shared" si="87"/>
        <v>0</v>
      </c>
      <c r="CT76" s="18">
        <f t="shared" si="87"/>
        <v>0</v>
      </c>
      <c r="CU76" s="46">
        <f t="shared" si="88"/>
        <v>0</v>
      </c>
      <c r="CV76" s="58"/>
      <c r="CW76" s="94"/>
      <c r="CX76" s="114">
        <v>66910834</v>
      </c>
      <c r="CY76" s="114">
        <f t="shared" ref="CY76:CY81" si="89">D76-CX76</f>
        <v>0</v>
      </c>
      <c r="CZ76" s="94"/>
      <c r="DA76" s="93"/>
      <c r="DB76" s="58"/>
      <c r="DC76" s="58"/>
      <c r="DD76" s="58"/>
      <c r="DE76" s="58"/>
      <c r="DF76" s="58"/>
      <c r="DG76" s="58"/>
      <c r="DH76" s="58"/>
      <c r="DI76" s="58"/>
      <c r="DJ76" s="58"/>
      <c r="DK76" s="58"/>
      <c r="DL76" s="58"/>
      <c r="DM76" s="58"/>
      <c r="DN76" s="58"/>
      <c r="DO76" s="58"/>
      <c r="DP76" s="58"/>
      <c r="DQ76" s="58"/>
      <c r="DR76" s="58"/>
      <c r="DS76" s="58"/>
    </row>
    <row r="77" spans="1:123" ht="31.2" x14ac:dyDescent="0.3">
      <c r="A77" s="21" t="s">
        <v>1</v>
      </c>
      <c r="B77" s="21" t="s">
        <v>175</v>
      </c>
      <c r="C77" s="31" t="s">
        <v>176</v>
      </c>
      <c r="D77" s="18">
        <f>SUM(E77+BZ77+CR77)</f>
        <v>66910834</v>
      </c>
      <c r="E77" s="19">
        <f>SUM(F77+BA77)</f>
        <v>66179759</v>
      </c>
      <c r="F77" s="19">
        <f>SUM(G77+H77+I77+P77+S77+T77+U77+AE77+AD77)</f>
        <v>64927943</v>
      </c>
      <c r="G77" s="23">
        <v>35749463</v>
      </c>
      <c r="H77" s="23">
        <v>339850</v>
      </c>
      <c r="I77" s="19">
        <f t="shared" ref="I77" si="90">SUM(J77:O77)</f>
        <v>5953173</v>
      </c>
      <c r="J77" s="23">
        <v>128138</v>
      </c>
      <c r="K77" s="23">
        <v>1813000</v>
      </c>
      <c r="L77" s="23">
        <v>0</v>
      </c>
      <c r="M77" s="23">
        <v>25000</v>
      </c>
      <c r="N77" s="23">
        <v>3100060</v>
      </c>
      <c r="O77" s="23">
        <v>886975</v>
      </c>
      <c r="P77" s="19">
        <f t="shared" ref="P77" si="91">SUM(Q77:R77)</f>
        <v>43390</v>
      </c>
      <c r="Q77" s="23">
        <v>43390</v>
      </c>
      <c r="R77" s="23">
        <v>0</v>
      </c>
      <c r="S77" s="23">
        <v>20000</v>
      </c>
      <c r="T77" s="23">
        <v>415834</v>
      </c>
      <c r="U77" s="19">
        <f>SUM(V77:AC77)</f>
        <v>1082889</v>
      </c>
      <c r="V77" s="23">
        <v>159903</v>
      </c>
      <c r="W77" s="23">
        <v>3000</v>
      </c>
      <c r="X77" s="23">
        <v>708440</v>
      </c>
      <c r="Y77" s="23">
        <v>51885</v>
      </c>
      <c r="Z77" s="23">
        <v>88900</v>
      </c>
      <c r="AA77" s="23">
        <v>18000</v>
      </c>
      <c r="AB77" s="23">
        <v>0</v>
      </c>
      <c r="AC77" s="23">
        <v>52761</v>
      </c>
      <c r="AD77" s="19">
        <v>0</v>
      </c>
      <c r="AE77" s="19">
        <f>SUM(AF77:AZ77)</f>
        <v>21323344</v>
      </c>
      <c r="AF77" s="19">
        <v>0</v>
      </c>
      <c r="AG77" s="19">
        <v>0</v>
      </c>
      <c r="AH77" s="23">
        <v>47631</v>
      </c>
      <c r="AI77" s="23">
        <v>81892</v>
      </c>
      <c r="AJ77" s="23">
        <v>0</v>
      </c>
      <c r="AK77" s="23">
        <v>1897</v>
      </c>
      <c r="AL77" s="23">
        <v>0</v>
      </c>
      <c r="AM77" s="23">
        <v>6380</v>
      </c>
      <c r="AN77" s="23">
        <v>9000</v>
      </c>
      <c r="AO77" s="23">
        <v>13386</v>
      </c>
      <c r="AP77" s="23">
        <v>0</v>
      </c>
      <c r="AQ77" s="23">
        <v>0</v>
      </c>
      <c r="AR77" s="23">
        <v>0</v>
      </c>
      <c r="AS77" s="23">
        <v>100000</v>
      </c>
      <c r="AT77" s="23">
        <v>0</v>
      </c>
      <c r="AU77" s="23">
        <v>0</v>
      </c>
      <c r="AV77" s="23">
        <v>0</v>
      </c>
      <c r="AW77" s="23">
        <v>19287313</v>
      </c>
      <c r="AX77" s="23">
        <v>349120</v>
      </c>
      <c r="AY77" s="23">
        <v>1057100</v>
      </c>
      <c r="AZ77" s="23">
        <v>369625</v>
      </c>
      <c r="BA77" s="19">
        <f>SUM(BB77+BF77+BI77+BK77+BN77)</f>
        <v>1251816</v>
      </c>
      <c r="BB77" s="19">
        <f>SUM(BC77:BE77)</f>
        <v>0</v>
      </c>
      <c r="BC77" s="19">
        <v>0</v>
      </c>
      <c r="BD77" s="19">
        <v>0</v>
      </c>
      <c r="BE77" s="19">
        <v>0</v>
      </c>
      <c r="BF77" s="19">
        <f>SUM(BH77:BH77)</f>
        <v>0</v>
      </c>
      <c r="BG77" s="19">
        <v>0</v>
      </c>
      <c r="BH77" s="19">
        <v>0</v>
      </c>
      <c r="BI77" s="19">
        <v>0</v>
      </c>
      <c r="BJ77" s="23"/>
      <c r="BK77" s="19">
        <f t="shared" ref="BK77" si="92">SUM(BL77)</f>
        <v>252816</v>
      </c>
      <c r="BL77" s="23">
        <v>252816</v>
      </c>
      <c r="BM77" s="19">
        <v>0</v>
      </c>
      <c r="BN77" s="19">
        <f>SUM(BO77:BY77)</f>
        <v>999000</v>
      </c>
      <c r="BO77" s="19">
        <v>0</v>
      </c>
      <c r="BP77" s="19">
        <v>0</v>
      </c>
      <c r="BQ77" s="19">
        <v>0</v>
      </c>
      <c r="BR77" s="19">
        <v>0</v>
      </c>
      <c r="BS77" s="19">
        <v>0</v>
      </c>
      <c r="BT77" s="19">
        <v>0</v>
      </c>
      <c r="BU77" s="19">
        <v>0</v>
      </c>
      <c r="BV77" s="19">
        <v>0</v>
      </c>
      <c r="BW77" s="19">
        <v>0</v>
      </c>
      <c r="BX77" s="23">
        <v>999000</v>
      </c>
      <c r="BY77" s="19">
        <v>0</v>
      </c>
      <c r="BZ77" s="19">
        <f>SUM(CA77+CQ77)</f>
        <v>731075</v>
      </c>
      <c r="CA77" s="19">
        <f>SUM(CB77+CE77+CK77)</f>
        <v>731075</v>
      </c>
      <c r="CB77" s="19">
        <f t="shared" ref="CB77" si="93">SUM(CC77:CD77)</f>
        <v>731075</v>
      </c>
      <c r="CC77" s="19">
        <v>0</v>
      </c>
      <c r="CD77" s="23">
        <v>731075</v>
      </c>
      <c r="CE77" s="19">
        <f>SUM(CF77:CJ77)</f>
        <v>0</v>
      </c>
      <c r="CF77" s="19">
        <v>0</v>
      </c>
      <c r="CG77" s="19">
        <v>0</v>
      </c>
      <c r="CH77" s="23"/>
      <c r="CI77" s="23"/>
      <c r="CJ77" s="23"/>
      <c r="CK77" s="19">
        <f>SUM(CL77:CP77)</f>
        <v>0</v>
      </c>
      <c r="CL77" s="24"/>
      <c r="CM77" s="24"/>
      <c r="CN77" s="23"/>
      <c r="CO77" s="19"/>
      <c r="CP77" s="19"/>
      <c r="CQ77" s="19">
        <v>0</v>
      </c>
      <c r="CR77" s="19">
        <f t="shared" ref="CR77" si="94">SUM(CS77)</f>
        <v>0</v>
      </c>
      <c r="CS77" s="19">
        <f t="shared" ref="CS77" si="95">SUM(CT77:CU77)</f>
        <v>0</v>
      </c>
      <c r="CT77" s="19">
        <v>0</v>
      </c>
      <c r="CU77" s="20">
        <v>0</v>
      </c>
      <c r="CW77" s="94"/>
      <c r="CX77" s="109">
        <v>66910834</v>
      </c>
      <c r="CY77" s="109">
        <f t="shared" si="89"/>
        <v>0</v>
      </c>
      <c r="CZ77" s="94"/>
      <c r="DA77" s="95"/>
    </row>
    <row r="78" spans="1:123" s="59" customFormat="1" ht="31.2" x14ac:dyDescent="0.3">
      <c r="A78" s="16" t="s">
        <v>177</v>
      </c>
      <c r="B78" s="16" t="s">
        <v>1</v>
      </c>
      <c r="C78" s="17" t="s">
        <v>547</v>
      </c>
      <c r="D78" s="18">
        <f t="shared" ref="D78:AK78" si="96">SUM(D79)</f>
        <v>41521276</v>
      </c>
      <c r="E78" s="18">
        <f t="shared" si="96"/>
        <v>40657143</v>
      </c>
      <c r="F78" s="18">
        <f t="shared" si="96"/>
        <v>40650815</v>
      </c>
      <c r="G78" s="18">
        <f t="shared" si="96"/>
        <v>34164376</v>
      </c>
      <c r="H78" s="18">
        <f t="shared" si="96"/>
        <v>684000</v>
      </c>
      <c r="I78" s="18">
        <f t="shared" si="96"/>
        <v>3923093</v>
      </c>
      <c r="J78" s="18">
        <f>J79</f>
        <v>34761</v>
      </c>
      <c r="K78" s="18">
        <f t="shared" ref="K78:O78" si="97">K79</f>
        <v>331235</v>
      </c>
      <c r="L78" s="18">
        <f t="shared" si="97"/>
        <v>41865</v>
      </c>
      <c r="M78" s="18">
        <f t="shared" si="97"/>
        <v>0</v>
      </c>
      <c r="N78" s="18">
        <f t="shared" si="97"/>
        <v>3190631</v>
      </c>
      <c r="O78" s="18">
        <f t="shared" si="97"/>
        <v>324601</v>
      </c>
      <c r="P78" s="18">
        <f t="shared" si="96"/>
        <v>128404</v>
      </c>
      <c r="Q78" s="18">
        <f t="shared" si="96"/>
        <v>3314</v>
      </c>
      <c r="R78" s="18">
        <f t="shared" si="96"/>
        <v>125090</v>
      </c>
      <c r="S78" s="18">
        <f t="shared" si="96"/>
        <v>0</v>
      </c>
      <c r="T78" s="18">
        <f t="shared" si="96"/>
        <v>49376</v>
      </c>
      <c r="U78" s="18">
        <f t="shared" si="96"/>
        <v>266892</v>
      </c>
      <c r="V78" s="18">
        <f t="shared" si="96"/>
        <v>99145</v>
      </c>
      <c r="W78" s="18">
        <f t="shared" si="96"/>
        <v>0</v>
      </c>
      <c r="X78" s="18">
        <f t="shared" si="96"/>
        <v>117600</v>
      </c>
      <c r="Y78" s="18">
        <f t="shared" si="96"/>
        <v>23263</v>
      </c>
      <c r="Z78" s="18">
        <f t="shared" si="96"/>
        <v>9493</v>
      </c>
      <c r="AA78" s="18">
        <f t="shared" si="96"/>
        <v>0</v>
      </c>
      <c r="AB78" s="18">
        <f t="shared" si="96"/>
        <v>0</v>
      </c>
      <c r="AC78" s="18">
        <f t="shared" si="96"/>
        <v>17391</v>
      </c>
      <c r="AD78" s="18">
        <f t="shared" si="96"/>
        <v>0</v>
      </c>
      <c r="AE78" s="18">
        <f t="shared" si="96"/>
        <v>1434674</v>
      </c>
      <c r="AF78" s="18">
        <f t="shared" si="96"/>
        <v>0</v>
      </c>
      <c r="AG78" s="18">
        <f t="shared" si="96"/>
        <v>0</v>
      </c>
      <c r="AH78" s="18">
        <f t="shared" si="96"/>
        <v>0</v>
      </c>
      <c r="AI78" s="18">
        <f t="shared" si="96"/>
        <v>0</v>
      </c>
      <c r="AJ78" s="18">
        <f t="shared" si="96"/>
        <v>0</v>
      </c>
      <c r="AK78" s="18">
        <f t="shared" si="96"/>
        <v>0</v>
      </c>
      <c r="AL78" s="18">
        <f t="shared" ref="AL78:CU78" si="98">SUM(AL79)</f>
        <v>5020</v>
      </c>
      <c r="AM78" s="18">
        <f t="shared" si="98"/>
        <v>0</v>
      </c>
      <c r="AN78" s="18">
        <f t="shared" si="98"/>
        <v>23076</v>
      </c>
      <c r="AO78" s="18">
        <f t="shared" si="98"/>
        <v>52380</v>
      </c>
      <c r="AP78" s="18">
        <f t="shared" si="98"/>
        <v>0</v>
      </c>
      <c r="AQ78" s="18">
        <f t="shared" si="98"/>
        <v>22500</v>
      </c>
      <c r="AR78" s="18">
        <f t="shared" si="98"/>
        <v>6344</v>
      </c>
      <c r="AS78" s="18">
        <f t="shared" si="98"/>
        <v>19200</v>
      </c>
      <c r="AT78" s="18"/>
      <c r="AU78" s="18"/>
      <c r="AV78" s="18">
        <f t="shared" si="98"/>
        <v>0</v>
      </c>
      <c r="AW78" s="18">
        <f t="shared" si="98"/>
        <v>1052116</v>
      </c>
      <c r="AX78" s="18">
        <f t="shared" si="98"/>
        <v>45000</v>
      </c>
      <c r="AY78" s="18"/>
      <c r="AZ78" s="18">
        <f t="shared" si="98"/>
        <v>209038</v>
      </c>
      <c r="BA78" s="18">
        <f t="shared" si="98"/>
        <v>6328</v>
      </c>
      <c r="BB78" s="18">
        <f t="shared" si="98"/>
        <v>0</v>
      </c>
      <c r="BC78" s="18">
        <f t="shared" si="98"/>
        <v>0</v>
      </c>
      <c r="BD78" s="18">
        <f t="shared" si="98"/>
        <v>0</v>
      </c>
      <c r="BE78" s="18">
        <f t="shared" si="98"/>
        <v>0</v>
      </c>
      <c r="BF78" s="18">
        <f t="shared" si="98"/>
        <v>0</v>
      </c>
      <c r="BG78" s="18">
        <f t="shared" si="98"/>
        <v>0</v>
      </c>
      <c r="BH78" s="18">
        <f t="shared" si="98"/>
        <v>0</v>
      </c>
      <c r="BI78" s="18">
        <f t="shared" si="98"/>
        <v>0</v>
      </c>
      <c r="BJ78" s="18">
        <f t="shared" si="98"/>
        <v>0</v>
      </c>
      <c r="BK78" s="18">
        <f t="shared" si="98"/>
        <v>6328</v>
      </c>
      <c r="BL78" s="18">
        <f t="shared" si="98"/>
        <v>6328</v>
      </c>
      <c r="BM78" s="18">
        <f t="shared" si="98"/>
        <v>0</v>
      </c>
      <c r="BN78" s="18">
        <f t="shared" si="98"/>
        <v>0</v>
      </c>
      <c r="BO78" s="18">
        <f t="shared" si="98"/>
        <v>0</v>
      </c>
      <c r="BP78" s="18">
        <f t="shared" si="98"/>
        <v>0</v>
      </c>
      <c r="BQ78" s="18">
        <f t="shared" si="98"/>
        <v>0</v>
      </c>
      <c r="BR78" s="18">
        <f t="shared" si="98"/>
        <v>0</v>
      </c>
      <c r="BS78" s="18">
        <f t="shared" si="98"/>
        <v>0</v>
      </c>
      <c r="BT78" s="18">
        <f t="shared" si="98"/>
        <v>0</v>
      </c>
      <c r="BU78" s="18">
        <f t="shared" si="98"/>
        <v>0</v>
      </c>
      <c r="BV78" s="18">
        <f t="shared" si="98"/>
        <v>0</v>
      </c>
      <c r="BW78" s="18">
        <f t="shared" si="98"/>
        <v>0</v>
      </c>
      <c r="BX78" s="18">
        <f t="shared" si="98"/>
        <v>0</v>
      </c>
      <c r="BY78" s="18">
        <f t="shared" si="98"/>
        <v>0</v>
      </c>
      <c r="BZ78" s="18">
        <f t="shared" si="98"/>
        <v>864133</v>
      </c>
      <c r="CA78" s="18">
        <f t="shared" si="98"/>
        <v>864133</v>
      </c>
      <c r="CB78" s="18">
        <f t="shared" si="98"/>
        <v>864133</v>
      </c>
      <c r="CC78" s="18">
        <f t="shared" si="98"/>
        <v>0</v>
      </c>
      <c r="CD78" s="18">
        <f t="shared" si="98"/>
        <v>864133</v>
      </c>
      <c r="CE78" s="18">
        <f t="shared" si="98"/>
        <v>0</v>
      </c>
      <c r="CF78" s="18">
        <f t="shared" si="98"/>
        <v>0</v>
      </c>
      <c r="CG78" s="18">
        <f t="shared" si="98"/>
        <v>0</v>
      </c>
      <c r="CH78" s="18">
        <f t="shared" si="98"/>
        <v>0</v>
      </c>
      <c r="CI78" s="18">
        <f t="shared" si="98"/>
        <v>0</v>
      </c>
      <c r="CJ78" s="18">
        <f t="shared" si="98"/>
        <v>0</v>
      </c>
      <c r="CK78" s="18">
        <f t="shared" si="98"/>
        <v>0</v>
      </c>
      <c r="CL78" s="18">
        <f t="shared" si="98"/>
        <v>0</v>
      </c>
      <c r="CM78" s="18">
        <f t="shared" si="98"/>
        <v>0</v>
      </c>
      <c r="CN78" s="18">
        <f t="shared" si="98"/>
        <v>0</v>
      </c>
      <c r="CO78" s="18"/>
      <c r="CP78" s="18"/>
      <c r="CQ78" s="18">
        <f t="shared" si="98"/>
        <v>0</v>
      </c>
      <c r="CR78" s="18">
        <f t="shared" si="98"/>
        <v>0</v>
      </c>
      <c r="CS78" s="18">
        <f t="shared" si="98"/>
        <v>0</v>
      </c>
      <c r="CT78" s="18">
        <f t="shared" si="98"/>
        <v>0</v>
      </c>
      <c r="CU78" s="46">
        <f t="shared" si="98"/>
        <v>0</v>
      </c>
      <c r="CV78" s="58"/>
      <c r="CW78" s="94"/>
      <c r="CX78" s="114">
        <v>41521276</v>
      </c>
      <c r="CY78" s="114">
        <f t="shared" si="89"/>
        <v>0</v>
      </c>
      <c r="CZ78" s="94"/>
      <c r="DA78" s="93"/>
      <c r="DB78" s="58"/>
      <c r="DC78" s="58"/>
      <c r="DD78" s="58"/>
      <c r="DE78" s="58"/>
      <c r="DF78" s="58"/>
      <c r="DG78" s="58"/>
      <c r="DH78" s="58"/>
      <c r="DI78" s="58"/>
      <c r="DJ78" s="58"/>
      <c r="DK78" s="58"/>
      <c r="DL78" s="58"/>
      <c r="DM78" s="58"/>
      <c r="DN78" s="58"/>
      <c r="DO78" s="58"/>
      <c r="DP78" s="58"/>
      <c r="DQ78" s="58"/>
      <c r="DR78" s="58"/>
      <c r="DS78" s="58"/>
    </row>
    <row r="79" spans="1:123" ht="15.6" x14ac:dyDescent="0.3">
      <c r="A79" s="21" t="s">
        <v>1</v>
      </c>
      <c r="B79" s="21" t="s">
        <v>178</v>
      </c>
      <c r="C79" s="22" t="s">
        <v>179</v>
      </c>
      <c r="D79" s="18">
        <f>SUM(E79+BZ79+CR79)</f>
        <v>41521276</v>
      </c>
      <c r="E79" s="19">
        <f>SUM(F79+BA79)</f>
        <v>40657143</v>
      </c>
      <c r="F79" s="19">
        <f>SUM(G79+H79+I79+P79+S79+T79+U79+AE79+AD79)</f>
        <v>40650815</v>
      </c>
      <c r="G79" s="23">
        <v>34164376</v>
      </c>
      <c r="H79" s="23">
        <v>684000</v>
      </c>
      <c r="I79" s="19">
        <f t="shared" si="78"/>
        <v>3923093</v>
      </c>
      <c r="J79" s="23">
        <v>34761</v>
      </c>
      <c r="K79" s="23">
        <v>331235</v>
      </c>
      <c r="L79" s="23">
        <v>41865</v>
      </c>
      <c r="M79" s="23">
        <v>0</v>
      </c>
      <c r="N79" s="23">
        <v>3190631</v>
      </c>
      <c r="O79" s="23">
        <v>324601</v>
      </c>
      <c r="P79" s="19">
        <f t="shared" si="79"/>
        <v>128404</v>
      </c>
      <c r="Q79" s="23">
        <v>3314</v>
      </c>
      <c r="R79" s="23">
        <v>125090</v>
      </c>
      <c r="S79" s="23">
        <v>0</v>
      </c>
      <c r="T79" s="23">
        <v>49376</v>
      </c>
      <c r="U79" s="19">
        <f>SUM(V79:AC79)</f>
        <v>266892</v>
      </c>
      <c r="V79" s="23">
        <v>99145</v>
      </c>
      <c r="W79" s="23">
        <v>0</v>
      </c>
      <c r="X79" s="23">
        <v>117600</v>
      </c>
      <c r="Y79" s="23">
        <v>23263</v>
      </c>
      <c r="Z79" s="23">
        <v>9493</v>
      </c>
      <c r="AA79" s="23">
        <v>0</v>
      </c>
      <c r="AB79" s="23">
        <v>0</v>
      </c>
      <c r="AC79" s="23">
        <v>17391</v>
      </c>
      <c r="AD79" s="19">
        <v>0</v>
      </c>
      <c r="AE79" s="19">
        <f>SUM(AF79:AZ79)</f>
        <v>1434674</v>
      </c>
      <c r="AF79" s="19">
        <v>0</v>
      </c>
      <c r="AG79" s="19">
        <v>0</v>
      </c>
      <c r="AH79" s="19">
        <v>0</v>
      </c>
      <c r="AI79" s="19">
        <v>0</v>
      </c>
      <c r="AJ79" s="23">
        <v>0</v>
      </c>
      <c r="AK79" s="23">
        <v>0</v>
      </c>
      <c r="AL79" s="23">
        <v>5020</v>
      </c>
      <c r="AM79" s="23">
        <v>0</v>
      </c>
      <c r="AN79" s="23">
        <v>23076</v>
      </c>
      <c r="AO79" s="23">
        <v>52380</v>
      </c>
      <c r="AP79" s="23">
        <v>0</v>
      </c>
      <c r="AQ79" s="23">
        <v>22500</v>
      </c>
      <c r="AR79" s="23">
        <v>6344</v>
      </c>
      <c r="AS79" s="23">
        <v>19200</v>
      </c>
      <c r="AT79" s="23">
        <v>0</v>
      </c>
      <c r="AU79" s="23">
        <v>0</v>
      </c>
      <c r="AV79" s="23">
        <v>0</v>
      </c>
      <c r="AW79" s="23">
        <v>1052116</v>
      </c>
      <c r="AX79" s="23">
        <v>45000</v>
      </c>
      <c r="AY79" s="23">
        <v>0</v>
      </c>
      <c r="AZ79" s="23">
        <v>209038</v>
      </c>
      <c r="BA79" s="19">
        <f>SUM(BB79+BF79+BI79+BK79+BN79)</f>
        <v>6328</v>
      </c>
      <c r="BB79" s="19">
        <f>SUM(BC79:BE79)</f>
        <v>0</v>
      </c>
      <c r="BC79" s="19">
        <v>0</v>
      </c>
      <c r="BD79" s="19">
        <v>0</v>
      </c>
      <c r="BE79" s="19">
        <v>0</v>
      </c>
      <c r="BF79" s="19">
        <f>SUM(BH79:BH79)</f>
        <v>0</v>
      </c>
      <c r="BG79" s="19">
        <v>0</v>
      </c>
      <c r="BH79" s="19">
        <v>0</v>
      </c>
      <c r="BI79" s="19">
        <v>0</v>
      </c>
      <c r="BJ79" s="19"/>
      <c r="BK79" s="19">
        <f t="shared" si="80"/>
        <v>6328</v>
      </c>
      <c r="BL79" s="19">
        <v>6328</v>
      </c>
      <c r="BM79" s="19"/>
      <c r="BN79" s="19">
        <f>SUM(BO79:BY79)</f>
        <v>0</v>
      </c>
      <c r="BO79" s="19">
        <v>0</v>
      </c>
      <c r="BP79" s="19">
        <v>0</v>
      </c>
      <c r="BQ79" s="19">
        <v>0</v>
      </c>
      <c r="BR79" s="19">
        <v>0</v>
      </c>
      <c r="BS79" s="19">
        <v>0</v>
      </c>
      <c r="BT79" s="19">
        <v>0</v>
      </c>
      <c r="BU79" s="19">
        <v>0</v>
      </c>
      <c r="BV79" s="19">
        <v>0</v>
      </c>
      <c r="BW79" s="19">
        <v>0</v>
      </c>
      <c r="BX79" s="19">
        <v>0</v>
      </c>
      <c r="BY79" s="19"/>
      <c r="BZ79" s="19">
        <f>SUM(CA79+CQ79)</f>
        <v>864133</v>
      </c>
      <c r="CA79" s="19">
        <f>SUM(CB79+CE79+CK79)</f>
        <v>864133</v>
      </c>
      <c r="CB79" s="19">
        <f t="shared" si="81"/>
        <v>864133</v>
      </c>
      <c r="CC79" s="19">
        <v>0</v>
      </c>
      <c r="CD79" s="23">
        <v>864133</v>
      </c>
      <c r="CE79" s="19">
        <f>SUM(CF79:CJ79)</f>
        <v>0</v>
      </c>
      <c r="CF79" s="19">
        <v>0</v>
      </c>
      <c r="CG79" s="19">
        <v>0</v>
      </c>
      <c r="CH79" s="19"/>
      <c r="CI79" s="19">
        <v>0</v>
      </c>
      <c r="CJ79" s="19">
        <v>0</v>
      </c>
      <c r="CK79" s="19">
        <f>SUM(CL79:CP79)</f>
        <v>0</v>
      </c>
      <c r="CL79" s="19"/>
      <c r="CM79" s="19"/>
      <c r="CN79" s="19"/>
      <c r="CO79" s="19"/>
      <c r="CP79" s="19"/>
      <c r="CQ79" s="19">
        <v>0</v>
      </c>
      <c r="CR79" s="19">
        <f t="shared" si="82"/>
        <v>0</v>
      </c>
      <c r="CS79" s="19">
        <f t="shared" si="83"/>
        <v>0</v>
      </c>
      <c r="CT79" s="19">
        <v>0</v>
      </c>
      <c r="CU79" s="20">
        <v>0</v>
      </c>
      <c r="CW79" s="94"/>
      <c r="CX79" s="109">
        <v>41521276</v>
      </c>
      <c r="CY79" s="109">
        <f t="shared" si="89"/>
        <v>0</v>
      </c>
      <c r="CZ79" s="94"/>
      <c r="DA79" s="95"/>
    </row>
    <row r="80" spans="1:123" s="59" customFormat="1" ht="46.8" x14ac:dyDescent="0.3">
      <c r="A80" s="25" t="s">
        <v>180</v>
      </c>
      <c r="B80" s="25" t="s">
        <v>1</v>
      </c>
      <c r="C80" s="26" t="s">
        <v>181</v>
      </c>
      <c r="D80" s="27">
        <f>SUM(D81+D84)</f>
        <v>16315421</v>
      </c>
      <c r="E80" s="27">
        <f t="shared" ref="E80:BT80" si="99">SUM(E81+E84)</f>
        <v>16312698</v>
      </c>
      <c r="F80" s="27">
        <f t="shared" si="99"/>
        <v>16312698</v>
      </c>
      <c r="G80" s="27">
        <f t="shared" si="99"/>
        <v>2038065</v>
      </c>
      <c r="H80" s="27">
        <f t="shared" si="99"/>
        <v>465743</v>
      </c>
      <c r="I80" s="27">
        <f t="shared" si="99"/>
        <v>65409</v>
      </c>
      <c r="J80" s="27">
        <f t="shared" si="99"/>
        <v>0</v>
      </c>
      <c r="K80" s="27">
        <f t="shared" si="99"/>
        <v>0</v>
      </c>
      <c r="L80" s="27">
        <f t="shared" si="99"/>
        <v>0</v>
      </c>
      <c r="M80" s="27">
        <f t="shared" si="99"/>
        <v>0</v>
      </c>
      <c r="N80" s="27">
        <f t="shared" si="99"/>
        <v>65409</v>
      </c>
      <c r="O80" s="27">
        <f t="shared" si="99"/>
        <v>0</v>
      </c>
      <c r="P80" s="27">
        <f t="shared" si="99"/>
        <v>0</v>
      </c>
      <c r="Q80" s="27">
        <f t="shared" si="99"/>
        <v>0</v>
      </c>
      <c r="R80" s="27">
        <f t="shared" si="99"/>
        <v>0</v>
      </c>
      <c r="S80" s="27">
        <f t="shared" si="99"/>
        <v>0</v>
      </c>
      <c r="T80" s="27">
        <f t="shared" si="99"/>
        <v>28331</v>
      </c>
      <c r="U80" s="27">
        <f t="shared" si="99"/>
        <v>57043</v>
      </c>
      <c r="V80" s="27">
        <f t="shared" si="99"/>
        <v>0</v>
      </c>
      <c r="W80" s="27">
        <f t="shared" si="99"/>
        <v>30404</v>
      </c>
      <c r="X80" s="27">
        <f t="shared" si="99"/>
        <v>3914</v>
      </c>
      <c r="Y80" s="27">
        <f t="shared" si="99"/>
        <v>22725</v>
      </c>
      <c r="Z80" s="27">
        <f t="shared" si="99"/>
        <v>0</v>
      </c>
      <c r="AA80" s="27">
        <f t="shared" si="99"/>
        <v>0</v>
      </c>
      <c r="AB80" s="27">
        <f t="shared" si="99"/>
        <v>0</v>
      </c>
      <c r="AC80" s="27">
        <f t="shared" si="99"/>
        <v>0</v>
      </c>
      <c r="AD80" s="27">
        <f t="shared" si="99"/>
        <v>0</v>
      </c>
      <c r="AE80" s="27">
        <f t="shared" si="99"/>
        <v>13658107</v>
      </c>
      <c r="AF80" s="27">
        <f t="shared" si="99"/>
        <v>0</v>
      </c>
      <c r="AG80" s="27">
        <f t="shared" si="99"/>
        <v>13595053</v>
      </c>
      <c r="AH80" s="27">
        <f t="shared" si="99"/>
        <v>0</v>
      </c>
      <c r="AI80" s="27">
        <f t="shared" si="99"/>
        <v>0</v>
      </c>
      <c r="AJ80" s="27">
        <f t="shared" si="99"/>
        <v>0</v>
      </c>
      <c r="AK80" s="27">
        <f t="shared" si="99"/>
        <v>2522</v>
      </c>
      <c r="AL80" s="27">
        <f t="shared" si="99"/>
        <v>0</v>
      </c>
      <c r="AM80" s="27">
        <f t="shared" si="99"/>
        <v>0</v>
      </c>
      <c r="AN80" s="27">
        <f t="shared" si="99"/>
        <v>0</v>
      </c>
      <c r="AO80" s="27">
        <f t="shared" si="99"/>
        <v>0</v>
      </c>
      <c r="AP80" s="27">
        <f t="shared" si="99"/>
        <v>0</v>
      </c>
      <c r="AQ80" s="27">
        <f t="shared" si="99"/>
        <v>0</v>
      </c>
      <c r="AR80" s="27">
        <f t="shared" si="99"/>
        <v>0</v>
      </c>
      <c r="AS80" s="27">
        <f t="shared" si="99"/>
        <v>0</v>
      </c>
      <c r="AT80" s="27"/>
      <c r="AU80" s="27"/>
      <c r="AV80" s="27">
        <f t="shared" si="99"/>
        <v>0</v>
      </c>
      <c r="AW80" s="27">
        <f t="shared" si="99"/>
        <v>0</v>
      </c>
      <c r="AX80" s="27">
        <f t="shared" si="99"/>
        <v>54900</v>
      </c>
      <c r="AY80" s="27"/>
      <c r="AZ80" s="27">
        <f t="shared" si="99"/>
        <v>5632</v>
      </c>
      <c r="BA80" s="27">
        <f t="shared" si="99"/>
        <v>0</v>
      </c>
      <c r="BB80" s="27">
        <f t="shared" si="99"/>
        <v>0</v>
      </c>
      <c r="BC80" s="27">
        <f t="shared" si="99"/>
        <v>0</v>
      </c>
      <c r="BD80" s="27">
        <f t="shared" si="99"/>
        <v>0</v>
      </c>
      <c r="BE80" s="27">
        <f t="shared" si="99"/>
        <v>0</v>
      </c>
      <c r="BF80" s="27">
        <f t="shared" si="99"/>
        <v>0</v>
      </c>
      <c r="BG80" s="27">
        <f t="shared" si="99"/>
        <v>0</v>
      </c>
      <c r="BH80" s="27">
        <f t="shared" si="99"/>
        <v>0</v>
      </c>
      <c r="BI80" s="27">
        <f t="shared" si="99"/>
        <v>0</v>
      </c>
      <c r="BJ80" s="27">
        <f t="shared" si="99"/>
        <v>0</v>
      </c>
      <c r="BK80" s="27">
        <f t="shared" si="99"/>
        <v>0</v>
      </c>
      <c r="BL80" s="27">
        <f t="shared" si="99"/>
        <v>0</v>
      </c>
      <c r="BM80" s="27">
        <f t="shared" si="99"/>
        <v>0</v>
      </c>
      <c r="BN80" s="27">
        <f t="shared" si="99"/>
        <v>0</v>
      </c>
      <c r="BO80" s="27">
        <f t="shared" si="99"/>
        <v>0</v>
      </c>
      <c r="BP80" s="27">
        <f t="shared" si="99"/>
        <v>0</v>
      </c>
      <c r="BQ80" s="27">
        <f t="shared" si="99"/>
        <v>0</v>
      </c>
      <c r="BR80" s="27">
        <f t="shared" si="99"/>
        <v>0</v>
      </c>
      <c r="BS80" s="27">
        <f t="shared" si="99"/>
        <v>0</v>
      </c>
      <c r="BT80" s="27">
        <f t="shared" si="99"/>
        <v>0</v>
      </c>
      <c r="BU80" s="27">
        <f t="shared" ref="BU80:CU80" si="100">SUM(BU81+BU84)</f>
        <v>0</v>
      </c>
      <c r="BV80" s="27">
        <f t="shared" si="100"/>
        <v>0</v>
      </c>
      <c r="BW80" s="27">
        <f t="shared" si="100"/>
        <v>0</v>
      </c>
      <c r="BX80" s="27">
        <f t="shared" si="100"/>
        <v>0</v>
      </c>
      <c r="BY80" s="27">
        <f t="shared" si="100"/>
        <v>0</v>
      </c>
      <c r="BZ80" s="27">
        <f t="shared" si="100"/>
        <v>2723</v>
      </c>
      <c r="CA80" s="27">
        <f t="shared" si="100"/>
        <v>2723</v>
      </c>
      <c r="CB80" s="27">
        <f t="shared" si="100"/>
        <v>2723</v>
      </c>
      <c r="CC80" s="27">
        <f t="shared" si="100"/>
        <v>0</v>
      </c>
      <c r="CD80" s="27">
        <f t="shared" si="100"/>
        <v>2723</v>
      </c>
      <c r="CE80" s="27">
        <f t="shared" si="100"/>
        <v>0</v>
      </c>
      <c r="CF80" s="27">
        <f t="shared" si="100"/>
        <v>0</v>
      </c>
      <c r="CG80" s="27">
        <f t="shared" si="100"/>
        <v>0</v>
      </c>
      <c r="CH80" s="27">
        <f t="shared" si="100"/>
        <v>0</v>
      </c>
      <c r="CI80" s="27">
        <f t="shared" si="100"/>
        <v>0</v>
      </c>
      <c r="CJ80" s="27">
        <f t="shared" si="100"/>
        <v>0</v>
      </c>
      <c r="CK80" s="27">
        <f t="shared" si="100"/>
        <v>0</v>
      </c>
      <c r="CL80" s="27">
        <f t="shared" si="100"/>
        <v>0</v>
      </c>
      <c r="CM80" s="27">
        <f t="shared" si="100"/>
        <v>0</v>
      </c>
      <c r="CN80" s="27">
        <f t="shared" si="100"/>
        <v>0</v>
      </c>
      <c r="CO80" s="27"/>
      <c r="CP80" s="27"/>
      <c r="CQ80" s="27">
        <f t="shared" si="100"/>
        <v>0</v>
      </c>
      <c r="CR80" s="27">
        <f t="shared" si="100"/>
        <v>0</v>
      </c>
      <c r="CS80" s="27">
        <f t="shared" si="100"/>
        <v>0</v>
      </c>
      <c r="CT80" s="27">
        <f t="shared" si="100"/>
        <v>0</v>
      </c>
      <c r="CU80" s="61">
        <f t="shared" si="100"/>
        <v>0</v>
      </c>
      <c r="CV80" s="58"/>
      <c r="CW80" s="92"/>
      <c r="CX80" s="113">
        <v>16315421</v>
      </c>
      <c r="CY80" s="113">
        <f t="shared" si="89"/>
        <v>0</v>
      </c>
      <c r="CZ80" s="92"/>
      <c r="DA80" s="93"/>
      <c r="DB80" s="58"/>
      <c r="DC80" s="58"/>
      <c r="DD80" s="58"/>
      <c r="DE80" s="58"/>
      <c r="DF80" s="58"/>
      <c r="DG80" s="58"/>
      <c r="DH80" s="58"/>
      <c r="DI80" s="58"/>
      <c r="DJ80" s="58"/>
      <c r="DK80" s="58"/>
      <c r="DL80" s="58"/>
      <c r="DM80" s="58"/>
      <c r="DN80" s="58"/>
      <c r="DO80" s="58"/>
      <c r="DP80" s="58"/>
      <c r="DQ80" s="58"/>
      <c r="DR80" s="58"/>
      <c r="DS80" s="58"/>
    </row>
    <row r="81" spans="1:123" s="59" customFormat="1" ht="15.6" x14ac:dyDescent="0.3">
      <c r="A81" s="16" t="s">
        <v>182</v>
      </c>
      <c r="B81" s="16" t="s">
        <v>1</v>
      </c>
      <c r="C81" s="17" t="s">
        <v>183</v>
      </c>
      <c r="D81" s="18">
        <f t="shared" ref="D81:AK81" si="101">SUM(D82:D83)</f>
        <v>2355326</v>
      </c>
      <c r="E81" s="18">
        <f t="shared" si="101"/>
        <v>2352603</v>
      </c>
      <c r="F81" s="18">
        <f t="shared" si="101"/>
        <v>2352603</v>
      </c>
      <c r="G81" s="18">
        <f t="shared" si="101"/>
        <v>1741644</v>
      </c>
      <c r="H81" s="18">
        <f t="shared" si="101"/>
        <v>397122</v>
      </c>
      <c r="I81" s="18">
        <f t="shared" si="101"/>
        <v>65409</v>
      </c>
      <c r="J81" s="18">
        <f t="shared" si="101"/>
        <v>0</v>
      </c>
      <c r="K81" s="18">
        <f t="shared" si="101"/>
        <v>0</v>
      </c>
      <c r="L81" s="18">
        <f t="shared" si="101"/>
        <v>0</v>
      </c>
      <c r="M81" s="18">
        <f t="shared" si="101"/>
        <v>0</v>
      </c>
      <c r="N81" s="18">
        <f t="shared" si="101"/>
        <v>65409</v>
      </c>
      <c r="O81" s="18">
        <f t="shared" si="101"/>
        <v>0</v>
      </c>
      <c r="P81" s="18">
        <f t="shared" si="101"/>
        <v>0</v>
      </c>
      <c r="Q81" s="18">
        <f t="shared" si="101"/>
        <v>0</v>
      </c>
      <c r="R81" s="18">
        <f t="shared" si="101"/>
        <v>0</v>
      </c>
      <c r="S81" s="18">
        <f t="shared" si="101"/>
        <v>0</v>
      </c>
      <c r="T81" s="18">
        <f t="shared" si="101"/>
        <v>28331</v>
      </c>
      <c r="U81" s="18">
        <f t="shared" si="101"/>
        <v>57043</v>
      </c>
      <c r="V81" s="18">
        <f t="shared" si="101"/>
        <v>0</v>
      </c>
      <c r="W81" s="18">
        <f t="shared" si="101"/>
        <v>30404</v>
      </c>
      <c r="X81" s="18">
        <f t="shared" si="101"/>
        <v>3914</v>
      </c>
      <c r="Y81" s="18">
        <f t="shared" si="101"/>
        <v>22725</v>
      </c>
      <c r="Z81" s="18">
        <f t="shared" si="101"/>
        <v>0</v>
      </c>
      <c r="AA81" s="18">
        <f t="shared" si="101"/>
        <v>0</v>
      </c>
      <c r="AB81" s="18">
        <f t="shared" si="101"/>
        <v>0</v>
      </c>
      <c r="AC81" s="18">
        <f t="shared" ref="AC81:AD81" si="102">SUM(AC82:AC83)</f>
        <v>0</v>
      </c>
      <c r="AD81" s="18">
        <f t="shared" si="102"/>
        <v>0</v>
      </c>
      <c r="AE81" s="18">
        <f t="shared" si="101"/>
        <v>63054</v>
      </c>
      <c r="AF81" s="18">
        <f t="shared" si="101"/>
        <v>0</v>
      </c>
      <c r="AG81" s="18">
        <f t="shared" ref="AG81" si="103">SUM(AG82:AG83)</f>
        <v>0</v>
      </c>
      <c r="AH81" s="18">
        <f t="shared" si="101"/>
        <v>0</v>
      </c>
      <c r="AI81" s="18">
        <f t="shared" si="101"/>
        <v>0</v>
      </c>
      <c r="AJ81" s="18">
        <f t="shared" si="101"/>
        <v>0</v>
      </c>
      <c r="AK81" s="18">
        <f t="shared" si="101"/>
        <v>2522</v>
      </c>
      <c r="AL81" s="18">
        <f t="shared" ref="AL81:CU81" si="104">SUM(AL82:AL83)</f>
        <v>0</v>
      </c>
      <c r="AM81" s="18">
        <f t="shared" si="104"/>
        <v>0</v>
      </c>
      <c r="AN81" s="18">
        <f t="shared" si="104"/>
        <v>0</v>
      </c>
      <c r="AO81" s="18">
        <f t="shared" si="104"/>
        <v>0</v>
      </c>
      <c r="AP81" s="18">
        <f t="shared" si="104"/>
        <v>0</v>
      </c>
      <c r="AQ81" s="18">
        <f t="shared" si="104"/>
        <v>0</v>
      </c>
      <c r="AR81" s="18">
        <f t="shared" si="104"/>
        <v>0</v>
      </c>
      <c r="AS81" s="18">
        <f t="shared" si="104"/>
        <v>0</v>
      </c>
      <c r="AT81" s="18"/>
      <c r="AU81" s="18"/>
      <c r="AV81" s="18">
        <f t="shared" si="104"/>
        <v>0</v>
      </c>
      <c r="AW81" s="18">
        <f t="shared" si="104"/>
        <v>0</v>
      </c>
      <c r="AX81" s="18">
        <f t="shared" si="104"/>
        <v>54900</v>
      </c>
      <c r="AY81" s="18"/>
      <c r="AZ81" s="18">
        <f t="shared" si="104"/>
        <v>5632</v>
      </c>
      <c r="BA81" s="18">
        <f t="shared" si="104"/>
        <v>0</v>
      </c>
      <c r="BB81" s="18">
        <f t="shared" si="104"/>
        <v>0</v>
      </c>
      <c r="BC81" s="18">
        <f t="shared" si="104"/>
        <v>0</v>
      </c>
      <c r="BD81" s="18">
        <f t="shared" si="104"/>
        <v>0</v>
      </c>
      <c r="BE81" s="18">
        <f t="shared" si="104"/>
        <v>0</v>
      </c>
      <c r="BF81" s="18">
        <f t="shared" si="104"/>
        <v>0</v>
      </c>
      <c r="BG81" s="18">
        <f t="shared" si="104"/>
        <v>0</v>
      </c>
      <c r="BH81" s="18">
        <f t="shared" si="104"/>
        <v>0</v>
      </c>
      <c r="BI81" s="18">
        <f t="shared" si="104"/>
        <v>0</v>
      </c>
      <c r="BJ81" s="18">
        <f t="shared" si="104"/>
        <v>0</v>
      </c>
      <c r="BK81" s="18">
        <f t="shared" si="104"/>
        <v>0</v>
      </c>
      <c r="BL81" s="18">
        <f t="shared" si="104"/>
        <v>0</v>
      </c>
      <c r="BM81" s="18">
        <f t="shared" si="104"/>
        <v>0</v>
      </c>
      <c r="BN81" s="18">
        <f t="shared" si="104"/>
        <v>0</v>
      </c>
      <c r="BO81" s="18">
        <f t="shared" si="104"/>
        <v>0</v>
      </c>
      <c r="BP81" s="18">
        <f t="shared" si="104"/>
        <v>0</v>
      </c>
      <c r="BQ81" s="18">
        <f t="shared" si="104"/>
        <v>0</v>
      </c>
      <c r="BR81" s="18">
        <f t="shared" si="104"/>
        <v>0</v>
      </c>
      <c r="BS81" s="18">
        <f t="shared" si="104"/>
        <v>0</v>
      </c>
      <c r="BT81" s="18">
        <f t="shared" si="104"/>
        <v>0</v>
      </c>
      <c r="BU81" s="18">
        <f t="shared" si="104"/>
        <v>0</v>
      </c>
      <c r="BV81" s="18">
        <f t="shared" si="104"/>
        <v>0</v>
      </c>
      <c r="BW81" s="18">
        <f t="shared" si="104"/>
        <v>0</v>
      </c>
      <c r="BX81" s="18">
        <f t="shared" si="104"/>
        <v>0</v>
      </c>
      <c r="BY81" s="18">
        <f t="shared" si="104"/>
        <v>0</v>
      </c>
      <c r="BZ81" s="18">
        <f t="shared" si="104"/>
        <v>2723</v>
      </c>
      <c r="CA81" s="18">
        <f t="shared" si="104"/>
        <v>2723</v>
      </c>
      <c r="CB81" s="18">
        <f t="shared" si="104"/>
        <v>2723</v>
      </c>
      <c r="CC81" s="18">
        <f t="shared" si="104"/>
        <v>0</v>
      </c>
      <c r="CD81" s="18">
        <f t="shared" si="104"/>
        <v>2723</v>
      </c>
      <c r="CE81" s="18">
        <f t="shared" si="104"/>
        <v>0</v>
      </c>
      <c r="CF81" s="18">
        <f t="shared" si="104"/>
        <v>0</v>
      </c>
      <c r="CG81" s="18">
        <f t="shared" si="104"/>
        <v>0</v>
      </c>
      <c r="CH81" s="18">
        <f t="shared" si="104"/>
        <v>0</v>
      </c>
      <c r="CI81" s="18">
        <f t="shared" si="104"/>
        <v>0</v>
      </c>
      <c r="CJ81" s="18">
        <f t="shared" si="104"/>
        <v>0</v>
      </c>
      <c r="CK81" s="18">
        <f t="shared" si="104"/>
        <v>0</v>
      </c>
      <c r="CL81" s="18">
        <f t="shared" si="104"/>
        <v>0</v>
      </c>
      <c r="CM81" s="18">
        <f t="shared" si="104"/>
        <v>0</v>
      </c>
      <c r="CN81" s="18">
        <f t="shared" si="104"/>
        <v>0</v>
      </c>
      <c r="CO81" s="18"/>
      <c r="CP81" s="18"/>
      <c r="CQ81" s="18">
        <f t="shared" si="104"/>
        <v>0</v>
      </c>
      <c r="CR81" s="18">
        <f t="shared" si="104"/>
        <v>0</v>
      </c>
      <c r="CS81" s="18">
        <f t="shared" si="104"/>
        <v>0</v>
      </c>
      <c r="CT81" s="18">
        <f t="shared" si="104"/>
        <v>0</v>
      </c>
      <c r="CU81" s="46">
        <f t="shared" si="104"/>
        <v>0</v>
      </c>
      <c r="CV81" s="58"/>
      <c r="CW81" s="94"/>
      <c r="CX81" s="114">
        <v>2355326</v>
      </c>
      <c r="CY81" s="114">
        <f t="shared" si="89"/>
        <v>0</v>
      </c>
      <c r="CZ81" s="94"/>
      <c r="DA81" s="93"/>
      <c r="DB81" s="58"/>
      <c r="DC81" s="58"/>
      <c r="DD81" s="58"/>
      <c r="DE81" s="58"/>
      <c r="DF81" s="58"/>
      <c r="DG81" s="58"/>
      <c r="DH81" s="58"/>
      <c r="DI81" s="58"/>
      <c r="DJ81" s="58"/>
      <c r="DK81" s="58"/>
      <c r="DL81" s="58"/>
      <c r="DM81" s="58"/>
      <c r="DN81" s="58"/>
      <c r="DO81" s="58"/>
      <c r="DP81" s="58"/>
      <c r="DQ81" s="58"/>
      <c r="DR81" s="58"/>
      <c r="DS81" s="58"/>
    </row>
    <row r="82" spans="1:123" ht="31.2" x14ac:dyDescent="0.3">
      <c r="A82" s="21" t="s">
        <v>1</v>
      </c>
      <c r="B82" s="21" t="s">
        <v>91</v>
      </c>
      <c r="C82" s="22" t="s">
        <v>184</v>
      </c>
      <c r="D82" s="18">
        <f>SUM(E82+BZ82+CR82)</f>
        <v>1484026</v>
      </c>
      <c r="E82" s="19">
        <f>SUM(F82+BA82)</f>
        <v>1484026</v>
      </c>
      <c r="F82" s="19">
        <f>SUM(G82+H82+I82+P82+S82+T82+U82+AE82+AD82)</f>
        <v>1484026</v>
      </c>
      <c r="G82" s="23">
        <v>1149414</v>
      </c>
      <c r="H82" s="23">
        <v>261232</v>
      </c>
      <c r="I82" s="19">
        <f t="shared" si="78"/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19">
        <f t="shared" si="79"/>
        <v>0</v>
      </c>
      <c r="Q82" s="19">
        <v>0</v>
      </c>
      <c r="R82" s="19">
        <v>0</v>
      </c>
      <c r="S82" s="19">
        <v>0</v>
      </c>
      <c r="T82" s="23">
        <v>11982</v>
      </c>
      <c r="U82" s="19">
        <f t="shared" ref="U82:U83" si="105">SUM(V82:AC82)</f>
        <v>55766</v>
      </c>
      <c r="V82" s="24"/>
      <c r="W82" s="23">
        <v>30404</v>
      </c>
      <c r="X82" s="23">
        <v>2637</v>
      </c>
      <c r="Y82" s="23">
        <v>22725</v>
      </c>
      <c r="Z82" s="23">
        <v>0</v>
      </c>
      <c r="AA82" s="24"/>
      <c r="AB82" s="24"/>
      <c r="AC82" s="24"/>
      <c r="AD82" s="19">
        <v>0</v>
      </c>
      <c r="AE82" s="19">
        <f>SUM(AF82:AZ82)</f>
        <v>5632</v>
      </c>
      <c r="AF82" s="24">
        <v>0</v>
      </c>
      <c r="AG82" s="24">
        <v>0</v>
      </c>
      <c r="AH82" s="24">
        <v>0</v>
      </c>
      <c r="AI82" s="24">
        <v>0</v>
      </c>
      <c r="AJ82" s="24">
        <v>0</v>
      </c>
      <c r="AK82" s="24">
        <v>0</v>
      </c>
      <c r="AL82" s="24">
        <v>0</v>
      </c>
      <c r="AM82" s="24">
        <v>0</v>
      </c>
      <c r="AN82" s="24">
        <v>0</v>
      </c>
      <c r="AO82" s="24">
        <v>0</v>
      </c>
      <c r="AP82" s="24">
        <v>0</v>
      </c>
      <c r="AQ82" s="24">
        <v>0</v>
      </c>
      <c r="AR82" s="24">
        <v>0</v>
      </c>
      <c r="AS82" s="19">
        <v>0</v>
      </c>
      <c r="AT82" s="19">
        <v>0</v>
      </c>
      <c r="AU82" s="19">
        <v>0</v>
      </c>
      <c r="AV82" s="19">
        <v>0</v>
      </c>
      <c r="AW82" s="19">
        <v>0</v>
      </c>
      <c r="AX82" s="23">
        <v>0</v>
      </c>
      <c r="AY82" s="23">
        <v>0</v>
      </c>
      <c r="AZ82" s="23">
        <v>5632</v>
      </c>
      <c r="BA82" s="19">
        <f>SUM(BB82+BF82+BI82+BK82+BN82)</f>
        <v>0</v>
      </c>
      <c r="BB82" s="19">
        <f>SUM(BC82:BE82)</f>
        <v>0</v>
      </c>
      <c r="BC82" s="19">
        <v>0</v>
      </c>
      <c r="BD82" s="19">
        <v>0</v>
      </c>
      <c r="BE82" s="19">
        <v>0</v>
      </c>
      <c r="BF82" s="19">
        <f>SUM(BH82:BH82)</f>
        <v>0</v>
      </c>
      <c r="BG82" s="19">
        <v>0</v>
      </c>
      <c r="BH82" s="19">
        <v>0</v>
      </c>
      <c r="BI82" s="19">
        <v>0</v>
      </c>
      <c r="BJ82" s="19">
        <v>0</v>
      </c>
      <c r="BK82" s="19">
        <f t="shared" si="80"/>
        <v>0</v>
      </c>
      <c r="BL82" s="19">
        <v>0</v>
      </c>
      <c r="BM82" s="19">
        <v>0</v>
      </c>
      <c r="BN82" s="19">
        <f>SUM(BO82:BY82)</f>
        <v>0</v>
      </c>
      <c r="BO82" s="19">
        <v>0</v>
      </c>
      <c r="BP82" s="19">
        <v>0</v>
      </c>
      <c r="BQ82" s="23"/>
      <c r="BR82" s="19">
        <v>0</v>
      </c>
      <c r="BS82" s="19">
        <v>0</v>
      </c>
      <c r="BT82" s="19">
        <v>0</v>
      </c>
      <c r="BU82" s="19">
        <v>0</v>
      </c>
      <c r="BV82" s="19">
        <v>0</v>
      </c>
      <c r="BW82" s="19">
        <v>0</v>
      </c>
      <c r="BX82" s="19">
        <v>0</v>
      </c>
      <c r="BY82" s="19">
        <v>0</v>
      </c>
      <c r="BZ82" s="19">
        <f>SUM(CA82+CQ82)</f>
        <v>0</v>
      </c>
      <c r="CA82" s="19">
        <f>SUM(CB82+CE82+CK82)</f>
        <v>0</v>
      </c>
      <c r="CB82" s="19">
        <f t="shared" si="81"/>
        <v>0</v>
      </c>
      <c r="CC82" s="19">
        <v>0</v>
      </c>
      <c r="CD82" s="19">
        <v>0</v>
      </c>
      <c r="CE82" s="19">
        <f>SUM(CF82:CJ82)</f>
        <v>0</v>
      </c>
      <c r="CF82" s="19">
        <v>0</v>
      </c>
      <c r="CG82" s="19">
        <v>0</v>
      </c>
      <c r="CH82" s="19">
        <v>0</v>
      </c>
      <c r="CI82" s="19">
        <v>0</v>
      </c>
      <c r="CJ82" s="19">
        <v>0</v>
      </c>
      <c r="CK82" s="19">
        <f>SUM(CL82:CP82)</f>
        <v>0</v>
      </c>
      <c r="CL82" s="19">
        <v>0</v>
      </c>
      <c r="CM82" s="19">
        <v>0</v>
      </c>
      <c r="CN82" s="19">
        <v>0</v>
      </c>
      <c r="CO82" s="19"/>
      <c r="CP82" s="19"/>
      <c r="CQ82" s="19">
        <v>0</v>
      </c>
      <c r="CR82" s="19">
        <f t="shared" si="82"/>
        <v>0</v>
      </c>
      <c r="CS82" s="19">
        <f t="shared" si="83"/>
        <v>0</v>
      </c>
      <c r="CT82" s="19">
        <v>0</v>
      </c>
      <c r="CU82" s="20">
        <v>0</v>
      </c>
      <c r="CW82" s="94"/>
      <c r="CX82" s="109">
        <v>1484026</v>
      </c>
      <c r="CY82" s="109">
        <f>D82-CX82</f>
        <v>0</v>
      </c>
      <c r="CZ82" s="94"/>
      <c r="DA82" s="95"/>
    </row>
    <row r="83" spans="1:123" ht="31.2" x14ac:dyDescent="0.3">
      <c r="A83" s="21" t="s">
        <v>1</v>
      </c>
      <c r="B83" s="21" t="s">
        <v>99</v>
      </c>
      <c r="C83" s="22" t="s">
        <v>185</v>
      </c>
      <c r="D83" s="18">
        <f>SUM(E83+BZ83+CR83)</f>
        <v>871300</v>
      </c>
      <c r="E83" s="19">
        <f>SUM(F83+BA83)</f>
        <v>868577</v>
      </c>
      <c r="F83" s="19">
        <f>SUM(G83+H83+I83+P83+S83+T83+U83+AE83+AD83)</f>
        <v>868577</v>
      </c>
      <c r="G83" s="23">
        <v>592230</v>
      </c>
      <c r="H83" s="23">
        <v>135890</v>
      </c>
      <c r="I83" s="19">
        <f t="shared" si="78"/>
        <v>65409</v>
      </c>
      <c r="J83" s="23">
        <v>0</v>
      </c>
      <c r="K83" s="23">
        <v>0</v>
      </c>
      <c r="L83" s="23">
        <v>0</v>
      </c>
      <c r="M83" s="23">
        <v>0</v>
      </c>
      <c r="N83" s="23">
        <v>65409</v>
      </c>
      <c r="O83" s="23"/>
      <c r="P83" s="19">
        <f t="shared" si="79"/>
        <v>0</v>
      </c>
      <c r="Q83" s="19">
        <v>0</v>
      </c>
      <c r="R83" s="19">
        <v>0</v>
      </c>
      <c r="S83" s="19">
        <v>0</v>
      </c>
      <c r="T83" s="23">
        <v>16349</v>
      </c>
      <c r="U83" s="19">
        <f t="shared" si="105"/>
        <v>1277</v>
      </c>
      <c r="V83" s="24"/>
      <c r="W83" s="23">
        <v>0</v>
      </c>
      <c r="X83" s="23">
        <v>1277</v>
      </c>
      <c r="Y83" s="23">
        <v>0</v>
      </c>
      <c r="Z83" s="23">
        <v>0</v>
      </c>
      <c r="AA83" s="24"/>
      <c r="AB83" s="24"/>
      <c r="AC83" s="24"/>
      <c r="AD83" s="19">
        <v>0</v>
      </c>
      <c r="AE83" s="19">
        <f>SUM(AF83:AZ83)</f>
        <v>57422</v>
      </c>
      <c r="AF83" s="23">
        <v>0</v>
      </c>
      <c r="AG83" s="24">
        <v>0</v>
      </c>
      <c r="AH83" s="24">
        <v>0</v>
      </c>
      <c r="AI83" s="24">
        <v>0</v>
      </c>
      <c r="AJ83" s="24">
        <v>0</v>
      </c>
      <c r="AK83" s="24">
        <v>2522</v>
      </c>
      <c r="AL83" s="24">
        <v>0</v>
      </c>
      <c r="AM83" s="24">
        <v>0</v>
      </c>
      <c r="AN83" s="24">
        <v>0</v>
      </c>
      <c r="AO83" s="24">
        <v>0</v>
      </c>
      <c r="AP83" s="24">
        <v>0</v>
      </c>
      <c r="AQ83" s="24">
        <v>0</v>
      </c>
      <c r="AR83" s="24">
        <v>0</v>
      </c>
      <c r="AS83" s="19">
        <v>0</v>
      </c>
      <c r="AT83" s="19">
        <v>0</v>
      </c>
      <c r="AU83" s="19">
        <v>0</v>
      </c>
      <c r="AV83" s="19">
        <v>0</v>
      </c>
      <c r="AW83" s="19">
        <v>0</v>
      </c>
      <c r="AX83" s="23">
        <v>54900</v>
      </c>
      <c r="AY83" s="23">
        <v>0</v>
      </c>
      <c r="AZ83" s="23">
        <v>0</v>
      </c>
      <c r="BA83" s="19">
        <f>SUM(BB83+BF83+BI83+BK83+BN83)</f>
        <v>0</v>
      </c>
      <c r="BB83" s="19">
        <f>SUM(BC83:BE83)</f>
        <v>0</v>
      </c>
      <c r="BC83" s="19">
        <v>0</v>
      </c>
      <c r="BD83" s="19">
        <v>0</v>
      </c>
      <c r="BE83" s="19">
        <v>0</v>
      </c>
      <c r="BF83" s="19">
        <f>SUM(BH83:BH83)</f>
        <v>0</v>
      </c>
      <c r="BG83" s="19">
        <v>0</v>
      </c>
      <c r="BH83" s="19">
        <v>0</v>
      </c>
      <c r="BI83" s="19">
        <v>0</v>
      </c>
      <c r="BJ83" s="19">
        <v>0</v>
      </c>
      <c r="BK83" s="19">
        <f t="shared" si="80"/>
        <v>0</v>
      </c>
      <c r="BL83" s="19">
        <v>0</v>
      </c>
      <c r="BM83" s="19">
        <v>0</v>
      </c>
      <c r="BN83" s="19">
        <f>SUM(BO83:BY83)</f>
        <v>0</v>
      </c>
      <c r="BO83" s="19">
        <v>0</v>
      </c>
      <c r="BP83" s="19">
        <v>0</v>
      </c>
      <c r="BQ83" s="19">
        <v>0</v>
      </c>
      <c r="BR83" s="19">
        <v>0</v>
      </c>
      <c r="BS83" s="19">
        <v>0</v>
      </c>
      <c r="BT83" s="19">
        <v>0</v>
      </c>
      <c r="BU83" s="19">
        <v>0</v>
      </c>
      <c r="BV83" s="19">
        <v>0</v>
      </c>
      <c r="BW83" s="19">
        <v>0</v>
      </c>
      <c r="BX83" s="19">
        <v>0</v>
      </c>
      <c r="BY83" s="19">
        <v>0</v>
      </c>
      <c r="BZ83" s="19">
        <f>SUM(CA83+CQ83)</f>
        <v>2723</v>
      </c>
      <c r="CA83" s="19">
        <f>SUM(CB83+CE83+CK83)</f>
        <v>2723</v>
      </c>
      <c r="CB83" s="19">
        <f t="shared" si="81"/>
        <v>2723</v>
      </c>
      <c r="CC83" s="19">
        <v>0</v>
      </c>
      <c r="CD83" s="23">
        <v>2723</v>
      </c>
      <c r="CE83" s="19">
        <f>SUM(CF83:CJ83)</f>
        <v>0</v>
      </c>
      <c r="CF83" s="19">
        <v>0</v>
      </c>
      <c r="CG83" s="19">
        <v>0</v>
      </c>
      <c r="CH83" s="19">
        <v>0</v>
      </c>
      <c r="CI83" s="19">
        <v>0</v>
      </c>
      <c r="CJ83" s="19">
        <v>0</v>
      </c>
      <c r="CK83" s="19">
        <f>SUM(CL83:CP83)</f>
        <v>0</v>
      </c>
      <c r="CL83" s="19">
        <v>0</v>
      </c>
      <c r="CM83" s="19">
        <v>0</v>
      </c>
      <c r="CN83" s="19">
        <v>0</v>
      </c>
      <c r="CO83" s="19"/>
      <c r="CP83" s="19"/>
      <c r="CQ83" s="19">
        <v>0</v>
      </c>
      <c r="CR83" s="19">
        <f t="shared" si="82"/>
        <v>0</v>
      </c>
      <c r="CS83" s="19">
        <f t="shared" si="83"/>
        <v>0</v>
      </c>
      <c r="CT83" s="19">
        <v>0</v>
      </c>
      <c r="CU83" s="20">
        <v>0</v>
      </c>
      <c r="CW83" s="94"/>
      <c r="CX83" s="109">
        <v>871300</v>
      </c>
      <c r="CY83" s="109">
        <f t="shared" ref="CY83:CY105" si="106">D83-CX83</f>
        <v>0</v>
      </c>
      <c r="CZ83" s="94"/>
      <c r="DA83" s="95"/>
    </row>
    <row r="84" spans="1:123" s="59" customFormat="1" ht="31.2" x14ac:dyDescent="0.3">
      <c r="A84" s="16" t="s">
        <v>186</v>
      </c>
      <c r="B84" s="16" t="s">
        <v>1</v>
      </c>
      <c r="C84" s="17" t="s">
        <v>548</v>
      </c>
      <c r="D84" s="18">
        <f t="shared" ref="D84:BO84" si="107">SUM(D85:D92)</f>
        <v>13960095</v>
      </c>
      <c r="E84" s="18">
        <f t="shared" si="107"/>
        <v>13960095</v>
      </c>
      <c r="F84" s="18">
        <f t="shared" si="107"/>
        <v>13960095</v>
      </c>
      <c r="G84" s="18">
        <f t="shared" si="107"/>
        <v>296421</v>
      </c>
      <c r="H84" s="18">
        <f t="shared" si="107"/>
        <v>68621</v>
      </c>
      <c r="I84" s="18">
        <f t="shared" si="107"/>
        <v>0</v>
      </c>
      <c r="J84" s="18">
        <f t="shared" si="107"/>
        <v>0</v>
      </c>
      <c r="K84" s="18">
        <f t="shared" si="107"/>
        <v>0</v>
      </c>
      <c r="L84" s="18">
        <f t="shared" si="107"/>
        <v>0</v>
      </c>
      <c r="M84" s="18">
        <f t="shared" si="107"/>
        <v>0</v>
      </c>
      <c r="N84" s="18">
        <f t="shared" si="107"/>
        <v>0</v>
      </c>
      <c r="O84" s="18">
        <f t="shared" si="107"/>
        <v>0</v>
      </c>
      <c r="P84" s="18">
        <f t="shared" si="107"/>
        <v>0</v>
      </c>
      <c r="Q84" s="18">
        <f t="shared" si="107"/>
        <v>0</v>
      </c>
      <c r="R84" s="18">
        <f t="shared" si="107"/>
        <v>0</v>
      </c>
      <c r="S84" s="18">
        <f t="shared" si="107"/>
        <v>0</v>
      </c>
      <c r="T84" s="18">
        <f t="shared" si="107"/>
        <v>0</v>
      </c>
      <c r="U84" s="18">
        <f t="shared" si="107"/>
        <v>0</v>
      </c>
      <c r="V84" s="18">
        <f t="shared" si="107"/>
        <v>0</v>
      </c>
      <c r="W84" s="18">
        <f t="shared" si="107"/>
        <v>0</v>
      </c>
      <c r="X84" s="18">
        <f t="shared" si="107"/>
        <v>0</v>
      </c>
      <c r="Y84" s="18">
        <f t="shared" si="107"/>
        <v>0</v>
      </c>
      <c r="Z84" s="18">
        <f t="shared" si="107"/>
        <v>0</v>
      </c>
      <c r="AA84" s="18">
        <f t="shared" si="107"/>
        <v>0</v>
      </c>
      <c r="AB84" s="18">
        <f t="shared" si="107"/>
        <v>0</v>
      </c>
      <c r="AC84" s="18">
        <f t="shared" si="107"/>
        <v>0</v>
      </c>
      <c r="AD84" s="18">
        <f t="shared" si="107"/>
        <v>0</v>
      </c>
      <c r="AE84" s="18">
        <f t="shared" si="107"/>
        <v>13595053</v>
      </c>
      <c r="AF84" s="18">
        <f t="shared" si="107"/>
        <v>0</v>
      </c>
      <c r="AG84" s="18">
        <f t="shared" si="107"/>
        <v>13595053</v>
      </c>
      <c r="AH84" s="18">
        <f t="shared" si="107"/>
        <v>0</v>
      </c>
      <c r="AI84" s="18">
        <f t="shared" si="107"/>
        <v>0</v>
      </c>
      <c r="AJ84" s="18">
        <f t="shared" si="107"/>
        <v>0</v>
      </c>
      <c r="AK84" s="18">
        <f t="shared" si="107"/>
        <v>0</v>
      </c>
      <c r="AL84" s="18">
        <f t="shared" si="107"/>
        <v>0</v>
      </c>
      <c r="AM84" s="18">
        <f t="shared" si="107"/>
        <v>0</v>
      </c>
      <c r="AN84" s="18">
        <f t="shared" si="107"/>
        <v>0</v>
      </c>
      <c r="AO84" s="18">
        <f t="shared" si="107"/>
        <v>0</v>
      </c>
      <c r="AP84" s="18">
        <f t="shared" si="107"/>
        <v>0</v>
      </c>
      <c r="AQ84" s="18">
        <f t="shared" si="107"/>
        <v>0</v>
      </c>
      <c r="AR84" s="18">
        <f t="shared" si="107"/>
        <v>0</v>
      </c>
      <c r="AS84" s="18">
        <f t="shared" si="107"/>
        <v>0</v>
      </c>
      <c r="AT84" s="18">
        <f t="shared" si="107"/>
        <v>0</v>
      </c>
      <c r="AU84" s="18">
        <f t="shared" si="107"/>
        <v>0</v>
      </c>
      <c r="AV84" s="18">
        <f t="shared" si="107"/>
        <v>0</v>
      </c>
      <c r="AW84" s="18">
        <f t="shared" si="107"/>
        <v>0</v>
      </c>
      <c r="AX84" s="18">
        <f t="shared" si="107"/>
        <v>0</v>
      </c>
      <c r="AY84" s="18">
        <f t="shared" si="107"/>
        <v>0</v>
      </c>
      <c r="AZ84" s="18">
        <f t="shared" si="107"/>
        <v>0</v>
      </c>
      <c r="BA84" s="18">
        <f t="shared" si="107"/>
        <v>0</v>
      </c>
      <c r="BB84" s="18">
        <f t="shared" si="107"/>
        <v>0</v>
      </c>
      <c r="BC84" s="18">
        <f t="shared" si="107"/>
        <v>0</v>
      </c>
      <c r="BD84" s="18">
        <f t="shared" si="107"/>
        <v>0</v>
      </c>
      <c r="BE84" s="18">
        <f t="shared" si="107"/>
        <v>0</v>
      </c>
      <c r="BF84" s="18">
        <f t="shared" si="107"/>
        <v>0</v>
      </c>
      <c r="BG84" s="18">
        <f t="shared" si="107"/>
        <v>0</v>
      </c>
      <c r="BH84" s="18">
        <f t="shared" si="107"/>
        <v>0</v>
      </c>
      <c r="BI84" s="18">
        <f t="shared" si="107"/>
        <v>0</v>
      </c>
      <c r="BJ84" s="18">
        <f t="shared" si="107"/>
        <v>0</v>
      </c>
      <c r="BK84" s="18">
        <f t="shared" si="107"/>
        <v>0</v>
      </c>
      <c r="BL84" s="18">
        <f t="shared" si="107"/>
        <v>0</v>
      </c>
      <c r="BM84" s="18">
        <f t="shared" si="107"/>
        <v>0</v>
      </c>
      <c r="BN84" s="18">
        <f t="shared" si="107"/>
        <v>0</v>
      </c>
      <c r="BO84" s="18">
        <f t="shared" si="107"/>
        <v>0</v>
      </c>
      <c r="BP84" s="18">
        <f t="shared" ref="BP84:CU84" si="108">SUM(BP85:BP92)</f>
        <v>0</v>
      </c>
      <c r="BQ84" s="18">
        <f t="shared" si="108"/>
        <v>0</v>
      </c>
      <c r="BR84" s="18">
        <f t="shared" si="108"/>
        <v>0</v>
      </c>
      <c r="BS84" s="18">
        <f t="shared" si="108"/>
        <v>0</v>
      </c>
      <c r="BT84" s="18">
        <f t="shared" si="108"/>
        <v>0</v>
      </c>
      <c r="BU84" s="18">
        <f t="shared" si="108"/>
        <v>0</v>
      </c>
      <c r="BV84" s="18">
        <f t="shared" si="108"/>
        <v>0</v>
      </c>
      <c r="BW84" s="18">
        <f t="shared" si="108"/>
        <v>0</v>
      </c>
      <c r="BX84" s="18">
        <f t="shared" si="108"/>
        <v>0</v>
      </c>
      <c r="BY84" s="18">
        <f t="shared" si="108"/>
        <v>0</v>
      </c>
      <c r="BZ84" s="18">
        <f t="shared" si="108"/>
        <v>0</v>
      </c>
      <c r="CA84" s="18">
        <f t="shared" si="108"/>
        <v>0</v>
      </c>
      <c r="CB84" s="18">
        <f t="shared" si="108"/>
        <v>0</v>
      </c>
      <c r="CC84" s="18">
        <f t="shared" si="108"/>
        <v>0</v>
      </c>
      <c r="CD84" s="18">
        <f t="shared" si="108"/>
        <v>0</v>
      </c>
      <c r="CE84" s="18">
        <f t="shared" si="108"/>
        <v>0</v>
      </c>
      <c r="CF84" s="18">
        <f t="shared" si="108"/>
        <v>0</v>
      </c>
      <c r="CG84" s="18">
        <f t="shared" si="108"/>
        <v>0</v>
      </c>
      <c r="CH84" s="18">
        <f t="shared" si="108"/>
        <v>0</v>
      </c>
      <c r="CI84" s="18">
        <f t="shared" si="108"/>
        <v>0</v>
      </c>
      <c r="CJ84" s="18">
        <f t="shared" si="108"/>
        <v>0</v>
      </c>
      <c r="CK84" s="18">
        <f t="shared" si="108"/>
        <v>0</v>
      </c>
      <c r="CL84" s="18">
        <f t="shared" si="108"/>
        <v>0</v>
      </c>
      <c r="CM84" s="18">
        <f t="shared" si="108"/>
        <v>0</v>
      </c>
      <c r="CN84" s="18">
        <f t="shared" si="108"/>
        <v>0</v>
      </c>
      <c r="CO84" s="18">
        <f t="shared" si="108"/>
        <v>0</v>
      </c>
      <c r="CP84" s="18">
        <f t="shared" si="108"/>
        <v>0</v>
      </c>
      <c r="CQ84" s="18">
        <f t="shared" si="108"/>
        <v>0</v>
      </c>
      <c r="CR84" s="18">
        <f t="shared" si="108"/>
        <v>0</v>
      </c>
      <c r="CS84" s="18">
        <f t="shared" si="108"/>
        <v>0</v>
      </c>
      <c r="CT84" s="18">
        <f t="shared" si="108"/>
        <v>0</v>
      </c>
      <c r="CU84" s="46">
        <f t="shared" si="108"/>
        <v>0</v>
      </c>
      <c r="CV84" s="58"/>
      <c r="CW84" s="94"/>
      <c r="CX84" s="114">
        <v>13960095</v>
      </c>
      <c r="CY84" s="114">
        <f t="shared" si="106"/>
        <v>0</v>
      </c>
      <c r="CZ84" s="94"/>
      <c r="DA84" s="93"/>
      <c r="DB84" s="58"/>
      <c r="DC84" s="58"/>
      <c r="DD84" s="58"/>
      <c r="DE84" s="58"/>
      <c r="DF84" s="58"/>
      <c r="DG84" s="58"/>
      <c r="DH84" s="58"/>
      <c r="DI84" s="58"/>
      <c r="DJ84" s="58"/>
      <c r="DK84" s="58"/>
      <c r="DL84" s="58"/>
      <c r="DM84" s="58"/>
      <c r="DN84" s="58"/>
      <c r="DO84" s="58"/>
      <c r="DP84" s="58"/>
      <c r="DQ84" s="58"/>
      <c r="DR84" s="58"/>
      <c r="DS84" s="58"/>
    </row>
    <row r="85" spans="1:123" ht="31.2" x14ac:dyDescent="0.3">
      <c r="A85" s="21" t="s">
        <v>1</v>
      </c>
      <c r="B85" s="21" t="s">
        <v>79</v>
      </c>
      <c r="C85" s="22" t="s">
        <v>517</v>
      </c>
      <c r="D85" s="18">
        <f t="shared" ref="D85:D92" si="109">SUM(E85+BZ85+CR85)</f>
        <v>0</v>
      </c>
      <c r="E85" s="19">
        <f t="shared" ref="E85:E92" si="110">SUM(F85+BA85)</f>
        <v>0</v>
      </c>
      <c r="F85" s="19">
        <f t="shared" ref="F85:F92" si="111">SUM(G85+H85+I85+P85+S85+T85+U85+AE85+AD85)</f>
        <v>0</v>
      </c>
      <c r="G85" s="19">
        <v>0</v>
      </c>
      <c r="H85" s="19">
        <v>0</v>
      </c>
      <c r="I85" s="19">
        <f>SUM(J85:O85)</f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f>SUM(Q85:R85)</f>
        <v>0</v>
      </c>
      <c r="Q85" s="19">
        <v>0</v>
      </c>
      <c r="R85" s="19">
        <v>0</v>
      </c>
      <c r="S85" s="19">
        <v>0</v>
      </c>
      <c r="T85" s="19">
        <v>0</v>
      </c>
      <c r="U85" s="19">
        <f t="shared" ref="U85:U92" si="112">SUM(V85:AC85)</f>
        <v>0</v>
      </c>
      <c r="V85" s="19">
        <v>0</v>
      </c>
      <c r="W85" s="19">
        <v>0</v>
      </c>
      <c r="X85" s="19">
        <v>0</v>
      </c>
      <c r="Y85" s="19">
        <v>0</v>
      </c>
      <c r="Z85" s="19">
        <v>0</v>
      </c>
      <c r="AA85" s="19">
        <v>0</v>
      </c>
      <c r="AB85" s="19">
        <v>0</v>
      </c>
      <c r="AC85" s="19">
        <v>0</v>
      </c>
      <c r="AD85" s="19">
        <v>0</v>
      </c>
      <c r="AE85" s="19">
        <f t="shared" ref="AE85:AE92" si="113">SUM(AF85:AZ85)</f>
        <v>0</v>
      </c>
      <c r="AF85" s="24">
        <v>0</v>
      </c>
      <c r="AG85" s="23"/>
      <c r="AH85" s="19">
        <v>0</v>
      </c>
      <c r="AI85" s="19">
        <v>0</v>
      </c>
      <c r="AJ85" s="19">
        <v>0</v>
      </c>
      <c r="AK85" s="19">
        <v>0</v>
      </c>
      <c r="AL85" s="19">
        <v>0</v>
      </c>
      <c r="AM85" s="19">
        <v>0</v>
      </c>
      <c r="AN85" s="19">
        <v>0</v>
      </c>
      <c r="AO85" s="19">
        <v>0</v>
      </c>
      <c r="AP85" s="19">
        <v>0</v>
      </c>
      <c r="AQ85" s="19">
        <v>0</v>
      </c>
      <c r="AR85" s="19">
        <v>0</v>
      </c>
      <c r="AS85" s="19">
        <v>0</v>
      </c>
      <c r="AT85" s="19">
        <v>0</v>
      </c>
      <c r="AU85" s="19">
        <v>0</v>
      </c>
      <c r="AV85" s="19">
        <v>0</v>
      </c>
      <c r="AW85" s="19">
        <v>0</v>
      </c>
      <c r="AX85" s="19">
        <v>0</v>
      </c>
      <c r="AY85" s="19">
        <v>0</v>
      </c>
      <c r="AZ85" s="19">
        <v>0</v>
      </c>
      <c r="BA85" s="19">
        <f t="shared" ref="BA85:BA92" si="114">SUM(BB85+BF85+BI85+BK85+BN85)</f>
        <v>0</v>
      </c>
      <c r="BB85" s="19">
        <f t="shared" ref="BB85:BB92" si="115">SUM(BC85:BE85)</f>
        <v>0</v>
      </c>
      <c r="BC85" s="19">
        <v>0</v>
      </c>
      <c r="BD85" s="19">
        <v>0</v>
      </c>
      <c r="BE85" s="19">
        <v>0</v>
      </c>
      <c r="BF85" s="19">
        <f t="shared" ref="BF85:BF92" si="116">SUM(BH85:BH85)</f>
        <v>0</v>
      </c>
      <c r="BG85" s="19">
        <v>0</v>
      </c>
      <c r="BH85" s="19">
        <v>0</v>
      </c>
      <c r="BI85" s="19">
        <v>0</v>
      </c>
      <c r="BJ85" s="19">
        <v>0</v>
      </c>
      <c r="BK85" s="19">
        <f>SUM(BL85)</f>
        <v>0</v>
      </c>
      <c r="BL85" s="19">
        <v>0</v>
      </c>
      <c r="BM85" s="19">
        <v>0</v>
      </c>
      <c r="BN85" s="19">
        <f t="shared" ref="BN85:BN92" si="117">SUM(BO85:BY85)</f>
        <v>0</v>
      </c>
      <c r="BO85" s="19">
        <v>0</v>
      </c>
      <c r="BP85" s="19">
        <v>0</v>
      </c>
      <c r="BQ85" s="19">
        <v>0</v>
      </c>
      <c r="BR85" s="19">
        <v>0</v>
      </c>
      <c r="BS85" s="19">
        <v>0</v>
      </c>
      <c r="BT85" s="19">
        <v>0</v>
      </c>
      <c r="BU85" s="19">
        <v>0</v>
      </c>
      <c r="BV85" s="19">
        <v>0</v>
      </c>
      <c r="BW85" s="19">
        <v>0</v>
      </c>
      <c r="BX85" s="19">
        <v>0</v>
      </c>
      <c r="BY85" s="19">
        <v>0</v>
      </c>
      <c r="BZ85" s="19">
        <f t="shared" ref="BZ85:BZ92" si="118">SUM(CA85+CQ85)</f>
        <v>0</v>
      </c>
      <c r="CA85" s="19">
        <f t="shared" ref="CA85:CA92" si="119">SUM(CB85+CE85+CK85)</f>
        <v>0</v>
      </c>
      <c r="CB85" s="19">
        <f>SUM(CC85:CD85)</f>
        <v>0</v>
      </c>
      <c r="CC85" s="19">
        <v>0</v>
      </c>
      <c r="CD85" s="19">
        <v>0</v>
      </c>
      <c r="CE85" s="19">
        <f t="shared" ref="CE85:CE92" si="120">SUM(CF85:CJ85)</f>
        <v>0</v>
      </c>
      <c r="CF85" s="19">
        <v>0</v>
      </c>
      <c r="CG85" s="19">
        <v>0</v>
      </c>
      <c r="CH85" s="19">
        <v>0</v>
      </c>
      <c r="CI85" s="19">
        <v>0</v>
      </c>
      <c r="CJ85" s="19">
        <v>0</v>
      </c>
      <c r="CK85" s="19">
        <f t="shared" ref="CK85:CK92" si="121">SUM(CL85:CP85)</f>
        <v>0</v>
      </c>
      <c r="CL85" s="19">
        <v>0</v>
      </c>
      <c r="CM85" s="19">
        <v>0</v>
      </c>
      <c r="CN85" s="19">
        <v>0</v>
      </c>
      <c r="CO85" s="19"/>
      <c r="CP85" s="19"/>
      <c r="CQ85" s="19">
        <v>0</v>
      </c>
      <c r="CR85" s="19">
        <f>SUM(CS85)</f>
        <v>0</v>
      </c>
      <c r="CS85" s="19">
        <f>SUM(CT85:CU85)</f>
        <v>0</v>
      </c>
      <c r="CT85" s="19">
        <v>0</v>
      </c>
      <c r="CU85" s="20">
        <v>0</v>
      </c>
      <c r="CW85" s="94"/>
      <c r="CX85" s="114"/>
      <c r="CY85" s="114"/>
      <c r="CZ85" s="94"/>
      <c r="DA85" s="95"/>
    </row>
    <row r="86" spans="1:123" ht="15.6" x14ac:dyDescent="0.3">
      <c r="A86" s="21" t="s">
        <v>1</v>
      </c>
      <c r="B86" s="21" t="s">
        <v>83</v>
      </c>
      <c r="C86" s="22" t="s">
        <v>360</v>
      </c>
      <c r="D86" s="18">
        <f t="shared" si="109"/>
        <v>502252</v>
      </c>
      <c r="E86" s="19">
        <f t="shared" si="110"/>
        <v>502252</v>
      </c>
      <c r="F86" s="19">
        <f t="shared" si="111"/>
        <v>502252</v>
      </c>
      <c r="G86" s="19">
        <v>0</v>
      </c>
      <c r="H86" s="19">
        <v>0</v>
      </c>
      <c r="I86" s="19">
        <f>SUM(J86:O86)</f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f>SUM(Q86:R86)</f>
        <v>0</v>
      </c>
      <c r="Q86" s="19">
        <v>0</v>
      </c>
      <c r="R86" s="19">
        <v>0</v>
      </c>
      <c r="S86" s="19">
        <v>0</v>
      </c>
      <c r="T86" s="19">
        <v>0</v>
      </c>
      <c r="U86" s="19">
        <f t="shared" si="112"/>
        <v>0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9">
        <v>0</v>
      </c>
      <c r="AB86" s="19">
        <v>0</v>
      </c>
      <c r="AC86" s="19">
        <v>0</v>
      </c>
      <c r="AD86" s="19">
        <v>0</v>
      </c>
      <c r="AE86" s="19">
        <f t="shared" si="113"/>
        <v>502252</v>
      </c>
      <c r="AF86" s="24">
        <v>0</v>
      </c>
      <c r="AG86" s="23">
        <v>502252</v>
      </c>
      <c r="AH86" s="19">
        <v>0</v>
      </c>
      <c r="AI86" s="19"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</v>
      </c>
      <c r="AQ86" s="19">
        <v>0</v>
      </c>
      <c r="AR86" s="19">
        <v>0</v>
      </c>
      <c r="AS86" s="19">
        <v>0</v>
      </c>
      <c r="AT86" s="19">
        <v>0</v>
      </c>
      <c r="AU86" s="19">
        <v>0</v>
      </c>
      <c r="AV86" s="19">
        <v>0</v>
      </c>
      <c r="AW86" s="19">
        <v>0</v>
      </c>
      <c r="AX86" s="19">
        <v>0</v>
      </c>
      <c r="AY86" s="19">
        <v>0</v>
      </c>
      <c r="AZ86" s="19">
        <v>0</v>
      </c>
      <c r="BA86" s="19">
        <f t="shared" si="114"/>
        <v>0</v>
      </c>
      <c r="BB86" s="19">
        <f t="shared" si="115"/>
        <v>0</v>
      </c>
      <c r="BC86" s="19">
        <v>0</v>
      </c>
      <c r="BD86" s="19">
        <v>0</v>
      </c>
      <c r="BE86" s="19">
        <v>0</v>
      </c>
      <c r="BF86" s="19">
        <f t="shared" si="116"/>
        <v>0</v>
      </c>
      <c r="BG86" s="19">
        <v>0</v>
      </c>
      <c r="BH86" s="19">
        <v>0</v>
      </c>
      <c r="BI86" s="19">
        <v>0</v>
      </c>
      <c r="BJ86" s="19">
        <v>0</v>
      </c>
      <c r="BK86" s="19">
        <f>SUM(BL86)</f>
        <v>0</v>
      </c>
      <c r="BL86" s="19">
        <v>0</v>
      </c>
      <c r="BM86" s="19">
        <v>0</v>
      </c>
      <c r="BN86" s="19">
        <f t="shared" si="117"/>
        <v>0</v>
      </c>
      <c r="BO86" s="19">
        <v>0</v>
      </c>
      <c r="BP86" s="19">
        <v>0</v>
      </c>
      <c r="BQ86" s="19">
        <v>0</v>
      </c>
      <c r="BR86" s="19">
        <v>0</v>
      </c>
      <c r="BS86" s="19">
        <v>0</v>
      </c>
      <c r="BT86" s="19">
        <v>0</v>
      </c>
      <c r="BU86" s="19">
        <v>0</v>
      </c>
      <c r="BV86" s="19">
        <v>0</v>
      </c>
      <c r="BW86" s="19">
        <v>0</v>
      </c>
      <c r="BX86" s="19">
        <v>0</v>
      </c>
      <c r="BY86" s="19">
        <v>0</v>
      </c>
      <c r="BZ86" s="19">
        <f t="shared" si="118"/>
        <v>0</v>
      </c>
      <c r="CA86" s="19">
        <f t="shared" si="119"/>
        <v>0</v>
      </c>
      <c r="CB86" s="19">
        <f>SUM(CC86:CD86)</f>
        <v>0</v>
      </c>
      <c r="CC86" s="19">
        <v>0</v>
      </c>
      <c r="CD86" s="19">
        <v>0</v>
      </c>
      <c r="CE86" s="19">
        <f t="shared" si="120"/>
        <v>0</v>
      </c>
      <c r="CF86" s="19">
        <v>0</v>
      </c>
      <c r="CG86" s="19">
        <v>0</v>
      </c>
      <c r="CH86" s="19">
        <v>0</v>
      </c>
      <c r="CI86" s="19">
        <v>0</v>
      </c>
      <c r="CJ86" s="19">
        <v>0</v>
      </c>
      <c r="CK86" s="19">
        <f t="shared" si="121"/>
        <v>0</v>
      </c>
      <c r="CL86" s="19">
        <v>0</v>
      </c>
      <c r="CM86" s="19">
        <v>0</v>
      </c>
      <c r="CN86" s="19">
        <v>0</v>
      </c>
      <c r="CO86" s="19"/>
      <c r="CP86" s="19"/>
      <c r="CQ86" s="19">
        <v>0</v>
      </c>
      <c r="CR86" s="19">
        <f>SUM(CS86)</f>
        <v>0</v>
      </c>
      <c r="CS86" s="19">
        <f>SUM(CT86:CU86)</f>
        <v>0</v>
      </c>
      <c r="CT86" s="19">
        <v>0</v>
      </c>
      <c r="CU86" s="20">
        <v>0</v>
      </c>
      <c r="CW86" s="94"/>
      <c r="CX86" s="109">
        <v>502252</v>
      </c>
      <c r="CY86" s="109">
        <f>CX86-D86</f>
        <v>0</v>
      </c>
      <c r="CZ86" s="94"/>
      <c r="DA86" s="95"/>
    </row>
    <row r="87" spans="1:123" ht="15.6" x14ac:dyDescent="0.3">
      <c r="A87" s="21" t="s">
        <v>1</v>
      </c>
      <c r="B87" s="21" t="s">
        <v>85</v>
      </c>
      <c r="C87" s="22" t="s">
        <v>187</v>
      </c>
      <c r="D87" s="18">
        <f t="shared" si="109"/>
        <v>3641043</v>
      </c>
      <c r="E87" s="19">
        <f t="shared" si="110"/>
        <v>3641043</v>
      </c>
      <c r="F87" s="19">
        <f t="shared" si="111"/>
        <v>3641043</v>
      </c>
      <c r="G87" s="19">
        <v>0</v>
      </c>
      <c r="H87" s="19">
        <v>0</v>
      </c>
      <c r="I87" s="19">
        <f>SUM(J87:O87)</f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f>SUM(Q87:R87)</f>
        <v>0</v>
      </c>
      <c r="Q87" s="19">
        <v>0</v>
      </c>
      <c r="R87" s="19">
        <v>0</v>
      </c>
      <c r="S87" s="19">
        <v>0</v>
      </c>
      <c r="T87" s="19">
        <v>0</v>
      </c>
      <c r="U87" s="19">
        <f t="shared" si="112"/>
        <v>0</v>
      </c>
      <c r="V87" s="19">
        <v>0</v>
      </c>
      <c r="W87" s="19">
        <v>0</v>
      </c>
      <c r="X87" s="19">
        <v>0</v>
      </c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s="19">
        <v>0</v>
      </c>
      <c r="AE87" s="19">
        <f t="shared" si="113"/>
        <v>3641043</v>
      </c>
      <c r="AF87" s="24">
        <v>0</v>
      </c>
      <c r="AG87" s="23">
        <v>3641043</v>
      </c>
      <c r="AH87" s="19">
        <v>0</v>
      </c>
      <c r="AI87" s="19">
        <v>0</v>
      </c>
      <c r="AJ87" s="19">
        <v>0</v>
      </c>
      <c r="AK87" s="19">
        <v>0</v>
      </c>
      <c r="AL87" s="19">
        <v>0</v>
      </c>
      <c r="AM87" s="19">
        <v>0</v>
      </c>
      <c r="AN87" s="19">
        <v>0</v>
      </c>
      <c r="AO87" s="19">
        <v>0</v>
      </c>
      <c r="AP87" s="19">
        <v>0</v>
      </c>
      <c r="AQ87" s="19">
        <v>0</v>
      </c>
      <c r="AR87" s="19">
        <v>0</v>
      </c>
      <c r="AS87" s="19">
        <v>0</v>
      </c>
      <c r="AT87" s="19">
        <v>0</v>
      </c>
      <c r="AU87" s="19">
        <v>0</v>
      </c>
      <c r="AV87" s="19">
        <v>0</v>
      </c>
      <c r="AW87" s="19">
        <v>0</v>
      </c>
      <c r="AX87" s="19">
        <v>0</v>
      </c>
      <c r="AY87" s="19">
        <v>0</v>
      </c>
      <c r="AZ87" s="19">
        <v>0</v>
      </c>
      <c r="BA87" s="19">
        <f t="shared" si="114"/>
        <v>0</v>
      </c>
      <c r="BB87" s="19">
        <f t="shared" si="115"/>
        <v>0</v>
      </c>
      <c r="BC87" s="19">
        <v>0</v>
      </c>
      <c r="BD87" s="19">
        <v>0</v>
      </c>
      <c r="BE87" s="19">
        <v>0</v>
      </c>
      <c r="BF87" s="19">
        <f t="shared" si="116"/>
        <v>0</v>
      </c>
      <c r="BG87" s="19">
        <v>0</v>
      </c>
      <c r="BH87" s="19">
        <v>0</v>
      </c>
      <c r="BI87" s="19">
        <v>0</v>
      </c>
      <c r="BJ87" s="19">
        <v>0</v>
      </c>
      <c r="BK87" s="19">
        <f>SUM(BL87)</f>
        <v>0</v>
      </c>
      <c r="BL87" s="19">
        <v>0</v>
      </c>
      <c r="BM87" s="19">
        <v>0</v>
      </c>
      <c r="BN87" s="19">
        <f t="shared" si="117"/>
        <v>0</v>
      </c>
      <c r="BO87" s="19">
        <v>0</v>
      </c>
      <c r="BP87" s="19">
        <v>0</v>
      </c>
      <c r="BQ87" s="19">
        <v>0</v>
      </c>
      <c r="BR87" s="19">
        <v>0</v>
      </c>
      <c r="BS87" s="19">
        <v>0</v>
      </c>
      <c r="BT87" s="19">
        <v>0</v>
      </c>
      <c r="BU87" s="19">
        <v>0</v>
      </c>
      <c r="BV87" s="19">
        <v>0</v>
      </c>
      <c r="BW87" s="19">
        <v>0</v>
      </c>
      <c r="BX87" s="19">
        <v>0</v>
      </c>
      <c r="BY87" s="19">
        <v>0</v>
      </c>
      <c r="BZ87" s="19">
        <f t="shared" si="118"/>
        <v>0</v>
      </c>
      <c r="CA87" s="19">
        <f t="shared" si="119"/>
        <v>0</v>
      </c>
      <c r="CB87" s="19">
        <f>SUM(CC87:CD87)</f>
        <v>0</v>
      </c>
      <c r="CC87" s="19">
        <v>0</v>
      </c>
      <c r="CD87" s="19">
        <v>0</v>
      </c>
      <c r="CE87" s="19">
        <f t="shared" si="120"/>
        <v>0</v>
      </c>
      <c r="CF87" s="19">
        <v>0</v>
      </c>
      <c r="CG87" s="19">
        <v>0</v>
      </c>
      <c r="CH87" s="19">
        <v>0</v>
      </c>
      <c r="CI87" s="19">
        <v>0</v>
      </c>
      <c r="CJ87" s="19">
        <v>0</v>
      </c>
      <c r="CK87" s="19">
        <f t="shared" si="121"/>
        <v>0</v>
      </c>
      <c r="CL87" s="19">
        <v>0</v>
      </c>
      <c r="CM87" s="19">
        <v>0</v>
      </c>
      <c r="CN87" s="19">
        <v>0</v>
      </c>
      <c r="CO87" s="19"/>
      <c r="CP87" s="19"/>
      <c r="CQ87" s="19">
        <v>0</v>
      </c>
      <c r="CR87" s="19">
        <f>SUM(CS87)</f>
        <v>0</v>
      </c>
      <c r="CS87" s="19">
        <f>SUM(CT87:CU87)</f>
        <v>0</v>
      </c>
      <c r="CT87" s="19">
        <v>0</v>
      </c>
      <c r="CU87" s="20">
        <v>0</v>
      </c>
      <c r="CW87" s="94"/>
      <c r="CX87" s="109">
        <v>3641043</v>
      </c>
      <c r="CY87" s="109">
        <f t="shared" si="106"/>
        <v>0</v>
      </c>
      <c r="CZ87" s="94"/>
      <c r="DA87" s="95"/>
    </row>
    <row r="88" spans="1:123" ht="31.2" x14ac:dyDescent="0.3">
      <c r="A88" s="21" t="s">
        <v>1</v>
      </c>
      <c r="B88" s="21" t="s">
        <v>152</v>
      </c>
      <c r="C88" s="22" t="s">
        <v>534</v>
      </c>
      <c r="D88" s="18">
        <f t="shared" si="109"/>
        <v>221652</v>
      </c>
      <c r="E88" s="19">
        <f t="shared" si="110"/>
        <v>221652</v>
      </c>
      <c r="F88" s="19">
        <f t="shared" si="111"/>
        <v>221652</v>
      </c>
      <c r="G88" s="19">
        <v>0</v>
      </c>
      <c r="H88" s="19">
        <v>0</v>
      </c>
      <c r="I88" s="19">
        <f t="shared" si="78"/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f t="shared" si="79"/>
        <v>0</v>
      </c>
      <c r="Q88" s="19">
        <v>0</v>
      </c>
      <c r="R88" s="19">
        <v>0</v>
      </c>
      <c r="S88" s="19">
        <v>0</v>
      </c>
      <c r="T88" s="19">
        <v>0</v>
      </c>
      <c r="U88" s="19">
        <f t="shared" si="112"/>
        <v>0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f t="shared" si="113"/>
        <v>221652</v>
      </c>
      <c r="AF88" s="24">
        <v>0</v>
      </c>
      <c r="AG88" s="23">
        <v>221652</v>
      </c>
      <c r="AH88" s="19">
        <v>0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0</v>
      </c>
      <c r="AQ88" s="19">
        <v>0</v>
      </c>
      <c r="AR88" s="19">
        <v>0</v>
      </c>
      <c r="AS88" s="19">
        <v>0</v>
      </c>
      <c r="AT88" s="19">
        <v>0</v>
      </c>
      <c r="AU88" s="19">
        <v>0</v>
      </c>
      <c r="AV88" s="19">
        <v>0</v>
      </c>
      <c r="AW88" s="19">
        <v>0</v>
      </c>
      <c r="AX88" s="19">
        <v>0</v>
      </c>
      <c r="AY88" s="19">
        <v>0</v>
      </c>
      <c r="AZ88" s="19">
        <v>0</v>
      </c>
      <c r="BA88" s="19">
        <f t="shared" si="114"/>
        <v>0</v>
      </c>
      <c r="BB88" s="19">
        <f t="shared" si="115"/>
        <v>0</v>
      </c>
      <c r="BC88" s="19">
        <v>0</v>
      </c>
      <c r="BD88" s="19">
        <v>0</v>
      </c>
      <c r="BE88" s="19">
        <v>0</v>
      </c>
      <c r="BF88" s="19">
        <f t="shared" si="116"/>
        <v>0</v>
      </c>
      <c r="BG88" s="19">
        <v>0</v>
      </c>
      <c r="BH88" s="19">
        <v>0</v>
      </c>
      <c r="BI88" s="19">
        <v>0</v>
      </c>
      <c r="BJ88" s="19">
        <v>0</v>
      </c>
      <c r="BK88" s="19">
        <f t="shared" si="80"/>
        <v>0</v>
      </c>
      <c r="BL88" s="19">
        <v>0</v>
      </c>
      <c r="BM88" s="19">
        <v>0</v>
      </c>
      <c r="BN88" s="19">
        <f t="shared" si="117"/>
        <v>0</v>
      </c>
      <c r="BO88" s="19">
        <v>0</v>
      </c>
      <c r="BP88" s="19">
        <v>0</v>
      </c>
      <c r="BQ88" s="19">
        <v>0</v>
      </c>
      <c r="BR88" s="19">
        <v>0</v>
      </c>
      <c r="BS88" s="19">
        <v>0</v>
      </c>
      <c r="BT88" s="19">
        <v>0</v>
      </c>
      <c r="BU88" s="19">
        <v>0</v>
      </c>
      <c r="BV88" s="19">
        <v>0</v>
      </c>
      <c r="BW88" s="19">
        <v>0</v>
      </c>
      <c r="BX88" s="19">
        <v>0</v>
      </c>
      <c r="BY88" s="19">
        <v>0</v>
      </c>
      <c r="BZ88" s="19">
        <f t="shared" si="118"/>
        <v>0</v>
      </c>
      <c r="CA88" s="19">
        <f t="shared" si="119"/>
        <v>0</v>
      </c>
      <c r="CB88" s="19">
        <f t="shared" si="81"/>
        <v>0</v>
      </c>
      <c r="CC88" s="19">
        <v>0</v>
      </c>
      <c r="CD88" s="19">
        <v>0</v>
      </c>
      <c r="CE88" s="19">
        <f t="shared" si="120"/>
        <v>0</v>
      </c>
      <c r="CF88" s="19">
        <v>0</v>
      </c>
      <c r="CG88" s="19">
        <v>0</v>
      </c>
      <c r="CH88" s="19">
        <v>0</v>
      </c>
      <c r="CI88" s="19">
        <v>0</v>
      </c>
      <c r="CJ88" s="19">
        <v>0</v>
      </c>
      <c r="CK88" s="19">
        <f t="shared" si="121"/>
        <v>0</v>
      </c>
      <c r="CL88" s="19">
        <v>0</v>
      </c>
      <c r="CM88" s="19">
        <v>0</v>
      </c>
      <c r="CN88" s="19">
        <v>0</v>
      </c>
      <c r="CO88" s="19"/>
      <c r="CP88" s="19"/>
      <c r="CQ88" s="19">
        <v>0</v>
      </c>
      <c r="CR88" s="19">
        <f t="shared" si="82"/>
        <v>0</v>
      </c>
      <c r="CS88" s="19">
        <f t="shared" si="83"/>
        <v>0</v>
      </c>
      <c r="CT88" s="19">
        <v>0</v>
      </c>
      <c r="CU88" s="20">
        <v>0</v>
      </c>
      <c r="CW88" s="94"/>
      <c r="CX88" s="109">
        <v>221652</v>
      </c>
      <c r="CY88" s="109">
        <f t="shared" si="106"/>
        <v>0</v>
      </c>
      <c r="CZ88" s="94"/>
      <c r="DA88" s="95"/>
    </row>
    <row r="89" spans="1:123" ht="31.2" x14ac:dyDescent="0.3">
      <c r="A89" s="36"/>
      <c r="B89" s="42" t="s">
        <v>89</v>
      </c>
      <c r="C89" s="43" t="s">
        <v>485</v>
      </c>
      <c r="D89" s="38">
        <f t="shared" si="109"/>
        <v>1507820</v>
      </c>
      <c r="E89" s="39">
        <f t="shared" si="110"/>
        <v>1507820</v>
      </c>
      <c r="F89" s="39">
        <f t="shared" si="111"/>
        <v>1507820</v>
      </c>
      <c r="G89" s="35">
        <v>0</v>
      </c>
      <c r="H89" s="35">
        <v>0</v>
      </c>
      <c r="I89" s="39">
        <f t="shared" ref="I89" si="122">SUM(J89:O89)</f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9">
        <f t="shared" si="79"/>
        <v>0</v>
      </c>
      <c r="Q89" s="39">
        <v>0</v>
      </c>
      <c r="R89" s="39">
        <v>0</v>
      </c>
      <c r="S89" s="39">
        <v>0</v>
      </c>
      <c r="T89" s="39">
        <v>0</v>
      </c>
      <c r="U89" s="39">
        <f t="shared" si="112"/>
        <v>0</v>
      </c>
      <c r="V89" s="39">
        <v>0</v>
      </c>
      <c r="W89" s="39">
        <v>0</v>
      </c>
      <c r="X89" s="39">
        <v>0</v>
      </c>
      <c r="Y89" s="39">
        <v>0</v>
      </c>
      <c r="Z89" s="39">
        <v>0</v>
      </c>
      <c r="AA89" s="39">
        <v>0</v>
      </c>
      <c r="AB89" s="39">
        <v>0</v>
      </c>
      <c r="AC89" s="39">
        <v>0</v>
      </c>
      <c r="AD89" s="39">
        <v>0</v>
      </c>
      <c r="AE89" s="39">
        <f t="shared" si="113"/>
        <v>1507820</v>
      </c>
      <c r="AF89" s="40">
        <v>0</v>
      </c>
      <c r="AG89" s="35">
        <v>1507820</v>
      </c>
      <c r="AH89" s="39">
        <v>0</v>
      </c>
      <c r="AI89" s="39">
        <v>0</v>
      </c>
      <c r="AJ89" s="39">
        <v>0</v>
      </c>
      <c r="AK89" s="39">
        <v>0</v>
      </c>
      <c r="AL89" s="39">
        <v>0</v>
      </c>
      <c r="AM89" s="39">
        <v>0</v>
      </c>
      <c r="AN89" s="39">
        <v>0</v>
      </c>
      <c r="AO89" s="39">
        <v>0</v>
      </c>
      <c r="AP89" s="39">
        <v>0</v>
      </c>
      <c r="AQ89" s="39">
        <v>0</v>
      </c>
      <c r="AR89" s="39">
        <v>0</v>
      </c>
      <c r="AS89" s="39">
        <v>0</v>
      </c>
      <c r="AT89" s="39">
        <v>0</v>
      </c>
      <c r="AU89" s="39">
        <v>0</v>
      </c>
      <c r="AV89" s="39">
        <v>0</v>
      </c>
      <c r="AW89" s="39">
        <v>0</v>
      </c>
      <c r="AX89" s="39">
        <v>0</v>
      </c>
      <c r="AY89" s="39">
        <v>0</v>
      </c>
      <c r="AZ89" s="39">
        <v>0</v>
      </c>
      <c r="BA89" s="39">
        <f t="shared" si="114"/>
        <v>0</v>
      </c>
      <c r="BB89" s="39">
        <f t="shared" si="115"/>
        <v>0</v>
      </c>
      <c r="BC89" s="39">
        <v>0</v>
      </c>
      <c r="BD89" s="39">
        <v>0</v>
      </c>
      <c r="BE89" s="39">
        <v>0</v>
      </c>
      <c r="BF89" s="39">
        <f t="shared" si="116"/>
        <v>0</v>
      </c>
      <c r="BG89" s="39">
        <v>0</v>
      </c>
      <c r="BH89" s="39">
        <v>0</v>
      </c>
      <c r="BI89" s="39">
        <v>0</v>
      </c>
      <c r="BJ89" s="39">
        <v>0</v>
      </c>
      <c r="BK89" s="39">
        <f t="shared" ref="BK89" si="123">SUM(BL89)</f>
        <v>0</v>
      </c>
      <c r="BL89" s="39">
        <v>0</v>
      </c>
      <c r="BM89" s="39">
        <v>0</v>
      </c>
      <c r="BN89" s="39">
        <f t="shared" si="117"/>
        <v>0</v>
      </c>
      <c r="BO89" s="39">
        <v>0</v>
      </c>
      <c r="BP89" s="39">
        <v>0</v>
      </c>
      <c r="BQ89" s="39">
        <v>0</v>
      </c>
      <c r="BR89" s="39">
        <v>0</v>
      </c>
      <c r="BS89" s="39">
        <v>0</v>
      </c>
      <c r="BT89" s="39">
        <v>0</v>
      </c>
      <c r="BU89" s="39">
        <v>0</v>
      </c>
      <c r="BV89" s="39">
        <v>0</v>
      </c>
      <c r="BW89" s="39">
        <v>0</v>
      </c>
      <c r="BX89" s="39">
        <v>0</v>
      </c>
      <c r="BY89" s="39">
        <v>0</v>
      </c>
      <c r="BZ89" s="39">
        <f t="shared" si="118"/>
        <v>0</v>
      </c>
      <c r="CA89" s="39">
        <f t="shared" si="119"/>
        <v>0</v>
      </c>
      <c r="CB89" s="39">
        <f t="shared" ref="CB89" si="124">SUM(CC89:CD89)</f>
        <v>0</v>
      </c>
      <c r="CC89" s="39">
        <v>0</v>
      </c>
      <c r="CD89" s="39">
        <v>0</v>
      </c>
      <c r="CE89" s="19">
        <f t="shared" si="120"/>
        <v>0</v>
      </c>
      <c r="CF89" s="39">
        <v>0</v>
      </c>
      <c r="CG89" s="39">
        <v>0</v>
      </c>
      <c r="CH89" s="39">
        <v>0</v>
      </c>
      <c r="CI89" s="39">
        <v>0</v>
      </c>
      <c r="CJ89" s="39">
        <v>0</v>
      </c>
      <c r="CK89" s="39">
        <f t="shared" si="121"/>
        <v>0</v>
      </c>
      <c r="CL89" s="39">
        <v>0</v>
      </c>
      <c r="CM89" s="39">
        <v>0</v>
      </c>
      <c r="CN89" s="39">
        <v>0</v>
      </c>
      <c r="CO89" s="39"/>
      <c r="CP89" s="39"/>
      <c r="CQ89" s="39">
        <v>0</v>
      </c>
      <c r="CR89" s="39">
        <f t="shared" ref="CR89" si="125">SUM(CS89)</f>
        <v>0</v>
      </c>
      <c r="CS89" s="39">
        <f t="shared" si="83"/>
        <v>0</v>
      </c>
      <c r="CT89" s="39">
        <v>0</v>
      </c>
      <c r="CU89" s="41">
        <v>0</v>
      </c>
      <c r="CW89" s="96"/>
      <c r="CX89" s="109">
        <v>1507820</v>
      </c>
      <c r="CY89" s="109">
        <f t="shared" si="106"/>
        <v>0</v>
      </c>
      <c r="CZ89" s="96"/>
      <c r="DA89" s="95"/>
    </row>
    <row r="90" spans="1:123" ht="31.2" x14ac:dyDescent="0.3">
      <c r="A90" s="36" t="s">
        <v>1</v>
      </c>
      <c r="B90" s="42" t="s">
        <v>91</v>
      </c>
      <c r="C90" s="43" t="s">
        <v>486</v>
      </c>
      <c r="D90" s="38">
        <f t="shared" si="109"/>
        <v>7494550</v>
      </c>
      <c r="E90" s="39">
        <f t="shared" si="110"/>
        <v>7494550</v>
      </c>
      <c r="F90" s="39">
        <f t="shared" si="111"/>
        <v>7494550</v>
      </c>
      <c r="G90" s="35">
        <v>0</v>
      </c>
      <c r="H90" s="35">
        <v>0</v>
      </c>
      <c r="I90" s="39">
        <f t="shared" si="78"/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9">
        <f t="shared" si="79"/>
        <v>0</v>
      </c>
      <c r="Q90" s="39">
        <v>0</v>
      </c>
      <c r="R90" s="39">
        <v>0</v>
      </c>
      <c r="S90" s="39">
        <v>0</v>
      </c>
      <c r="T90" s="39">
        <v>0</v>
      </c>
      <c r="U90" s="39">
        <f t="shared" si="112"/>
        <v>0</v>
      </c>
      <c r="V90" s="39">
        <v>0</v>
      </c>
      <c r="W90" s="39">
        <v>0</v>
      </c>
      <c r="X90" s="39">
        <v>0</v>
      </c>
      <c r="Y90" s="39">
        <v>0</v>
      </c>
      <c r="Z90" s="39">
        <v>0</v>
      </c>
      <c r="AA90" s="39">
        <v>0</v>
      </c>
      <c r="AB90" s="39">
        <v>0</v>
      </c>
      <c r="AC90" s="39">
        <v>0</v>
      </c>
      <c r="AD90" s="39">
        <v>0</v>
      </c>
      <c r="AE90" s="39">
        <f t="shared" si="113"/>
        <v>7494550</v>
      </c>
      <c r="AF90" s="40">
        <v>0</v>
      </c>
      <c r="AG90" s="35">
        <v>7494550</v>
      </c>
      <c r="AH90" s="39">
        <v>0</v>
      </c>
      <c r="AI90" s="39">
        <v>0</v>
      </c>
      <c r="AJ90" s="39">
        <v>0</v>
      </c>
      <c r="AK90" s="39">
        <v>0</v>
      </c>
      <c r="AL90" s="39">
        <v>0</v>
      </c>
      <c r="AM90" s="39">
        <v>0</v>
      </c>
      <c r="AN90" s="39">
        <v>0</v>
      </c>
      <c r="AO90" s="39">
        <v>0</v>
      </c>
      <c r="AP90" s="39">
        <v>0</v>
      </c>
      <c r="AQ90" s="39">
        <v>0</v>
      </c>
      <c r="AR90" s="39">
        <v>0</v>
      </c>
      <c r="AS90" s="39">
        <v>0</v>
      </c>
      <c r="AT90" s="39">
        <v>0</v>
      </c>
      <c r="AU90" s="39">
        <v>0</v>
      </c>
      <c r="AV90" s="39">
        <v>0</v>
      </c>
      <c r="AW90" s="39">
        <v>0</v>
      </c>
      <c r="AX90" s="39">
        <v>0</v>
      </c>
      <c r="AY90" s="39">
        <v>0</v>
      </c>
      <c r="AZ90" s="39">
        <v>0</v>
      </c>
      <c r="BA90" s="39">
        <f t="shared" si="114"/>
        <v>0</v>
      </c>
      <c r="BB90" s="39">
        <f t="shared" si="115"/>
        <v>0</v>
      </c>
      <c r="BC90" s="39">
        <v>0</v>
      </c>
      <c r="BD90" s="39">
        <v>0</v>
      </c>
      <c r="BE90" s="39">
        <v>0</v>
      </c>
      <c r="BF90" s="39">
        <f t="shared" si="116"/>
        <v>0</v>
      </c>
      <c r="BG90" s="39">
        <v>0</v>
      </c>
      <c r="BH90" s="39">
        <v>0</v>
      </c>
      <c r="BI90" s="39">
        <v>0</v>
      </c>
      <c r="BJ90" s="39">
        <v>0</v>
      </c>
      <c r="BK90" s="39">
        <f t="shared" si="80"/>
        <v>0</v>
      </c>
      <c r="BL90" s="39">
        <v>0</v>
      </c>
      <c r="BM90" s="39">
        <v>0</v>
      </c>
      <c r="BN90" s="39">
        <f t="shared" si="117"/>
        <v>0</v>
      </c>
      <c r="BO90" s="39">
        <v>0</v>
      </c>
      <c r="BP90" s="39">
        <v>0</v>
      </c>
      <c r="BQ90" s="39">
        <v>0</v>
      </c>
      <c r="BR90" s="39">
        <v>0</v>
      </c>
      <c r="BS90" s="39">
        <v>0</v>
      </c>
      <c r="BT90" s="39">
        <v>0</v>
      </c>
      <c r="BU90" s="39">
        <v>0</v>
      </c>
      <c r="BV90" s="39">
        <v>0</v>
      </c>
      <c r="BW90" s="39">
        <v>0</v>
      </c>
      <c r="BX90" s="39">
        <v>0</v>
      </c>
      <c r="BY90" s="39">
        <v>0</v>
      </c>
      <c r="BZ90" s="39">
        <f t="shared" si="118"/>
        <v>0</v>
      </c>
      <c r="CA90" s="39">
        <f t="shared" si="119"/>
        <v>0</v>
      </c>
      <c r="CB90" s="39">
        <f t="shared" si="81"/>
        <v>0</v>
      </c>
      <c r="CC90" s="39">
        <v>0</v>
      </c>
      <c r="CD90" s="39">
        <v>0</v>
      </c>
      <c r="CE90" s="19">
        <f t="shared" si="120"/>
        <v>0</v>
      </c>
      <c r="CF90" s="39">
        <v>0</v>
      </c>
      <c r="CG90" s="39">
        <v>0</v>
      </c>
      <c r="CH90" s="39">
        <v>0</v>
      </c>
      <c r="CI90" s="39">
        <v>0</v>
      </c>
      <c r="CJ90" s="39">
        <v>0</v>
      </c>
      <c r="CK90" s="39">
        <f t="shared" si="121"/>
        <v>0</v>
      </c>
      <c r="CL90" s="39">
        <v>0</v>
      </c>
      <c r="CM90" s="39">
        <v>0</v>
      </c>
      <c r="CN90" s="39">
        <v>0</v>
      </c>
      <c r="CO90" s="39"/>
      <c r="CP90" s="39"/>
      <c r="CQ90" s="39">
        <v>0</v>
      </c>
      <c r="CR90" s="39">
        <f t="shared" si="82"/>
        <v>0</v>
      </c>
      <c r="CS90" s="39">
        <f t="shared" si="83"/>
        <v>0</v>
      </c>
      <c r="CT90" s="39">
        <v>0</v>
      </c>
      <c r="CU90" s="41">
        <v>0</v>
      </c>
      <c r="CW90" s="96"/>
      <c r="CX90" s="109">
        <v>7494550</v>
      </c>
      <c r="CY90" s="109">
        <f t="shared" si="106"/>
        <v>0</v>
      </c>
      <c r="CZ90" s="96"/>
      <c r="DA90" s="95"/>
    </row>
    <row r="91" spans="1:123" ht="31.2" x14ac:dyDescent="0.3">
      <c r="A91" s="36" t="s">
        <v>1</v>
      </c>
      <c r="B91" s="36" t="s">
        <v>188</v>
      </c>
      <c r="C91" s="37" t="s">
        <v>361</v>
      </c>
      <c r="D91" s="38">
        <f t="shared" si="109"/>
        <v>365042</v>
      </c>
      <c r="E91" s="39">
        <f t="shared" si="110"/>
        <v>365042</v>
      </c>
      <c r="F91" s="39">
        <f t="shared" si="111"/>
        <v>365042</v>
      </c>
      <c r="G91" s="35">
        <v>296421</v>
      </c>
      <c r="H91" s="35">
        <v>68621</v>
      </c>
      <c r="I91" s="39">
        <f t="shared" si="78"/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/>
      <c r="P91" s="39">
        <f t="shared" si="79"/>
        <v>0</v>
      </c>
      <c r="Q91" s="39">
        <v>0</v>
      </c>
      <c r="R91" s="39"/>
      <c r="S91" s="39">
        <v>0</v>
      </c>
      <c r="T91" s="39">
        <v>0</v>
      </c>
      <c r="U91" s="39">
        <f t="shared" si="112"/>
        <v>0</v>
      </c>
      <c r="V91" s="39">
        <v>0</v>
      </c>
      <c r="W91" s="39">
        <v>0</v>
      </c>
      <c r="X91" s="39">
        <v>0</v>
      </c>
      <c r="Y91" s="39">
        <v>0</v>
      </c>
      <c r="Z91" s="39">
        <v>0</v>
      </c>
      <c r="AA91" s="39">
        <v>0</v>
      </c>
      <c r="AB91" s="39">
        <v>0</v>
      </c>
      <c r="AC91" s="39">
        <v>0</v>
      </c>
      <c r="AD91" s="39">
        <v>0</v>
      </c>
      <c r="AE91" s="39">
        <f t="shared" si="113"/>
        <v>0</v>
      </c>
      <c r="AF91" s="40">
        <v>0</v>
      </c>
      <c r="AG91" s="35"/>
      <c r="AH91" s="39">
        <v>0</v>
      </c>
      <c r="AI91" s="39">
        <v>0</v>
      </c>
      <c r="AJ91" s="39">
        <v>0</v>
      </c>
      <c r="AK91" s="39">
        <v>0</v>
      </c>
      <c r="AL91" s="39">
        <v>0</v>
      </c>
      <c r="AM91" s="39">
        <v>0</v>
      </c>
      <c r="AN91" s="39">
        <v>0</v>
      </c>
      <c r="AO91" s="39">
        <v>0</v>
      </c>
      <c r="AP91" s="39">
        <v>0</v>
      </c>
      <c r="AQ91" s="39">
        <v>0</v>
      </c>
      <c r="AR91" s="39">
        <v>0</v>
      </c>
      <c r="AS91" s="39">
        <v>0</v>
      </c>
      <c r="AT91" s="39">
        <v>0</v>
      </c>
      <c r="AU91" s="39">
        <v>0</v>
      </c>
      <c r="AV91" s="39">
        <v>0</v>
      </c>
      <c r="AW91" s="39">
        <v>0</v>
      </c>
      <c r="AX91" s="39">
        <v>0</v>
      </c>
      <c r="AY91" s="39">
        <v>0</v>
      </c>
      <c r="AZ91" s="39">
        <v>0</v>
      </c>
      <c r="BA91" s="39">
        <f t="shared" si="114"/>
        <v>0</v>
      </c>
      <c r="BB91" s="39">
        <f t="shared" si="115"/>
        <v>0</v>
      </c>
      <c r="BC91" s="39">
        <v>0</v>
      </c>
      <c r="BD91" s="39">
        <v>0</v>
      </c>
      <c r="BE91" s="39">
        <v>0</v>
      </c>
      <c r="BF91" s="39">
        <f t="shared" si="116"/>
        <v>0</v>
      </c>
      <c r="BG91" s="39">
        <v>0</v>
      </c>
      <c r="BH91" s="39">
        <v>0</v>
      </c>
      <c r="BI91" s="39">
        <v>0</v>
      </c>
      <c r="BJ91" s="39">
        <v>0</v>
      </c>
      <c r="BK91" s="39">
        <f t="shared" si="80"/>
        <v>0</v>
      </c>
      <c r="BL91" s="39">
        <v>0</v>
      </c>
      <c r="BM91" s="39">
        <v>0</v>
      </c>
      <c r="BN91" s="39">
        <f t="shared" si="117"/>
        <v>0</v>
      </c>
      <c r="BO91" s="39">
        <v>0</v>
      </c>
      <c r="BP91" s="39">
        <v>0</v>
      </c>
      <c r="BQ91" s="39">
        <v>0</v>
      </c>
      <c r="BR91" s="39">
        <v>0</v>
      </c>
      <c r="BS91" s="39">
        <v>0</v>
      </c>
      <c r="BT91" s="39">
        <v>0</v>
      </c>
      <c r="BU91" s="39">
        <v>0</v>
      </c>
      <c r="BV91" s="39">
        <v>0</v>
      </c>
      <c r="BW91" s="39">
        <v>0</v>
      </c>
      <c r="BX91" s="39">
        <v>0</v>
      </c>
      <c r="BY91" s="39">
        <v>0</v>
      </c>
      <c r="BZ91" s="39">
        <f t="shared" si="118"/>
        <v>0</v>
      </c>
      <c r="CA91" s="39">
        <f t="shared" si="119"/>
        <v>0</v>
      </c>
      <c r="CB91" s="39">
        <f t="shared" si="81"/>
        <v>0</v>
      </c>
      <c r="CC91" s="39">
        <v>0</v>
      </c>
      <c r="CD91" s="39"/>
      <c r="CE91" s="19">
        <f t="shared" si="120"/>
        <v>0</v>
      </c>
      <c r="CF91" s="39">
        <v>0</v>
      </c>
      <c r="CG91" s="39">
        <v>0</v>
      </c>
      <c r="CH91" s="39">
        <v>0</v>
      </c>
      <c r="CI91" s="39">
        <v>0</v>
      </c>
      <c r="CJ91" s="39">
        <v>0</v>
      </c>
      <c r="CK91" s="39">
        <f t="shared" si="121"/>
        <v>0</v>
      </c>
      <c r="CL91" s="39">
        <v>0</v>
      </c>
      <c r="CM91" s="39">
        <v>0</v>
      </c>
      <c r="CN91" s="39">
        <v>0</v>
      </c>
      <c r="CO91" s="39"/>
      <c r="CP91" s="39"/>
      <c r="CQ91" s="39">
        <v>0</v>
      </c>
      <c r="CR91" s="39">
        <f t="shared" si="82"/>
        <v>0</v>
      </c>
      <c r="CS91" s="39">
        <f t="shared" si="83"/>
        <v>0</v>
      </c>
      <c r="CT91" s="39">
        <v>0</v>
      </c>
      <c r="CU91" s="41">
        <v>0</v>
      </c>
      <c r="CW91" s="96"/>
      <c r="CX91" s="109">
        <v>365042</v>
      </c>
      <c r="CY91" s="109">
        <f t="shared" si="106"/>
        <v>0</v>
      </c>
      <c r="CZ91" s="96"/>
      <c r="DA91" s="95"/>
    </row>
    <row r="92" spans="1:123" s="52" customFormat="1" ht="31.2" x14ac:dyDescent="0.3">
      <c r="A92" s="36"/>
      <c r="B92" s="42" t="s">
        <v>103</v>
      </c>
      <c r="C92" s="43" t="s">
        <v>487</v>
      </c>
      <c r="D92" s="38">
        <f t="shared" si="109"/>
        <v>227736</v>
      </c>
      <c r="E92" s="39">
        <f t="shared" si="110"/>
        <v>227736</v>
      </c>
      <c r="F92" s="39">
        <f t="shared" si="111"/>
        <v>227736</v>
      </c>
      <c r="G92" s="35">
        <v>0</v>
      </c>
      <c r="H92" s="35">
        <v>0</v>
      </c>
      <c r="I92" s="39">
        <f t="shared" si="78"/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9">
        <f t="shared" si="79"/>
        <v>0</v>
      </c>
      <c r="Q92" s="39">
        <v>0</v>
      </c>
      <c r="R92" s="39">
        <v>0</v>
      </c>
      <c r="S92" s="39">
        <v>0</v>
      </c>
      <c r="T92" s="39">
        <v>0</v>
      </c>
      <c r="U92" s="39">
        <f t="shared" si="112"/>
        <v>0</v>
      </c>
      <c r="V92" s="39">
        <v>0</v>
      </c>
      <c r="W92" s="39">
        <v>0</v>
      </c>
      <c r="X92" s="39">
        <v>0</v>
      </c>
      <c r="Y92" s="39">
        <v>0</v>
      </c>
      <c r="Z92" s="39">
        <v>0</v>
      </c>
      <c r="AA92" s="39">
        <v>0</v>
      </c>
      <c r="AB92" s="39">
        <v>0</v>
      </c>
      <c r="AC92" s="39">
        <v>0</v>
      </c>
      <c r="AD92" s="39">
        <v>0</v>
      </c>
      <c r="AE92" s="39">
        <f t="shared" si="113"/>
        <v>227736</v>
      </c>
      <c r="AF92" s="40">
        <v>0</v>
      </c>
      <c r="AG92" s="35">
        <v>227736</v>
      </c>
      <c r="AH92" s="39">
        <v>0</v>
      </c>
      <c r="AI92" s="39">
        <v>0</v>
      </c>
      <c r="AJ92" s="39">
        <v>0</v>
      </c>
      <c r="AK92" s="39">
        <v>0</v>
      </c>
      <c r="AL92" s="39">
        <v>0</v>
      </c>
      <c r="AM92" s="39">
        <v>0</v>
      </c>
      <c r="AN92" s="39">
        <v>0</v>
      </c>
      <c r="AO92" s="39">
        <v>0</v>
      </c>
      <c r="AP92" s="39">
        <v>0</v>
      </c>
      <c r="AQ92" s="39">
        <v>0</v>
      </c>
      <c r="AR92" s="39">
        <v>0</v>
      </c>
      <c r="AS92" s="39">
        <v>0</v>
      </c>
      <c r="AT92" s="39">
        <v>0</v>
      </c>
      <c r="AU92" s="39">
        <v>0</v>
      </c>
      <c r="AV92" s="39">
        <v>0</v>
      </c>
      <c r="AW92" s="39">
        <v>0</v>
      </c>
      <c r="AX92" s="39">
        <v>0</v>
      </c>
      <c r="AY92" s="39">
        <v>0</v>
      </c>
      <c r="AZ92" s="39">
        <v>0</v>
      </c>
      <c r="BA92" s="39">
        <f t="shared" si="114"/>
        <v>0</v>
      </c>
      <c r="BB92" s="39">
        <f t="shared" si="115"/>
        <v>0</v>
      </c>
      <c r="BC92" s="39">
        <v>0</v>
      </c>
      <c r="BD92" s="39">
        <v>0</v>
      </c>
      <c r="BE92" s="39">
        <v>0</v>
      </c>
      <c r="BF92" s="39">
        <f t="shared" si="116"/>
        <v>0</v>
      </c>
      <c r="BG92" s="39">
        <v>0</v>
      </c>
      <c r="BH92" s="39">
        <v>0</v>
      </c>
      <c r="BI92" s="39">
        <v>0</v>
      </c>
      <c r="BJ92" s="39">
        <v>0</v>
      </c>
      <c r="BK92" s="39">
        <f t="shared" si="80"/>
        <v>0</v>
      </c>
      <c r="BL92" s="39">
        <v>0</v>
      </c>
      <c r="BM92" s="39">
        <v>0</v>
      </c>
      <c r="BN92" s="39">
        <f t="shared" si="117"/>
        <v>0</v>
      </c>
      <c r="BO92" s="39">
        <v>0</v>
      </c>
      <c r="BP92" s="39">
        <v>0</v>
      </c>
      <c r="BQ92" s="39">
        <v>0</v>
      </c>
      <c r="BR92" s="39">
        <v>0</v>
      </c>
      <c r="BS92" s="39">
        <v>0</v>
      </c>
      <c r="BT92" s="39">
        <v>0</v>
      </c>
      <c r="BU92" s="39">
        <v>0</v>
      </c>
      <c r="BV92" s="39">
        <v>0</v>
      </c>
      <c r="BW92" s="39">
        <v>0</v>
      </c>
      <c r="BX92" s="39">
        <v>0</v>
      </c>
      <c r="BY92" s="39">
        <v>0</v>
      </c>
      <c r="BZ92" s="39">
        <f t="shared" si="118"/>
        <v>0</v>
      </c>
      <c r="CA92" s="39">
        <f t="shared" si="119"/>
        <v>0</v>
      </c>
      <c r="CB92" s="39">
        <f t="shared" si="81"/>
        <v>0</v>
      </c>
      <c r="CC92" s="39">
        <v>0</v>
      </c>
      <c r="CD92" s="39">
        <v>0</v>
      </c>
      <c r="CE92" s="19">
        <f t="shared" si="120"/>
        <v>0</v>
      </c>
      <c r="CF92" s="39">
        <v>0</v>
      </c>
      <c r="CG92" s="39">
        <v>0</v>
      </c>
      <c r="CH92" s="39">
        <v>0</v>
      </c>
      <c r="CI92" s="39">
        <v>0</v>
      </c>
      <c r="CJ92" s="39">
        <v>0</v>
      </c>
      <c r="CK92" s="39">
        <f t="shared" si="121"/>
        <v>0</v>
      </c>
      <c r="CL92" s="39">
        <v>0</v>
      </c>
      <c r="CM92" s="39">
        <v>0</v>
      </c>
      <c r="CN92" s="39">
        <v>0</v>
      </c>
      <c r="CO92" s="39"/>
      <c r="CP92" s="39"/>
      <c r="CQ92" s="39">
        <v>0</v>
      </c>
      <c r="CR92" s="39">
        <f t="shared" si="82"/>
        <v>0</v>
      </c>
      <c r="CS92" s="39">
        <f t="shared" si="83"/>
        <v>0</v>
      </c>
      <c r="CT92" s="39">
        <v>0</v>
      </c>
      <c r="CU92" s="41">
        <v>0</v>
      </c>
      <c r="CW92" s="96"/>
      <c r="CX92" s="109">
        <v>227736</v>
      </c>
      <c r="CY92" s="109">
        <f t="shared" si="106"/>
        <v>0</v>
      </c>
      <c r="CZ92" s="96"/>
      <c r="DA92" s="95"/>
    </row>
    <row r="93" spans="1:123" s="58" customFormat="1" ht="46.8" x14ac:dyDescent="0.3">
      <c r="A93" s="25" t="s">
        <v>189</v>
      </c>
      <c r="B93" s="25" t="s">
        <v>1</v>
      </c>
      <c r="C93" s="26" t="s">
        <v>190</v>
      </c>
      <c r="D93" s="27">
        <f>SUM(D94)</f>
        <v>283464734</v>
      </c>
      <c r="E93" s="27">
        <f t="shared" ref="E93:BT94" si="126">SUM(E94)</f>
        <v>283464734</v>
      </c>
      <c r="F93" s="27">
        <f t="shared" si="126"/>
        <v>0</v>
      </c>
      <c r="G93" s="27">
        <f t="shared" si="126"/>
        <v>0</v>
      </c>
      <c r="H93" s="27">
        <f t="shared" si="126"/>
        <v>0</v>
      </c>
      <c r="I93" s="27">
        <f t="shared" si="126"/>
        <v>0</v>
      </c>
      <c r="J93" s="27">
        <f t="shared" si="126"/>
        <v>0</v>
      </c>
      <c r="K93" s="27">
        <f t="shared" si="126"/>
        <v>0</v>
      </c>
      <c r="L93" s="27">
        <f t="shared" si="126"/>
        <v>0</v>
      </c>
      <c r="M93" s="27">
        <f t="shared" si="126"/>
        <v>0</v>
      </c>
      <c r="N93" s="27">
        <f t="shared" si="126"/>
        <v>0</v>
      </c>
      <c r="O93" s="27">
        <f t="shared" si="126"/>
        <v>0</v>
      </c>
      <c r="P93" s="27">
        <f t="shared" si="126"/>
        <v>0</v>
      </c>
      <c r="Q93" s="27">
        <f t="shared" si="126"/>
        <v>0</v>
      </c>
      <c r="R93" s="27">
        <f t="shared" si="126"/>
        <v>0</v>
      </c>
      <c r="S93" s="27">
        <f t="shared" si="126"/>
        <v>0</v>
      </c>
      <c r="T93" s="27">
        <f t="shared" si="126"/>
        <v>0</v>
      </c>
      <c r="U93" s="27">
        <f t="shared" si="126"/>
        <v>0</v>
      </c>
      <c r="V93" s="27">
        <f t="shared" si="126"/>
        <v>0</v>
      </c>
      <c r="W93" s="27">
        <f t="shared" si="126"/>
        <v>0</v>
      </c>
      <c r="X93" s="27">
        <f t="shared" si="126"/>
        <v>0</v>
      </c>
      <c r="Y93" s="27">
        <f t="shared" si="126"/>
        <v>0</v>
      </c>
      <c r="Z93" s="27">
        <f t="shared" si="126"/>
        <v>0</v>
      </c>
      <c r="AA93" s="27">
        <f t="shared" si="126"/>
        <v>0</v>
      </c>
      <c r="AB93" s="27">
        <f t="shared" si="126"/>
        <v>0</v>
      </c>
      <c r="AC93" s="27">
        <f t="shared" si="126"/>
        <v>0</v>
      </c>
      <c r="AD93" s="27">
        <f t="shared" si="126"/>
        <v>0</v>
      </c>
      <c r="AE93" s="27">
        <f t="shared" si="126"/>
        <v>0</v>
      </c>
      <c r="AF93" s="27">
        <f t="shared" si="126"/>
        <v>0</v>
      </c>
      <c r="AG93" s="27">
        <f t="shared" si="126"/>
        <v>0</v>
      </c>
      <c r="AH93" s="27">
        <f t="shared" si="126"/>
        <v>0</v>
      </c>
      <c r="AI93" s="27">
        <f t="shared" si="126"/>
        <v>0</v>
      </c>
      <c r="AJ93" s="27">
        <f t="shared" si="126"/>
        <v>0</v>
      </c>
      <c r="AK93" s="27">
        <f t="shared" si="126"/>
        <v>0</v>
      </c>
      <c r="AL93" s="27">
        <f t="shared" si="126"/>
        <v>0</v>
      </c>
      <c r="AM93" s="27">
        <f t="shared" si="126"/>
        <v>0</v>
      </c>
      <c r="AN93" s="27">
        <f t="shared" si="126"/>
        <v>0</v>
      </c>
      <c r="AO93" s="27">
        <f t="shared" si="126"/>
        <v>0</v>
      </c>
      <c r="AP93" s="27">
        <f t="shared" si="126"/>
        <v>0</v>
      </c>
      <c r="AQ93" s="27">
        <f t="shared" si="126"/>
        <v>0</v>
      </c>
      <c r="AR93" s="27">
        <f t="shared" si="126"/>
        <v>0</v>
      </c>
      <c r="AS93" s="27">
        <f t="shared" si="126"/>
        <v>0</v>
      </c>
      <c r="AT93" s="27"/>
      <c r="AU93" s="27"/>
      <c r="AV93" s="27">
        <f t="shared" si="126"/>
        <v>0</v>
      </c>
      <c r="AW93" s="27">
        <f t="shared" si="126"/>
        <v>0</v>
      </c>
      <c r="AX93" s="27">
        <f t="shared" si="126"/>
        <v>0</v>
      </c>
      <c r="AY93" s="27"/>
      <c r="AZ93" s="27">
        <f t="shared" si="126"/>
        <v>0</v>
      </c>
      <c r="BA93" s="27">
        <f t="shared" si="126"/>
        <v>283464734</v>
      </c>
      <c r="BB93" s="27">
        <f t="shared" si="126"/>
        <v>283464734</v>
      </c>
      <c r="BC93" s="27">
        <f t="shared" si="126"/>
        <v>283464734</v>
      </c>
      <c r="BD93" s="27">
        <f t="shared" si="126"/>
        <v>0</v>
      </c>
      <c r="BE93" s="27">
        <f t="shared" si="126"/>
        <v>0</v>
      </c>
      <c r="BF93" s="27">
        <f t="shared" si="126"/>
        <v>0</v>
      </c>
      <c r="BG93" s="27">
        <f t="shared" si="126"/>
        <v>0</v>
      </c>
      <c r="BH93" s="27">
        <f t="shared" si="126"/>
        <v>0</v>
      </c>
      <c r="BI93" s="27">
        <f t="shared" si="126"/>
        <v>0</v>
      </c>
      <c r="BJ93" s="27">
        <f t="shared" si="126"/>
        <v>0</v>
      </c>
      <c r="BK93" s="27">
        <f t="shared" si="126"/>
        <v>0</v>
      </c>
      <c r="BL93" s="27">
        <f t="shared" si="126"/>
        <v>0</v>
      </c>
      <c r="BM93" s="27">
        <f t="shared" si="126"/>
        <v>0</v>
      </c>
      <c r="BN93" s="27">
        <f t="shared" si="126"/>
        <v>0</v>
      </c>
      <c r="BO93" s="27">
        <f t="shared" si="126"/>
        <v>0</v>
      </c>
      <c r="BP93" s="27">
        <f t="shared" si="126"/>
        <v>0</v>
      </c>
      <c r="BQ93" s="27">
        <f t="shared" si="126"/>
        <v>0</v>
      </c>
      <c r="BR93" s="27">
        <f t="shared" si="126"/>
        <v>0</v>
      </c>
      <c r="BS93" s="27">
        <f t="shared" si="126"/>
        <v>0</v>
      </c>
      <c r="BT93" s="27">
        <f t="shared" si="126"/>
        <v>0</v>
      </c>
      <c r="BU93" s="27">
        <f t="shared" ref="BU93:CU94" si="127">SUM(BU94)</f>
        <v>0</v>
      </c>
      <c r="BV93" s="27">
        <f t="shared" si="127"/>
        <v>0</v>
      </c>
      <c r="BW93" s="27">
        <f t="shared" si="127"/>
        <v>0</v>
      </c>
      <c r="BX93" s="27">
        <f t="shared" si="127"/>
        <v>0</v>
      </c>
      <c r="BY93" s="27">
        <f t="shared" si="127"/>
        <v>0</v>
      </c>
      <c r="BZ93" s="27">
        <f t="shared" si="127"/>
        <v>0</v>
      </c>
      <c r="CA93" s="27">
        <f t="shared" si="127"/>
        <v>0</v>
      </c>
      <c r="CB93" s="27">
        <f t="shared" si="127"/>
        <v>0</v>
      </c>
      <c r="CC93" s="27">
        <f t="shared" si="127"/>
        <v>0</v>
      </c>
      <c r="CD93" s="27">
        <f t="shared" si="127"/>
        <v>0</v>
      </c>
      <c r="CE93" s="27">
        <f t="shared" si="127"/>
        <v>0</v>
      </c>
      <c r="CF93" s="27">
        <f t="shared" si="127"/>
        <v>0</v>
      </c>
      <c r="CG93" s="27">
        <f t="shared" si="127"/>
        <v>0</v>
      </c>
      <c r="CH93" s="27">
        <f t="shared" si="127"/>
        <v>0</v>
      </c>
      <c r="CI93" s="27">
        <f t="shared" si="127"/>
        <v>0</v>
      </c>
      <c r="CJ93" s="27">
        <f t="shared" si="127"/>
        <v>0</v>
      </c>
      <c r="CK93" s="27">
        <f t="shared" si="127"/>
        <v>0</v>
      </c>
      <c r="CL93" s="27">
        <f t="shared" si="127"/>
        <v>0</v>
      </c>
      <c r="CM93" s="27">
        <f t="shared" si="127"/>
        <v>0</v>
      </c>
      <c r="CN93" s="27">
        <f t="shared" si="127"/>
        <v>0</v>
      </c>
      <c r="CO93" s="27"/>
      <c r="CP93" s="27"/>
      <c r="CQ93" s="27">
        <f t="shared" si="127"/>
        <v>0</v>
      </c>
      <c r="CR93" s="27">
        <f t="shared" si="127"/>
        <v>0</v>
      </c>
      <c r="CS93" s="27">
        <f t="shared" si="127"/>
        <v>0</v>
      </c>
      <c r="CT93" s="27">
        <f t="shared" si="127"/>
        <v>0</v>
      </c>
      <c r="CU93" s="61">
        <f t="shared" si="127"/>
        <v>0</v>
      </c>
      <c r="CW93" s="92"/>
      <c r="CX93" s="113">
        <v>283464734</v>
      </c>
      <c r="CY93" s="113">
        <f t="shared" si="106"/>
        <v>0</v>
      </c>
      <c r="CZ93" s="92"/>
      <c r="DA93" s="93"/>
    </row>
    <row r="94" spans="1:123" s="58" customFormat="1" ht="31.2" x14ac:dyDescent="0.3">
      <c r="A94" s="16" t="s">
        <v>191</v>
      </c>
      <c r="B94" s="16" t="s">
        <v>1</v>
      </c>
      <c r="C94" s="17" t="s">
        <v>549</v>
      </c>
      <c r="D94" s="18">
        <f>SUM(D95)</f>
        <v>283464734</v>
      </c>
      <c r="E94" s="18">
        <f t="shared" si="126"/>
        <v>283464734</v>
      </c>
      <c r="F94" s="18">
        <f t="shared" si="126"/>
        <v>0</v>
      </c>
      <c r="G94" s="18">
        <f t="shared" si="126"/>
        <v>0</v>
      </c>
      <c r="H94" s="18">
        <f t="shared" si="126"/>
        <v>0</v>
      </c>
      <c r="I94" s="18">
        <f t="shared" si="126"/>
        <v>0</v>
      </c>
      <c r="J94" s="18">
        <f t="shared" si="126"/>
        <v>0</v>
      </c>
      <c r="K94" s="18">
        <f t="shared" si="126"/>
        <v>0</v>
      </c>
      <c r="L94" s="18">
        <f t="shared" si="126"/>
        <v>0</v>
      </c>
      <c r="M94" s="18">
        <f t="shared" si="126"/>
        <v>0</v>
      </c>
      <c r="N94" s="18">
        <f t="shared" si="126"/>
        <v>0</v>
      </c>
      <c r="O94" s="18">
        <f t="shared" si="126"/>
        <v>0</v>
      </c>
      <c r="P94" s="18">
        <f t="shared" si="126"/>
        <v>0</v>
      </c>
      <c r="Q94" s="18">
        <f t="shared" si="126"/>
        <v>0</v>
      </c>
      <c r="R94" s="18">
        <f t="shared" si="126"/>
        <v>0</v>
      </c>
      <c r="S94" s="18">
        <f t="shared" si="126"/>
        <v>0</v>
      </c>
      <c r="T94" s="18">
        <f t="shared" si="126"/>
        <v>0</v>
      </c>
      <c r="U94" s="18">
        <f t="shared" si="126"/>
        <v>0</v>
      </c>
      <c r="V94" s="18">
        <f t="shared" si="126"/>
        <v>0</v>
      </c>
      <c r="W94" s="18">
        <f t="shared" si="126"/>
        <v>0</v>
      </c>
      <c r="X94" s="18">
        <f t="shared" si="126"/>
        <v>0</v>
      </c>
      <c r="Y94" s="18">
        <f t="shared" si="126"/>
        <v>0</v>
      </c>
      <c r="Z94" s="18">
        <f t="shared" si="126"/>
        <v>0</v>
      </c>
      <c r="AA94" s="18">
        <f t="shared" si="126"/>
        <v>0</v>
      </c>
      <c r="AB94" s="18">
        <f t="shared" si="126"/>
        <v>0</v>
      </c>
      <c r="AC94" s="18">
        <f t="shared" si="126"/>
        <v>0</v>
      </c>
      <c r="AD94" s="18">
        <f t="shared" si="126"/>
        <v>0</v>
      </c>
      <c r="AE94" s="18">
        <f t="shared" si="126"/>
        <v>0</v>
      </c>
      <c r="AF94" s="18">
        <f t="shared" si="126"/>
        <v>0</v>
      </c>
      <c r="AG94" s="18">
        <f t="shared" si="126"/>
        <v>0</v>
      </c>
      <c r="AH94" s="18">
        <f t="shared" si="126"/>
        <v>0</v>
      </c>
      <c r="AI94" s="18">
        <f t="shared" si="126"/>
        <v>0</v>
      </c>
      <c r="AJ94" s="18">
        <f t="shared" si="126"/>
        <v>0</v>
      </c>
      <c r="AK94" s="18">
        <f t="shared" si="126"/>
        <v>0</v>
      </c>
      <c r="AL94" s="18">
        <f t="shared" si="126"/>
        <v>0</v>
      </c>
      <c r="AM94" s="18">
        <f t="shared" si="126"/>
        <v>0</v>
      </c>
      <c r="AN94" s="18">
        <f t="shared" si="126"/>
        <v>0</v>
      </c>
      <c r="AO94" s="18">
        <f t="shared" si="126"/>
        <v>0</v>
      </c>
      <c r="AP94" s="18">
        <f t="shared" si="126"/>
        <v>0</v>
      </c>
      <c r="AQ94" s="18">
        <f t="shared" si="126"/>
        <v>0</v>
      </c>
      <c r="AR94" s="18">
        <f t="shared" si="126"/>
        <v>0</v>
      </c>
      <c r="AS94" s="18">
        <f t="shared" si="126"/>
        <v>0</v>
      </c>
      <c r="AT94" s="18"/>
      <c r="AU94" s="18"/>
      <c r="AV94" s="18">
        <f t="shared" si="126"/>
        <v>0</v>
      </c>
      <c r="AW94" s="18">
        <f t="shared" si="126"/>
        <v>0</v>
      </c>
      <c r="AX94" s="18">
        <f t="shared" si="126"/>
        <v>0</v>
      </c>
      <c r="AY94" s="18"/>
      <c r="AZ94" s="18">
        <f t="shared" si="126"/>
        <v>0</v>
      </c>
      <c r="BA94" s="18">
        <f t="shared" si="126"/>
        <v>283464734</v>
      </c>
      <c r="BB94" s="18">
        <f t="shared" si="126"/>
        <v>283464734</v>
      </c>
      <c r="BC94" s="18">
        <f t="shared" si="126"/>
        <v>283464734</v>
      </c>
      <c r="BD94" s="18">
        <f t="shared" si="126"/>
        <v>0</v>
      </c>
      <c r="BE94" s="18">
        <f t="shared" si="126"/>
        <v>0</v>
      </c>
      <c r="BF94" s="18">
        <f t="shared" si="126"/>
        <v>0</v>
      </c>
      <c r="BG94" s="18">
        <f t="shared" si="126"/>
        <v>0</v>
      </c>
      <c r="BH94" s="18">
        <f t="shared" si="126"/>
        <v>0</v>
      </c>
      <c r="BI94" s="18">
        <f t="shared" si="126"/>
        <v>0</v>
      </c>
      <c r="BJ94" s="18">
        <f t="shared" si="126"/>
        <v>0</v>
      </c>
      <c r="BK94" s="18">
        <f t="shared" si="126"/>
        <v>0</v>
      </c>
      <c r="BL94" s="18">
        <f t="shared" si="126"/>
        <v>0</v>
      </c>
      <c r="BM94" s="18">
        <f t="shared" si="126"/>
        <v>0</v>
      </c>
      <c r="BN94" s="18">
        <f t="shared" si="126"/>
        <v>0</v>
      </c>
      <c r="BO94" s="18">
        <f t="shared" si="126"/>
        <v>0</v>
      </c>
      <c r="BP94" s="18">
        <f t="shared" si="126"/>
        <v>0</v>
      </c>
      <c r="BQ94" s="18">
        <f t="shared" si="126"/>
        <v>0</v>
      </c>
      <c r="BR94" s="18">
        <f t="shared" si="126"/>
        <v>0</v>
      </c>
      <c r="BS94" s="18">
        <f t="shared" si="126"/>
        <v>0</v>
      </c>
      <c r="BT94" s="18">
        <f t="shared" si="126"/>
        <v>0</v>
      </c>
      <c r="BU94" s="18">
        <f t="shared" si="127"/>
        <v>0</v>
      </c>
      <c r="BV94" s="18">
        <f t="shared" si="127"/>
        <v>0</v>
      </c>
      <c r="BW94" s="18">
        <f t="shared" si="127"/>
        <v>0</v>
      </c>
      <c r="BX94" s="18">
        <f t="shared" si="127"/>
        <v>0</v>
      </c>
      <c r="BY94" s="18">
        <f t="shared" si="127"/>
        <v>0</v>
      </c>
      <c r="BZ94" s="18">
        <f t="shared" si="127"/>
        <v>0</v>
      </c>
      <c r="CA94" s="18">
        <f t="shared" si="127"/>
        <v>0</v>
      </c>
      <c r="CB94" s="18">
        <f t="shared" si="127"/>
        <v>0</v>
      </c>
      <c r="CC94" s="18">
        <f t="shared" si="127"/>
        <v>0</v>
      </c>
      <c r="CD94" s="18">
        <f t="shared" si="127"/>
        <v>0</v>
      </c>
      <c r="CE94" s="18">
        <f t="shared" si="127"/>
        <v>0</v>
      </c>
      <c r="CF94" s="18">
        <f t="shared" si="127"/>
        <v>0</v>
      </c>
      <c r="CG94" s="18">
        <f t="shared" si="127"/>
        <v>0</v>
      </c>
      <c r="CH94" s="18">
        <f t="shared" si="127"/>
        <v>0</v>
      </c>
      <c r="CI94" s="18">
        <f t="shared" si="127"/>
        <v>0</v>
      </c>
      <c r="CJ94" s="18">
        <f t="shared" si="127"/>
        <v>0</v>
      </c>
      <c r="CK94" s="18">
        <f t="shared" si="127"/>
        <v>0</v>
      </c>
      <c r="CL94" s="18">
        <f t="shared" si="127"/>
        <v>0</v>
      </c>
      <c r="CM94" s="18">
        <f t="shared" si="127"/>
        <v>0</v>
      </c>
      <c r="CN94" s="18">
        <f t="shared" si="127"/>
        <v>0</v>
      </c>
      <c r="CO94" s="18"/>
      <c r="CP94" s="18"/>
      <c r="CQ94" s="18">
        <f t="shared" si="127"/>
        <v>0</v>
      </c>
      <c r="CR94" s="18">
        <f t="shared" si="127"/>
        <v>0</v>
      </c>
      <c r="CS94" s="18">
        <f t="shared" si="127"/>
        <v>0</v>
      </c>
      <c r="CT94" s="18">
        <f t="shared" si="127"/>
        <v>0</v>
      </c>
      <c r="CU94" s="46">
        <f t="shared" si="127"/>
        <v>0</v>
      </c>
      <c r="CW94" s="94"/>
      <c r="CX94" s="114">
        <v>283464734</v>
      </c>
      <c r="CY94" s="114">
        <f t="shared" si="106"/>
        <v>0</v>
      </c>
      <c r="CZ94" s="94"/>
      <c r="DA94" s="93"/>
    </row>
    <row r="95" spans="1:123" s="52" customFormat="1" ht="15.6" x14ac:dyDescent="0.3">
      <c r="A95" s="21" t="s">
        <v>1</v>
      </c>
      <c r="B95" s="21" t="s">
        <v>79</v>
      </c>
      <c r="C95" s="22" t="s">
        <v>192</v>
      </c>
      <c r="D95" s="18">
        <f>SUM(E95+BZ95+CR95)</f>
        <v>283464734</v>
      </c>
      <c r="E95" s="19">
        <f>SUM(F95+BA95)</f>
        <v>283464734</v>
      </c>
      <c r="F95" s="19">
        <f>SUM(G95+H95+I95+P95+S95+T95+U95+AE95+AD95)</f>
        <v>0</v>
      </c>
      <c r="G95" s="19">
        <v>0</v>
      </c>
      <c r="H95" s="19">
        <v>0</v>
      </c>
      <c r="I95" s="19">
        <f t="shared" si="78"/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f t="shared" si="79"/>
        <v>0</v>
      </c>
      <c r="Q95" s="19">
        <v>0</v>
      </c>
      <c r="R95" s="19">
        <v>0</v>
      </c>
      <c r="S95" s="19">
        <v>0</v>
      </c>
      <c r="T95" s="19">
        <v>0</v>
      </c>
      <c r="U95" s="19">
        <f>SUM(V95:AC95)</f>
        <v>0</v>
      </c>
      <c r="V95" s="19">
        <v>0</v>
      </c>
      <c r="W95" s="19">
        <v>0</v>
      </c>
      <c r="X95" s="19">
        <v>0</v>
      </c>
      <c r="Y95" s="19">
        <v>0</v>
      </c>
      <c r="Z95" s="19">
        <v>0</v>
      </c>
      <c r="AA95" s="19">
        <v>0</v>
      </c>
      <c r="AB95" s="19">
        <v>0</v>
      </c>
      <c r="AC95" s="19">
        <v>0</v>
      </c>
      <c r="AD95" s="19">
        <v>0</v>
      </c>
      <c r="AE95" s="19">
        <f>SUM(AF95:AZ95)</f>
        <v>0</v>
      </c>
      <c r="AF95" s="19">
        <v>0</v>
      </c>
      <c r="AG95" s="19">
        <v>0</v>
      </c>
      <c r="AH95" s="19">
        <v>0</v>
      </c>
      <c r="AI95" s="19">
        <v>0</v>
      </c>
      <c r="AJ95" s="19">
        <v>0</v>
      </c>
      <c r="AK95" s="19">
        <v>0</v>
      </c>
      <c r="AL95" s="19">
        <v>0</v>
      </c>
      <c r="AM95" s="19">
        <v>0</v>
      </c>
      <c r="AN95" s="19">
        <v>0</v>
      </c>
      <c r="AO95" s="19">
        <v>0</v>
      </c>
      <c r="AP95" s="19">
        <v>0</v>
      </c>
      <c r="AQ95" s="19">
        <v>0</v>
      </c>
      <c r="AR95" s="19">
        <v>0</v>
      </c>
      <c r="AS95" s="19">
        <v>0</v>
      </c>
      <c r="AT95" s="19"/>
      <c r="AU95" s="19"/>
      <c r="AV95" s="19">
        <v>0</v>
      </c>
      <c r="AW95" s="19">
        <v>0</v>
      </c>
      <c r="AX95" s="19">
        <v>0</v>
      </c>
      <c r="AY95" s="19"/>
      <c r="AZ95" s="19">
        <v>0</v>
      </c>
      <c r="BA95" s="19">
        <f>SUM(BB95+BF95+BI95+BK95+BN95)</f>
        <v>283464734</v>
      </c>
      <c r="BB95" s="19">
        <f>SUM(BC95:BE95)</f>
        <v>283464734</v>
      </c>
      <c r="BC95" s="19">
        <v>283464734</v>
      </c>
      <c r="BD95" s="19">
        <v>0</v>
      </c>
      <c r="BE95" s="19">
        <v>0</v>
      </c>
      <c r="BF95" s="19">
        <f>SUM(BH95:BH95)</f>
        <v>0</v>
      </c>
      <c r="BG95" s="19">
        <v>0</v>
      </c>
      <c r="BH95" s="19">
        <v>0</v>
      </c>
      <c r="BI95" s="19">
        <v>0</v>
      </c>
      <c r="BJ95" s="19"/>
      <c r="BK95" s="19">
        <f t="shared" si="80"/>
        <v>0</v>
      </c>
      <c r="BL95" s="19">
        <v>0</v>
      </c>
      <c r="BM95" s="19">
        <v>0</v>
      </c>
      <c r="BN95" s="19">
        <f>SUM(BO95:BY95)</f>
        <v>0</v>
      </c>
      <c r="BO95" s="19">
        <v>0</v>
      </c>
      <c r="BP95" s="19">
        <v>0</v>
      </c>
      <c r="BQ95" s="19">
        <v>0</v>
      </c>
      <c r="BR95" s="19">
        <v>0</v>
      </c>
      <c r="BS95" s="19">
        <v>0</v>
      </c>
      <c r="BT95" s="19">
        <v>0</v>
      </c>
      <c r="BU95" s="19">
        <v>0</v>
      </c>
      <c r="BV95" s="19">
        <v>0</v>
      </c>
      <c r="BW95" s="19">
        <v>0</v>
      </c>
      <c r="BX95" s="19">
        <v>0</v>
      </c>
      <c r="BY95" s="19">
        <v>0</v>
      </c>
      <c r="BZ95" s="19">
        <f>SUM(CA95+CQ95)</f>
        <v>0</v>
      </c>
      <c r="CA95" s="19">
        <f>SUM(CB95+CE95+CK95)</f>
        <v>0</v>
      </c>
      <c r="CB95" s="19">
        <f t="shared" si="81"/>
        <v>0</v>
      </c>
      <c r="CC95" s="19">
        <v>0</v>
      </c>
      <c r="CD95" s="19">
        <v>0</v>
      </c>
      <c r="CE95" s="19">
        <f>SUM(CF95:CJ95)</f>
        <v>0</v>
      </c>
      <c r="CF95" s="19">
        <v>0</v>
      </c>
      <c r="CG95" s="19">
        <v>0</v>
      </c>
      <c r="CH95" s="19">
        <v>0</v>
      </c>
      <c r="CI95" s="19">
        <v>0</v>
      </c>
      <c r="CJ95" s="19">
        <v>0</v>
      </c>
      <c r="CK95" s="19">
        <f>SUM(CL95:CP95)</f>
        <v>0</v>
      </c>
      <c r="CL95" s="19">
        <v>0</v>
      </c>
      <c r="CM95" s="19">
        <v>0</v>
      </c>
      <c r="CN95" s="19">
        <v>0</v>
      </c>
      <c r="CO95" s="19"/>
      <c r="CP95" s="19"/>
      <c r="CQ95" s="19">
        <v>0</v>
      </c>
      <c r="CR95" s="19">
        <f t="shared" si="82"/>
        <v>0</v>
      </c>
      <c r="CS95" s="19">
        <f t="shared" si="83"/>
        <v>0</v>
      </c>
      <c r="CT95" s="19">
        <v>0</v>
      </c>
      <c r="CU95" s="20">
        <v>0</v>
      </c>
      <c r="CW95" s="94"/>
      <c r="CX95" s="109">
        <v>283464734</v>
      </c>
      <c r="CY95" s="109">
        <f t="shared" si="106"/>
        <v>0</v>
      </c>
      <c r="CZ95" s="94"/>
      <c r="DA95" s="95"/>
    </row>
    <row r="96" spans="1:123" s="59" customFormat="1" ht="15.6" x14ac:dyDescent="0.3">
      <c r="A96" s="25" t="s">
        <v>193</v>
      </c>
      <c r="B96" s="25" t="s">
        <v>1</v>
      </c>
      <c r="C96" s="26" t="s">
        <v>194</v>
      </c>
      <c r="D96" s="27">
        <f t="shared" ref="D96:AK96" si="128">SUM(D97)</f>
        <v>4540727</v>
      </c>
      <c r="E96" s="27">
        <f t="shared" si="128"/>
        <v>4540727</v>
      </c>
      <c r="F96" s="27">
        <f t="shared" si="128"/>
        <v>4540727</v>
      </c>
      <c r="G96" s="27">
        <f t="shared" si="128"/>
        <v>3691305</v>
      </c>
      <c r="H96" s="27">
        <f t="shared" si="128"/>
        <v>849422</v>
      </c>
      <c r="I96" s="27">
        <f t="shared" si="128"/>
        <v>0</v>
      </c>
      <c r="J96" s="27">
        <f t="shared" si="128"/>
        <v>0</v>
      </c>
      <c r="K96" s="27">
        <f t="shared" si="128"/>
        <v>0</v>
      </c>
      <c r="L96" s="27">
        <f t="shared" si="128"/>
        <v>0</v>
      </c>
      <c r="M96" s="27">
        <f t="shared" si="128"/>
        <v>0</v>
      </c>
      <c r="N96" s="27">
        <f t="shared" si="128"/>
        <v>0</v>
      </c>
      <c r="O96" s="27">
        <f t="shared" si="128"/>
        <v>0</v>
      </c>
      <c r="P96" s="27">
        <f t="shared" si="128"/>
        <v>0</v>
      </c>
      <c r="Q96" s="27">
        <f t="shared" si="128"/>
        <v>0</v>
      </c>
      <c r="R96" s="27">
        <f t="shared" si="128"/>
        <v>0</v>
      </c>
      <c r="S96" s="27">
        <f t="shared" si="128"/>
        <v>0</v>
      </c>
      <c r="T96" s="27">
        <f t="shared" si="128"/>
        <v>0</v>
      </c>
      <c r="U96" s="27">
        <f t="shared" si="128"/>
        <v>0</v>
      </c>
      <c r="V96" s="27">
        <f t="shared" si="128"/>
        <v>0</v>
      </c>
      <c r="W96" s="27">
        <f t="shared" si="128"/>
        <v>0</v>
      </c>
      <c r="X96" s="27">
        <f t="shared" si="128"/>
        <v>0</v>
      </c>
      <c r="Y96" s="27">
        <f t="shared" si="128"/>
        <v>0</v>
      </c>
      <c r="Z96" s="27">
        <f t="shared" si="128"/>
        <v>0</v>
      </c>
      <c r="AA96" s="27">
        <f t="shared" si="128"/>
        <v>0</v>
      </c>
      <c r="AB96" s="27">
        <f t="shared" si="128"/>
        <v>0</v>
      </c>
      <c r="AC96" s="27">
        <f t="shared" si="128"/>
        <v>0</v>
      </c>
      <c r="AD96" s="27">
        <f t="shared" si="128"/>
        <v>0</v>
      </c>
      <c r="AE96" s="27">
        <f t="shared" si="128"/>
        <v>0</v>
      </c>
      <c r="AF96" s="27">
        <f t="shared" si="128"/>
        <v>0</v>
      </c>
      <c r="AG96" s="27">
        <f t="shared" si="128"/>
        <v>0</v>
      </c>
      <c r="AH96" s="27">
        <f t="shared" si="128"/>
        <v>0</v>
      </c>
      <c r="AI96" s="27">
        <f t="shared" si="128"/>
        <v>0</v>
      </c>
      <c r="AJ96" s="27">
        <f t="shared" si="128"/>
        <v>0</v>
      </c>
      <c r="AK96" s="27">
        <f t="shared" si="128"/>
        <v>0</v>
      </c>
      <c r="AL96" s="27">
        <f t="shared" ref="AL96:CU96" si="129">SUM(AL97)</f>
        <v>0</v>
      </c>
      <c r="AM96" s="27">
        <f t="shared" si="129"/>
        <v>0</v>
      </c>
      <c r="AN96" s="27">
        <f t="shared" si="129"/>
        <v>0</v>
      </c>
      <c r="AO96" s="27">
        <f t="shared" si="129"/>
        <v>0</v>
      </c>
      <c r="AP96" s="27">
        <f t="shared" si="129"/>
        <v>0</v>
      </c>
      <c r="AQ96" s="27">
        <f t="shared" si="129"/>
        <v>0</v>
      </c>
      <c r="AR96" s="27">
        <f t="shared" si="129"/>
        <v>0</v>
      </c>
      <c r="AS96" s="27">
        <f t="shared" si="129"/>
        <v>0</v>
      </c>
      <c r="AT96" s="27"/>
      <c r="AU96" s="27"/>
      <c r="AV96" s="27">
        <f t="shared" si="129"/>
        <v>0</v>
      </c>
      <c r="AW96" s="27">
        <f t="shared" si="129"/>
        <v>0</v>
      </c>
      <c r="AX96" s="27">
        <f t="shared" si="129"/>
        <v>0</v>
      </c>
      <c r="AY96" s="27"/>
      <c r="AZ96" s="27">
        <f t="shared" si="129"/>
        <v>0</v>
      </c>
      <c r="BA96" s="27">
        <f t="shared" si="129"/>
        <v>0</v>
      </c>
      <c r="BB96" s="27">
        <f t="shared" si="129"/>
        <v>0</v>
      </c>
      <c r="BC96" s="27">
        <f t="shared" si="129"/>
        <v>0</v>
      </c>
      <c r="BD96" s="27">
        <f t="shared" si="129"/>
        <v>0</v>
      </c>
      <c r="BE96" s="27">
        <f t="shared" si="129"/>
        <v>0</v>
      </c>
      <c r="BF96" s="27">
        <f t="shared" si="129"/>
        <v>0</v>
      </c>
      <c r="BG96" s="27">
        <f t="shared" si="129"/>
        <v>0</v>
      </c>
      <c r="BH96" s="27">
        <f t="shared" si="129"/>
        <v>0</v>
      </c>
      <c r="BI96" s="27">
        <f t="shared" si="129"/>
        <v>0</v>
      </c>
      <c r="BJ96" s="27">
        <f t="shared" si="129"/>
        <v>0</v>
      </c>
      <c r="BK96" s="27">
        <f t="shared" si="129"/>
        <v>0</v>
      </c>
      <c r="BL96" s="27">
        <f t="shared" si="129"/>
        <v>0</v>
      </c>
      <c r="BM96" s="27">
        <f t="shared" si="129"/>
        <v>0</v>
      </c>
      <c r="BN96" s="27">
        <f t="shared" si="129"/>
        <v>0</v>
      </c>
      <c r="BO96" s="27">
        <f t="shared" si="129"/>
        <v>0</v>
      </c>
      <c r="BP96" s="27">
        <f t="shared" si="129"/>
        <v>0</v>
      </c>
      <c r="BQ96" s="27">
        <f t="shared" si="129"/>
        <v>0</v>
      </c>
      <c r="BR96" s="27">
        <f t="shared" si="129"/>
        <v>0</v>
      </c>
      <c r="BS96" s="27">
        <f t="shared" si="129"/>
        <v>0</v>
      </c>
      <c r="BT96" s="27">
        <f t="shared" si="129"/>
        <v>0</v>
      </c>
      <c r="BU96" s="27">
        <f t="shared" si="129"/>
        <v>0</v>
      </c>
      <c r="BV96" s="27">
        <f t="shared" si="129"/>
        <v>0</v>
      </c>
      <c r="BW96" s="27">
        <f t="shared" si="129"/>
        <v>0</v>
      </c>
      <c r="BX96" s="27">
        <f t="shared" si="129"/>
        <v>0</v>
      </c>
      <c r="BY96" s="27">
        <f t="shared" si="129"/>
        <v>0</v>
      </c>
      <c r="BZ96" s="27">
        <f t="shared" si="129"/>
        <v>0</v>
      </c>
      <c r="CA96" s="27">
        <f t="shared" si="129"/>
        <v>0</v>
      </c>
      <c r="CB96" s="27">
        <f t="shared" si="129"/>
        <v>0</v>
      </c>
      <c r="CC96" s="27">
        <f t="shared" si="129"/>
        <v>0</v>
      </c>
      <c r="CD96" s="27">
        <f t="shared" si="129"/>
        <v>0</v>
      </c>
      <c r="CE96" s="27">
        <f t="shared" si="129"/>
        <v>0</v>
      </c>
      <c r="CF96" s="27">
        <f t="shared" si="129"/>
        <v>0</v>
      </c>
      <c r="CG96" s="27">
        <f t="shared" si="129"/>
        <v>0</v>
      </c>
      <c r="CH96" s="27">
        <f t="shared" si="129"/>
        <v>0</v>
      </c>
      <c r="CI96" s="27">
        <f t="shared" si="129"/>
        <v>0</v>
      </c>
      <c r="CJ96" s="27">
        <f t="shared" si="129"/>
        <v>0</v>
      </c>
      <c r="CK96" s="27">
        <f t="shared" si="129"/>
        <v>0</v>
      </c>
      <c r="CL96" s="27">
        <f t="shared" si="129"/>
        <v>0</v>
      </c>
      <c r="CM96" s="27">
        <f t="shared" si="129"/>
        <v>0</v>
      </c>
      <c r="CN96" s="27">
        <f t="shared" si="129"/>
        <v>0</v>
      </c>
      <c r="CO96" s="27"/>
      <c r="CP96" s="27"/>
      <c r="CQ96" s="27">
        <f t="shared" si="129"/>
        <v>0</v>
      </c>
      <c r="CR96" s="27">
        <f t="shared" si="129"/>
        <v>0</v>
      </c>
      <c r="CS96" s="27">
        <f t="shared" si="129"/>
        <v>0</v>
      </c>
      <c r="CT96" s="27">
        <f t="shared" si="129"/>
        <v>0</v>
      </c>
      <c r="CU96" s="61">
        <f t="shared" si="129"/>
        <v>0</v>
      </c>
      <c r="CV96" s="58"/>
      <c r="CW96" s="92"/>
      <c r="CX96" s="113">
        <v>4540727</v>
      </c>
      <c r="CY96" s="113">
        <f t="shared" si="106"/>
        <v>0</v>
      </c>
      <c r="CZ96" s="92"/>
      <c r="DA96" s="93"/>
      <c r="DB96" s="58"/>
      <c r="DC96" s="58"/>
      <c r="DD96" s="58"/>
      <c r="DE96" s="58"/>
      <c r="DF96" s="58"/>
      <c r="DG96" s="58"/>
      <c r="DH96" s="58"/>
      <c r="DI96" s="58"/>
      <c r="DJ96" s="58"/>
      <c r="DK96" s="58"/>
      <c r="DL96" s="58"/>
      <c r="DM96" s="58"/>
      <c r="DN96" s="58"/>
      <c r="DO96" s="58"/>
      <c r="DP96" s="58"/>
      <c r="DQ96" s="58"/>
      <c r="DR96" s="58"/>
      <c r="DS96" s="58"/>
    </row>
    <row r="97" spans="1:123" ht="31.2" x14ac:dyDescent="0.3">
      <c r="A97" s="16" t="s">
        <v>195</v>
      </c>
      <c r="B97" s="16" t="s">
        <v>1</v>
      </c>
      <c r="C97" s="17" t="s">
        <v>550</v>
      </c>
      <c r="D97" s="18">
        <f t="shared" ref="D97:AS97" si="130">SUM(D98:D98)</f>
        <v>4540727</v>
      </c>
      <c r="E97" s="19">
        <f t="shared" si="130"/>
        <v>4540727</v>
      </c>
      <c r="F97" s="19">
        <f t="shared" si="130"/>
        <v>4540727</v>
      </c>
      <c r="G97" s="19">
        <f t="shared" si="130"/>
        <v>3691305</v>
      </c>
      <c r="H97" s="19">
        <f t="shared" si="130"/>
        <v>849422</v>
      </c>
      <c r="I97" s="19">
        <f t="shared" si="130"/>
        <v>0</v>
      </c>
      <c r="J97" s="19">
        <f t="shared" si="130"/>
        <v>0</v>
      </c>
      <c r="K97" s="19">
        <f t="shared" si="130"/>
        <v>0</v>
      </c>
      <c r="L97" s="19">
        <f t="shared" si="130"/>
        <v>0</v>
      </c>
      <c r="M97" s="19">
        <f t="shared" si="130"/>
        <v>0</v>
      </c>
      <c r="N97" s="19">
        <f t="shared" si="130"/>
        <v>0</v>
      </c>
      <c r="O97" s="19">
        <f t="shared" si="130"/>
        <v>0</v>
      </c>
      <c r="P97" s="19">
        <f t="shared" si="130"/>
        <v>0</v>
      </c>
      <c r="Q97" s="19">
        <f t="shared" si="130"/>
        <v>0</v>
      </c>
      <c r="R97" s="19">
        <f t="shared" si="130"/>
        <v>0</v>
      </c>
      <c r="S97" s="19">
        <f t="shared" si="130"/>
        <v>0</v>
      </c>
      <c r="T97" s="19">
        <f t="shared" si="130"/>
        <v>0</v>
      </c>
      <c r="U97" s="19">
        <f t="shared" si="130"/>
        <v>0</v>
      </c>
      <c r="V97" s="19">
        <f t="shared" si="130"/>
        <v>0</v>
      </c>
      <c r="W97" s="19">
        <f t="shared" si="130"/>
        <v>0</v>
      </c>
      <c r="X97" s="19">
        <f t="shared" si="130"/>
        <v>0</v>
      </c>
      <c r="Y97" s="19">
        <f t="shared" si="130"/>
        <v>0</v>
      </c>
      <c r="Z97" s="19">
        <f t="shared" si="130"/>
        <v>0</v>
      </c>
      <c r="AA97" s="19">
        <f t="shared" si="130"/>
        <v>0</v>
      </c>
      <c r="AB97" s="19">
        <f t="shared" si="130"/>
        <v>0</v>
      </c>
      <c r="AC97" s="19">
        <f t="shared" si="130"/>
        <v>0</v>
      </c>
      <c r="AD97" s="19">
        <f t="shared" si="130"/>
        <v>0</v>
      </c>
      <c r="AE97" s="19">
        <f t="shared" si="130"/>
        <v>0</v>
      </c>
      <c r="AF97" s="19">
        <f t="shared" si="130"/>
        <v>0</v>
      </c>
      <c r="AG97" s="19">
        <f t="shared" si="130"/>
        <v>0</v>
      </c>
      <c r="AH97" s="19">
        <f t="shared" si="130"/>
        <v>0</v>
      </c>
      <c r="AI97" s="19">
        <f t="shared" si="130"/>
        <v>0</v>
      </c>
      <c r="AJ97" s="19">
        <f t="shared" si="130"/>
        <v>0</v>
      </c>
      <c r="AK97" s="19">
        <f t="shared" si="130"/>
        <v>0</v>
      </c>
      <c r="AL97" s="19">
        <f t="shared" si="130"/>
        <v>0</v>
      </c>
      <c r="AM97" s="19">
        <f t="shared" si="130"/>
        <v>0</v>
      </c>
      <c r="AN97" s="19">
        <f t="shared" si="130"/>
        <v>0</v>
      </c>
      <c r="AO97" s="19">
        <f t="shared" si="130"/>
        <v>0</v>
      </c>
      <c r="AP97" s="19">
        <f t="shared" si="130"/>
        <v>0</v>
      </c>
      <c r="AQ97" s="19">
        <f t="shared" si="130"/>
        <v>0</v>
      </c>
      <c r="AR97" s="19">
        <f t="shared" si="130"/>
        <v>0</v>
      </c>
      <c r="AS97" s="19">
        <f t="shared" si="130"/>
        <v>0</v>
      </c>
      <c r="AT97" s="19"/>
      <c r="AU97" s="19"/>
      <c r="AV97" s="19">
        <f>SUM(AV98:AV98)</f>
        <v>0</v>
      </c>
      <c r="AW97" s="19">
        <f>SUM(AW98:AW98)</f>
        <v>0</v>
      </c>
      <c r="AX97" s="19">
        <f>SUM(AX98:AX98)</f>
        <v>0</v>
      </c>
      <c r="AY97" s="19"/>
      <c r="AZ97" s="19">
        <f t="shared" ref="AZ97:CN97" si="131">SUM(AZ98:AZ98)</f>
        <v>0</v>
      </c>
      <c r="BA97" s="19">
        <f t="shared" si="131"/>
        <v>0</v>
      </c>
      <c r="BB97" s="19">
        <f t="shared" si="131"/>
        <v>0</v>
      </c>
      <c r="BC97" s="19">
        <f t="shared" si="131"/>
        <v>0</v>
      </c>
      <c r="BD97" s="19">
        <f t="shared" si="131"/>
        <v>0</v>
      </c>
      <c r="BE97" s="19">
        <f t="shared" si="131"/>
        <v>0</v>
      </c>
      <c r="BF97" s="19">
        <f t="shared" si="131"/>
        <v>0</v>
      </c>
      <c r="BG97" s="19">
        <f t="shared" si="131"/>
        <v>0</v>
      </c>
      <c r="BH97" s="19">
        <f t="shared" si="131"/>
        <v>0</v>
      </c>
      <c r="BI97" s="19">
        <f t="shared" si="131"/>
        <v>0</v>
      </c>
      <c r="BJ97" s="19">
        <f t="shared" si="131"/>
        <v>0</v>
      </c>
      <c r="BK97" s="19">
        <f t="shared" si="131"/>
        <v>0</v>
      </c>
      <c r="BL97" s="19">
        <f t="shared" si="131"/>
        <v>0</v>
      </c>
      <c r="BM97" s="19">
        <f t="shared" si="131"/>
        <v>0</v>
      </c>
      <c r="BN97" s="19">
        <f t="shared" si="131"/>
        <v>0</v>
      </c>
      <c r="BO97" s="19">
        <f t="shared" si="131"/>
        <v>0</v>
      </c>
      <c r="BP97" s="19">
        <f t="shared" si="131"/>
        <v>0</v>
      </c>
      <c r="BQ97" s="19">
        <f t="shared" si="131"/>
        <v>0</v>
      </c>
      <c r="BR97" s="19">
        <f t="shared" si="131"/>
        <v>0</v>
      </c>
      <c r="BS97" s="19">
        <f t="shared" si="131"/>
        <v>0</v>
      </c>
      <c r="BT97" s="19">
        <f t="shared" si="131"/>
        <v>0</v>
      </c>
      <c r="BU97" s="19">
        <f t="shared" si="131"/>
        <v>0</v>
      </c>
      <c r="BV97" s="19">
        <f t="shared" si="131"/>
        <v>0</v>
      </c>
      <c r="BW97" s="19">
        <f t="shared" si="131"/>
        <v>0</v>
      </c>
      <c r="BX97" s="19">
        <f t="shared" si="131"/>
        <v>0</v>
      </c>
      <c r="BY97" s="19">
        <f t="shared" si="131"/>
        <v>0</v>
      </c>
      <c r="BZ97" s="19">
        <f t="shared" si="131"/>
        <v>0</v>
      </c>
      <c r="CA97" s="19">
        <f t="shared" si="131"/>
        <v>0</v>
      </c>
      <c r="CB97" s="19">
        <f t="shared" si="131"/>
        <v>0</v>
      </c>
      <c r="CC97" s="19">
        <f t="shared" si="131"/>
        <v>0</v>
      </c>
      <c r="CD97" s="19">
        <f t="shared" si="131"/>
        <v>0</v>
      </c>
      <c r="CE97" s="19">
        <f t="shared" si="131"/>
        <v>0</v>
      </c>
      <c r="CF97" s="19">
        <f t="shared" si="131"/>
        <v>0</v>
      </c>
      <c r="CG97" s="19">
        <f t="shared" si="131"/>
        <v>0</v>
      </c>
      <c r="CH97" s="19">
        <f t="shared" si="131"/>
        <v>0</v>
      </c>
      <c r="CI97" s="19">
        <f t="shared" si="131"/>
        <v>0</v>
      </c>
      <c r="CJ97" s="19">
        <f t="shared" si="131"/>
        <v>0</v>
      </c>
      <c r="CK97" s="19">
        <f t="shared" si="131"/>
        <v>0</v>
      </c>
      <c r="CL97" s="19">
        <f t="shared" si="131"/>
        <v>0</v>
      </c>
      <c r="CM97" s="19">
        <f t="shared" si="131"/>
        <v>0</v>
      </c>
      <c r="CN97" s="19">
        <f t="shared" si="131"/>
        <v>0</v>
      </c>
      <c r="CO97" s="19"/>
      <c r="CP97" s="19"/>
      <c r="CQ97" s="19">
        <f t="shared" ref="CQ97:CU97" si="132">SUM(CQ98:CQ98)</f>
        <v>0</v>
      </c>
      <c r="CR97" s="19">
        <f t="shared" si="132"/>
        <v>0</v>
      </c>
      <c r="CS97" s="19">
        <f t="shared" si="132"/>
        <v>0</v>
      </c>
      <c r="CT97" s="19">
        <f t="shared" si="132"/>
        <v>0</v>
      </c>
      <c r="CU97" s="20">
        <f t="shared" si="132"/>
        <v>0</v>
      </c>
      <c r="CW97" s="94"/>
      <c r="CX97" s="114">
        <v>4540727</v>
      </c>
      <c r="CY97" s="114">
        <f t="shared" si="106"/>
        <v>0</v>
      </c>
      <c r="CZ97" s="94"/>
      <c r="DA97" s="95"/>
    </row>
    <row r="98" spans="1:123" ht="15.6" x14ac:dyDescent="0.3">
      <c r="A98" s="21" t="s">
        <v>1</v>
      </c>
      <c r="B98" s="21" t="s">
        <v>91</v>
      </c>
      <c r="C98" s="22" t="s">
        <v>551</v>
      </c>
      <c r="D98" s="18">
        <f>SUM(E98+BZ98+CR98)</f>
        <v>4540727</v>
      </c>
      <c r="E98" s="19">
        <f>SUM(F98+BA98)</f>
        <v>4540727</v>
      </c>
      <c r="F98" s="19">
        <f>SUM(G98+H98+I98+P98+S98+T98+U98+AE98+AD98)</f>
        <v>4540727</v>
      </c>
      <c r="G98" s="23">
        <v>3691305</v>
      </c>
      <c r="H98" s="23">
        <v>849422</v>
      </c>
      <c r="I98" s="19">
        <f t="shared" si="78"/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f t="shared" si="79"/>
        <v>0</v>
      </c>
      <c r="Q98" s="19">
        <v>0</v>
      </c>
      <c r="R98" s="19">
        <v>0</v>
      </c>
      <c r="S98" s="19">
        <v>0</v>
      </c>
      <c r="T98" s="19"/>
      <c r="U98" s="19">
        <f t="shared" ref="U98" si="133">SUM(V98:AC98)</f>
        <v>0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9">
        <v>0</v>
      </c>
      <c r="AB98" s="19">
        <v>0</v>
      </c>
      <c r="AC98" s="19">
        <v>0</v>
      </c>
      <c r="AD98" s="19">
        <v>0</v>
      </c>
      <c r="AE98" s="19">
        <f>SUM(AF98:AZ98)</f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0</v>
      </c>
      <c r="AM98" s="19">
        <v>0</v>
      </c>
      <c r="AN98" s="19">
        <v>0</v>
      </c>
      <c r="AO98" s="19">
        <v>0</v>
      </c>
      <c r="AP98" s="19">
        <v>0</v>
      </c>
      <c r="AQ98" s="19">
        <v>0</v>
      </c>
      <c r="AR98" s="19">
        <v>0</v>
      </c>
      <c r="AS98" s="19">
        <v>0</v>
      </c>
      <c r="AT98" s="19"/>
      <c r="AU98" s="19"/>
      <c r="AV98" s="19">
        <v>0</v>
      </c>
      <c r="AW98" s="19">
        <v>0</v>
      </c>
      <c r="AX98" s="19">
        <v>0</v>
      </c>
      <c r="AY98" s="19"/>
      <c r="AZ98" s="19">
        <v>0</v>
      </c>
      <c r="BA98" s="19">
        <f>SUM(BB98+BF98+BI98+BK98+BN98)</f>
        <v>0</v>
      </c>
      <c r="BB98" s="19">
        <f>SUM(BC98:BE98)</f>
        <v>0</v>
      </c>
      <c r="BC98" s="19">
        <v>0</v>
      </c>
      <c r="BD98" s="19">
        <v>0</v>
      </c>
      <c r="BE98" s="19">
        <v>0</v>
      </c>
      <c r="BF98" s="19">
        <f>SUM(BH98:BH98)</f>
        <v>0</v>
      </c>
      <c r="BG98" s="19">
        <v>0</v>
      </c>
      <c r="BH98" s="19">
        <v>0</v>
      </c>
      <c r="BI98" s="19">
        <v>0</v>
      </c>
      <c r="BJ98" s="19">
        <v>0</v>
      </c>
      <c r="BK98" s="19">
        <f t="shared" si="80"/>
        <v>0</v>
      </c>
      <c r="BL98" s="19">
        <v>0</v>
      </c>
      <c r="BM98" s="19">
        <v>0</v>
      </c>
      <c r="BN98" s="19">
        <f>SUM(BO98:BY98)</f>
        <v>0</v>
      </c>
      <c r="BO98" s="19">
        <v>0</v>
      </c>
      <c r="BP98" s="19">
        <v>0</v>
      </c>
      <c r="BQ98" s="19">
        <v>0</v>
      </c>
      <c r="BR98" s="19">
        <v>0</v>
      </c>
      <c r="BS98" s="19">
        <v>0</v>
      </c>
      <c r="BT98" s="19">
        <v>0</v>
      </c>
      <c r="BU98" s="19">
        <v>0</v>
      </c>
      <c r="BV98" s="19">
        <v>0</v>
      </c>
      <c r="BW98" s="19">
        <v>0</v>
      </c>
      <c r="BX98" s="19">
        <v>0</v>
      </c>
      <c r="BY98" s="19">
        <v>0</v>
      </c>
      <c r="BZ98" s="19">
        <f>SUM(CA98+CQ98)</f>
        <v>0</v>
      </c>
      <c r="CA98" s="19">
        <f>SUM(CB98+CE98+CK98)</f>
        <v>0</v>
      </c>
      <c r="CB98" s="19">
        <f t="shared" si="81"/>
        <v>0</v>
      </c>
      <c r="CC98" s="19">
        <v>0</v>
      </c>
      <c r="CD98" s="19">
        <v>0</v>
      </c>
      <c r="CE98" s="19">
        <f>SUM(CF98:CJ98)</f>
        <v>0</v>
      </c>
      <c r="CF98" s="19">
        <v>0</v>
      </c>
      <c r="CG98" s="19">
        <v>0</v>
      </c>
      <c r="CH98" s="19">
        <v>0</v>
      </c>
      <c r="CI98" s="19">
        <v>0</v>
      </c>
      <c r="CJ98" s="19">
        <v>0</v>
      </c>
      <c r="CK98" s="19">
        <f>SUM(CL98:CP98)</f>
        <v>0</v>
      </c>
      <c r="CL98" s="19">
        <v>0</v>
      </c>
      <c r="CM98" s="19">
        <v>0</v>
      </c>
      <c r="CN98" s="19">
        <v>0</v>
      </c>
      <c r="CO98" s="19"/>
      <c r="CP98" s="19"/>
      <c r="CQ98" s="19">
        <v>0</v>
      </c>
      <c r="CR98" s="19">
        <f t="shared" si="82"/>
        <v>0</v>
      </c>
      <c r="CS98" s="19">
        <f t="shared" si="83"/>
        <v>0</v>
      </c>
      <c r="CT98" s="19">
        <v>0</v>
      </c>
      <c r="CU98" s="20">
        <v>0</v>
      </c>
      <c r="CW98" s="94"/>
      <c r="CX98" s="109">
        <v>4540727</v>
      </c>
      <c r="CY98" s="109">
        <f t="shared" si="106"/>
        <v>0</v>
      </c>
      <c r="CZ98" s="94"/>
      <c r="DA98" s="95"/>
    </row>
    <row r="99" spans="1:123" s="59" customFormat="1" ht="62.4" x14ac:dyDescent="0.3">
      <c r="A99" s="25" t="s">
        <v>196</v>
      </c>
      <c r="B99" s="25" t="s">
        <v>1</v>
      </c>
      <c r="C99" s="26" t="s">
        <v>197</v>
      </c>
      <c r="D99" s="27">
        <f>SUM(D100+D102+D104)</f>
        <v>15178746</v>
      </c>
      <c r="E99" s="27">
        <f t="shared" ref="E99:BQ99" si="134">SUM(E100+E102+E104)</f>
        <v>15178746</v>
      </c>
      <c r="F99" s="27">
        <f t="shared" si="134"/>
        <v>15178746</v>
      </c>
      <c r="G99" s="27">
        <f t="shared" si="134"/>
        <v>3891282</v>
      </c>
      <c r="H99" s="27">
        <f t="shared" si="134"/>
        <v>967704</v>
      </c>
      <c r="I99" s="27">
        <f t="shared" si="134"/>
        <v>16819</v>
      </c>
      <c r="J99" s="27">
        <f t="shared" si="134"/>
        <v>0</v>
      </c>
      <c r="K99" s="27">
        <f t="shared" si="134"/>
        <v>0</v>
      </c>
      <c r="L99" s="27">
        <f t="shared" si="134"/>
        <v>0</v>
      </c>
      <c r="M99" s="27">
        <f t="shared" si="134"/>
        <v>0</v>
      </c>
      <c r="N99" s="27">
        <f t="shared" si="134"/>
        <v>16819</v>
      </c>
      <c r="O99" s="27">
        <f t="shared" si="134"/>
        <v>0</v>
      </c>
      <c r="P99" s="27">
        <f t="shared" si="134"/>
        <v>0</v>
      </c>
      <c r="Q99" s="27">
        <f t="shared" si="134"/>
        <v>0</v>
      </c>
      <c r="R99" s="27">
        <f t="shared" si="134"/>
        <v>0</v>
      </c>
      <c r="S99" s="27">
        <f t="shared" si="134"/>
        <v>0</v>
      </c>
      <c r="T99" s="27">
        <f t="shared" si="134"/>
        <v>31000</v>
      </c>
      <c r="U99" s="27">
        <f t="shared" si="134"/>
        <v>38080</v>
      </c>
      <c r="V99" s="27">
        <f t="shared" si="134"/>
        <v>0</v>
      </c>
      <c r="W99" s="27">
        <f t="shared" si="134"/>
        <v>10301</v>
      </c>
      <c r="X99" s="27">
        <f t="shared" si="134"/>
        <v>27779</v>
      </c>
      <c r="Y99" s="27">
        <f t="shared" si="134"/>
        <v>0</v>
      </c>
      <c r="Z99" s="27">
        <f t="shared" si="134"/>
        <v>0</v>
      </c>
      <c r="AA99" s="27">
        <f t="shared" si="134"/>
        <v>0</v>
      </c>
      <c r="AB99" s="27">
        <f t="shared" si="134"/>
        <v>0</v>
      </c>
      <c r="AC99" s="27">
        <f t="shared" si="134"/>
        <v>0</v>
      </c>
      <c r="AD99" s="27">
        <f t="shared" si="134"/>
        <v>0</v>
      </c>
      <c r="AE99" s="27">
        <f t="shared" si="134"/>
        <v>10233861</v>
      </c>
      <c r="AF99" s="27">
        <f t="shared" si="134"/>
        <v>0</v>
      </c>
      <c r="AG99" s="27">
        <f t="shared" si="134"/>
        <v>0</v>
      </c>
      <c r="AH99" s="27">
        <f t="shared" si="134"/>
        <v>0</v>
      </c>
      <c r="AI99" s="27">
        <f t="shared" si="134"/>
        <v>0</v>
      </c>
      <c r="AJ99" s="27">
        <f t="shared" si="134"/>
        <v>0</v>
      </c>
      <c r="AK99" s="27">
        <f t="shared" si="134"/>
        <v>0</v>
      </c>
      <c r="AL99" s="27">
        <f t="shared" si="134"/>
        <v>0</v>
      </c>
      <c r="AM99" s="27">
        <f t="shared" si="134"/>
        <v>0</v>
      </c>
      <c r="AN99" s="27">
        <f t="shared" si="134"/>
        <v>0</v>
      </c>
      <c r="AO99" s="27">
        <f t="shared" si="134"/>
        <v>0</v>
      </c>
      <c r="AP99" s="27">
        <f t="shared" si="134"/>
        <v>0</v>
      </c>
      <c r="AQ99" s="27">
        <f t="shared" si="134"/>
        <v>0</v>
      </c>
      <c r="AR99" s="27">
        <f t="shared" si="134"/>
        <v>0</v>
      </c>
      <c r="AS99" s="27">
        <f t="shared" si="134"/>
        <v>0</v>
      </c>
      <c r="AT99" s="27">
        <f t="shared" si="134"/>
        <v>0</v>
      </c>
      <c r="AU99" s="27">
        <f t="shared" si="134"/>
        <v>0</v>
      </c>
      <c r="AV99" s="27">
        <f t="shared" si="134"/>
        <v>0</v>
      </c>
      <c r="AW99" s="27">
        <f t="shared" si="134"/>
        <v>0</v>
      </c>
      <c r="AX99" s="27">
        <f t="shared" si="134"/>
        <v>0</v>
      </c>
      <c r="AY99" s="27">
        <f t="shared" si="134"/>
        <v>0</v>
      </c>
      <c r="AZ99" s="27">
        <f t="shared" si="134"/>
        <v>10233861</v>
      </c>
      <c r="BA99" s="27">
        <f t="shared" si="134"/>
        <v>0</v>
      </c>
      <c r="BB99" s="27">
        <f t="shared" si="134"/>
        <v>0</v>
      </c>
      <c r="BC99" s="27">
        <f t="shared" si="134"/>
        <v>0</v>
      </c>
      <c r="BD99" s="27">
        <f t="shared" si="134"/>
        <v>0</v>
      </c>
      <c r="BE99" s="27">
        <f t="shared" si="134"/>
        <v>0</v>
      </c>
      <c r="BF99" s="27">
        <f t="shared" si="134"/>
        <v>0</v>
      </c>
      <c r="BG99" s="27">
        <f t="shared" si="134"/>
        <v>0</v>
      </c>
      <c r="BH99" s="27">
        <f t="shared" si="134"/>
        <v>0</v>
      </c>
      <c r="BI99" s="27">
        <f t="shared" si="134"/>
        <v>0</v>
      </c>
      <c r="BJ99" s="27">
        <f t="shared" si="134"/>
        <v>0</v>
      </c>
      <c r="BK99" s="27">
        <f t="shared" si="134"/>
        <v>0</v>
      </c>
      <c r="BL99" s="27">
        <f t="shared" si="134"/>
        <v>0</v>
      </c>
      <c r="BM99" s="27">
        <f t="shared" si="134"/>
        <v>0</v>
      </c>
      <c r="BN99" s="27">
        <f t="shared" si="134"/>
        <v>0</v>
      </c>
      <c r="BO99" s="27">
        <f t="shared" si="134"/>
        <v>0</v>
      </c>
      <c r="BP99" s="27">
        <f t="shared" si="134"/>
        <v>0</v>
      </c>
      <c r="BQ99" s="27">
        <f t="shared" si="134"/>
        <v>0</v>
      </c>
      <c r="BR99" s="27">
        <f t="shared" ref="BR99:CU99" si="135">SUM(BR100+BR102+BR104)</f>
        <v>0</v>
      </c>
      <c r="BS99" s="27">
        <f t="shared" si="135"/>
        <v>0</v>
      </c>
      <c r="BT99" s="27">
        <f t="shared" si="135"/>
        <v>0</v>
      </c>
      <c r="BU99" s="27">
        <f t="shared" si="135"/>
        <v>0</v>
      </c>
      <c r="BV99" s="27">
        <f t="shared" si="135"/>
        <v>0</v>
      </c>
      <c r="BW99" s="27">
        <f t="shared" si="135"/>
        <v>0</v>
      </c>
      <c r="BX99" s="27">
        <f t="shared" si="135"/>
        <v>0</v>
      </c>
      <c r="BY99" s="27">
        <f t="shared" si="135"/>
        <v>0</v>
      </c>
      <c r="BZ99" s="27">
        <f t="shared" si="135"/>
        <v>0</v>
      </c>
      <c r="CA99" s="27">
        <f t="shared" si="135"/>
        <v>0</v>
      </c>
      <c r="CB99" s="27">
        <f t="shared" si="135"/>
        <v>0</v>
      </c>
      <c r="CC99" s="27">
        <f t="shared" si="135"/>
        <v>0</v>
      </c>
      <c r="CD99" s="27">
        <f t="shared" si="135"/>
        <v>0</v>
      </c>
      <c r="CE99" s="27">
        <f t="shared" si="135"/>
        <v>0</v>
      </c>
      <c r="CF99" s="27">
        <f t="shared" si="135"/>
        <v>0</v>
      </c>
      <c r="CG99" s="27">
        <f t="shared" si="135"/>
        <v>0</v>
      </c>
      <c r="CH99" s="27">
        <f t="shared" si="135"/>
        <v>0</v>
      </c>
      <c r="CI99" s="27">
        <f t="shared" si="135"/>
        <v>0</v>
      </c>
      <c r="CJ99" s="27">
        <f t="shared" si="135"/>
        <v>0</v>
      </c>
      <c r="CK99" s="27">
        <f t="shared" si="135"/>
        <v>0</v>
      </c>
      <c r="CL99" s="27">
        <f t="shared" si="135"/>
        <v>0</v>
      </c>
      <c r="CM99" s="27">
        <f t="shared" si="135"/>
        <v>0</v>
      </c>
      <c r="CN99" s="27">
        <f t="shared" si="135"/>
        <v>0</v>
      </c>
      <c r="CO99" s="27">
        <f t="shared" si="135"/>
        <v>0</v>
      </c>
      <c r="CP99" s="27">
        <f t="shared" si="135"/>
        <v>0</v>
      </c>
      <c r="CQ99" s="27">
        <f t="shared" si="135"/>
        <v>0</v>
      </c>
      <c r="CR99" s="27">
        <f t="shared" si="135"/>
        <v>0</v>
      </c>
      <c r="CS99" s="27">
        <f t="shared" si="135"/>
        <v>0</v>
      </c>
      <c r="CT99" s="27">
        <f t="shared" si="135"/>
        <v>0</v>
      </c>
      <c r="CU99" s="61">
        <f t="shared" si="135"/>
        <v>0</v>
      </c>
      <c r="CV99" s="58"/>
      <c r="CW99" s="92"/>
      <c r="CX99" s="113">
        <v>15178746</v>
      </c>
      <c r="CY99" s="113">
        <f t="shared" si="106"/>
        <v>0</v>
      </c>
      <c r="CZ99" s="92"/>
      <c r="DA99" s="93"/>
      <c r="DB99" s="58"/>
      <c r="DC99" s="58"/>
      <c r="DD99" s="58"/>
      <c r="DE99" s="58"/>
      <c r="DF99" s="58"/>
      <c r="DG99" s="58"/>
      <c r="DH99" s="58"/>
      <c r="DI99" s="58"/>
      <c r="DJ99" s="58"/>
      <c r="DK99" s="58"/>
      <c r="DL99" s="58"/>
      <c r="DM99" s="58"/>
      <c r="DN99" s="58"/>
      <c r="DO99" s="58"/>
      <c r="DP99" s="58"/>
      <c r="DQ99" s="58"/>
      <c r="DR99" s="58"/>
      <c r="DS99" s="58"/>
    </row>
    <row r="100" spans="1:123" ht="15.6" x14ac:dyDescent="0.3">
      <c r="A100" s="16" t="s">
        <v>198</v>
      </c>
      <c r="B100" s="16" t="s">
        <v>1</v>
      </c>
      <c r="C100" s="17" t="s">
        <v>199</v>
      </c>
      <c r="D100" s="18">
        <f t="shared" ref="D100:AI100" si="136">SUM(D101:D101)</f>
        <v>8765811</v>
      </c>
      <c r="E100" s="19">
        <f t="shared" si="136"/>
        <v>8765811</v>
      </c>
      <c r="F100" s="19">
        <f t="shared" si="136"/>
        <v>8765811</v>
      </c>
      <c r="G100" s="19">
        <f t="shared" si="136"/>
        <v>0</v>
      </c>
      <c r="H100" s="19">
        <f t="shared" si="136"/>
        <v>0</v>
      </c>
      <c r="I100" s="19">
        <f t="shared" si="136"/>
        <v>0</v>
      </c>
      <c r="J100" s="19">
        <f t="shared" si="136"/>
        <v>0</v>
      </c>
      <c r="K100" s="19">
        <f t="shared" si="136"/>
        <v>0</v>
      </c>
      <c r="L100" s="19">
        <f t="shared" si="136"/>
        <v>0</v>
      </c>
      <c r="M100" s="19">
        <f t="shared" si="136"/>
        <v>0</v>
      </c>
      <c r="N100" s="19">
        <f t="shared" si="136"/>
        <v>0</v>
      </c>
      <c r="O100" s="19">
        <f t="shared" si="136"/>
        <v>0</v>
      </c>
      <c r="P100" s="19">
        <f t="shared" si="136"/>
        <v>0</v>
      </c>
      <c r="Q100" s="19">
        <f t="shared" si="136"/>
        <v>0</v>
      </c>
      <c r="R100" s="19">
        <f t="shared" si="136"/>
        <v>0</v>
      </c>
      <c r="S100" s="19">
        <f t="shared" si="136"/>
        <v>0</v>
      </c>
      <c r="T100" s="19">
        <f t="shared" si="136"/>
        <v>0</v>
      </c>
      <c r="U100" s="19">
        <f t="shared" si="136"/>
        <v>0</v>
      </c>
      <c r="V100" s="19">
        <f t="shared" si="136"/>
        <v>0</v>
      </c>
      <c r="W100" s="19">
        <f t="shared" si="136"/>
        <v>0</v>
      </c>
      <c r="X100" s="19">
        <f t="shared" si="136"/>
        <v>0</v>
      </c>
      <c r="Y100" s="19">
        <f t="shared" si="136"/>
        <v>0</v>
      </c>
      <c r="Z100" s="19">
        <f t="shared" si="136"/>
        <v>0</v>
      </c>
      <c r="AA100" s="19">
        <f t="shared" si="136"/>
        <v>0</v>
      </c>
      <c r="AB100" s="19">
        <f t="shared" si="136"/>
        <v>0</v>
      </c>
      <c r="AC100" s="19">
        <f t="shared" si="136"/>
        <v>0</v>
      </c>
      <c r="AD100" s="19">
        <f t="shared" si="136"/>
        <v>0</v>
      </c>
      <c r="AE100" s="19">
        <f t="shared" si="136"/>
        <v>8765811</v>
      </c>
      <c r="AF100" s="19">
        <f t="shared" si="136"/>
        <v>0</v>
      </c>
      <c r="AG100" s="19">
        <f t="shared" si="136"/>
        <v>0</v>
      </c>
      <c r="AH100" s="19">
        <f t="shared" si="136"/>
        <v>0</v>
      </c>
      <c r="AI100" s="19">
        <f t="shared" si="136"/>
        <v>0</v>
      </c>
      <c r="AJ100" s="19">
        <f t="shared" ref="AJ100:CU100" si="137">SUM(AJ101:AJ101)</f>
        <v>0</v>
      </c>
      <c r="AK100" s="19">
        <f t="shared" si="137"/>
        <v>0</v>
      </c>
      <c r="AL100" s="19">
        <f t="shared" si="137"/>
        <v>0</v>
      </c>
      <c r="AM100" s="19">
        <f t="shared" si="137"/>
        <v>0</v>
      </c>
      <c r="AN100" s="19">
        <f t="shared" si="137"/>
        <v>0</v>
      </c>
      <c r="AO100" s="19">
        <f t="shared" si="137"/>
        <v>0</v>
      </c>
      <c r="AP100" s="19">
        <f t="shared" si="137"/>
        <v>0</v>
      </c>
      <c r="AQ100" s="19">
        <f t="shared" si="137"/>
        <v>0</v>
      </c>
      <c r="AR100" s="19">
        <f t="shared" si="137"/>
        <v>0</v>
      </c>
      <c r="AS100" s="19">
        <f t="shared" si="137"/>
        <v>0</v>
      </c>
      <c r="AT100" s="19">
        <f t="shared" si="137"/>
        <v>0</v>
      </c>
      <c r="AU100" s="19">
        <f t="shared" si="137"/>
        <v>0</v>
      </c>
      <c r="AV100" s="19">
        <f t="shared" si="137"/>
        <v>0</v>
      </c>
      <c r="AW100" s="19">
        <f t="shared" si="137"/>
        <v>0</v>
      </c>
      <c r="AX100" s="19">
        <f t="shared" si="137"/>
        <v>0</v>
      </c>
      <c r="AY100" s="19">
        <f t="shared" si="137"/>
        <v>0</v>
      </c>
      <c r="AZ100" s="19">
        <f t="shared" si="137"/>
        <v>8765811</v>
      </c>
      <c r="BA100" s="19">
        <f t="shared" si="137"/>
        <v>0</v>
      </c>
      <c r="BB100" s="19">
        <f t="shared" si="137"/>
        <v>0</v>
      </c>
      <c r="BC100" s="19">
        <f t="shared" si="137"/>
        <v>0</v>
      </c>
      <c r="BD100" s="19">
        <f t="shared" si="137"/>
        <v>0</v>
      </c>
      <c r="BE100" s="19">
        <f t="shared" si="137"/>
        <v>0</v>
      </c>
      <c r="BF100" s="19">
        <f t="shared" si="137"/>
        <v>0</v>
      </c>
      <c r="BG100" s="19">
        <f t="shared" si="137"/>
        <v>0</v>
      </c>
      <c r="BH100" s="19">
        <f t="shared" si="137"/>
        <v>0</v>
      </c>
      <c r="BI100" s="19">
        <f t="shared" si="137"/>
        <v>0</v>
      </c>
      <c r="BJ100" s="19">
        <f t="shared" si="137"/>
        <v>0</v>
      </c>
      <c r="BK100" s="19">
        <f t="shared" si="137"/>
        <v>0</v>
      </c>
      <c r="BL100" s="19">
        <f t="shared" si="137"/>
        <v>0</v>
      </c>
      <c r="BM100" s="19">
        <f t="shared" si="137"/>
        <v>0</v>
      </c>
      <c r="BN100" s="19">
        <f t="shared" si="137"/>
        <v>0</v>
      </c>
      <c r="BO100" s="19">
        <f t="shared" si="137"/>
        <v>0</v>
      </c>
      <c r="BP100" s="19">
        <f t="shared" si="137"/>
        <v>0</v>
      </c>
      <c r="BQ100" s="19">
        <f t="shared" si="137"/>
        <v>0</v>
      </c>
      <c r="BR100" s="19">
        <f t="shared" si="137"/>
        <v>0</v>
      </c>
      <c r="BS100" s="19">
        <f t="shared" si="137"/>
        <v>0</v>
      </c>
      <c r="BT100" s="19">
        <f t="shared" si="137"/>
        <v>0</v>
      </c>
      <c r="BU100" s="19">
        <f t="shared" si="137"/>
        <v>0</v>
      </c>
      <c r="BV100" s="19">
        <f t="shared" si="137"/>
        <v>0</v>
      </c>
      <c r="BW100" s="19">
        <f t="shared" si="137"/>
        <v>0</v>
      </c>
      <c r="BX100" s="19">
        <f t="shared" si="137"/>
        <v>0</v>
      </c>
      <c r="BY100" s="19">
        <f t="shared" si="137"/>
        <v>0</v>
      </c>
      <c r="BZ100" s="19">
        <f t="shared" si="137"/>
        <v>0</v>
      </c>
      <c r="CA100" s="19">
        <f t="shared" si="137"/>
        <v>0</v>
      </c>
      <c r="CB100" s="19">
        <f t="shared" si="137"/>
        <v>0</v>
      </c>
      <c r="CC100" s="19">
        <f t="shared" si="137"/>
        <v>0</v>
      </c>
      <c r="CD100" s="19">
        <f t="shared" si="137"/>
        <v>0</v>
      </c>
      <c r="CE100" s="19">
        <f t="shared" si="137"/>
        <v>0</v>
      </c>
      <c r="CF100" s="19">
        <f t="shared" si="137"/>
        <v>0</v>
      </c>
      <c r="CG100" s="19">
        <f t="shared" si="137"/>
        <v>0</v>
      </c>
      <c r="CH100" s="19">
        <f t="shared" si="137"/>
        <v>0</v>
      </c>
      <c r="CI100" s="19">
        <f t="shared" si="137"/>
        <v>0</v>
      </c>
      <c r="CJ100" s="19">
        <f t="shared" si="137"/>
        <v>0</v>
      </c>
      <c r="CK100" s="19">
        <f t="shared" si="137"/>
        <v>0</v>
      </c>
      <c r="CL100" s="19">
        <f t="shared" si="137"/>
        <v>0</v>
      </c>
      <c r="CM100" s="19">
        <f t="shared" si="137"/>
        <v>0</v>
      </c>
      <c r="CN100" s="19">
        <f t="shared" si="137"/>
        <v>0</v>
      </c>
      <c r="CO100" s="19">
        <f t="shared" si="137"/>
        <v>0</v>
      </c>
      <c r="CP100" s="19">
        <f t="shared" si="137"/>
        <v>0</v>
      </c>
      <c r="CQ100" s="19">
        <f t="shared" si="137"/>
        <v>0</v>
      </c>
      <c r="CR100" s="19">
        <f t="shared" si="137"/>
        <v>0</v>
      </c>
      <c r="CS100" s="19">
        <f t="shared" si="137"/>
        <v>0</v>
      </c>
      <c r="CT100" s="19">
        <f t="shared" si="137"/>
        <v>0</v>
      </c>
      <c r="CU100" s="20">
        <f t="shared" si="137"/>
        <v>0</v>
      </c>
      <c r="CW100" s="94"/>
      <c r="CX100" s="114">
        <v>8765811</v>
      </c>
      <c r="CY100" s="114">
        <f t="shared" si="106"/>
        <v>0</v>
      </c>
      <c r="CZ100" s="94"/>
      <c r="DA100" s="95"/>
    </row>
    <row r="101" spans="1:123" ht="46.8" x14ac:dyDescent="0.3">
      <c r="A101" s="21" t="s">
        <v>1</v>
      </c>
      <c r="B101" s="21" t="s">
        <v>99</v>
      </c>
      <c r="C101" s="22" t="s">
        <v>516</v>
      </c>
      <c r="D101" s="18">
        <f>SUM(E101+BZ101+CR101)</f>
        <v>8765811</v>
      </c>
      <c r="E101" s="19">
        <f>SUM(F101+BA101)</f>
        <v>8765811</v>
      </c>
      <c r="F101" s="19">
        <f>SUM(G101+H101+I101+P101+S101+T101+U101+AE101+AD101)</f>
        <v>8765811</v>
      </c>
      <c r="G101" s="19">
        <v>0</v>
      </c>
      <c r="H101" s="19">
        <v>0</v>
      </c>
      <c r="I101" s="19">
        <f t="shared" ref="I101" si="138">SUM(J101:O101)</f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f t="shared" ref="P101" si="139">SUM(Q101:R101)</f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f>SUM(V101:AC101)</f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f>SUM(AF101:AZ101)</f>
        <v>8765811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19">
        <v>0</v>
      </c>
      <c r="AL101" s="19">
        <v>0</v>
      </c>
      <c r="AM101" s="19">
        <v>0</v>
      </c>
      <c r="AN101" s="19">
        <v>0</v>
      </c>
      <c r="AO101" s="19">
        <v>0</v>
      </c>
      <c r="AP101" s="19">
        <v>0</v>
      </c>
      <c r="AQ101" s="19">
        <v>0</v>
      </c>
      <c r="AR101" s="19">
        <v>0</v>
      </c>
      <c r="AS101" s="19">
        <v>0</v>
      </c>
      <c r="AT101" s="19">
        <v>0</v>
      </c>
      <c r="AU101" s="19">
        <v>0</v>
      </c>
      <c r="AV101" s="19">
        <v>0</v>
      </c>
      <c r="AW101" s="19">
        <v>0</v>
      </c>
      <c r="AX101" s="19">
        <v>0</v>
      </c>
      <c r="AY101" s="19">
        <v>0</v>
      </c>
      <c r="AZ101" s="23">
        <v>8765811</v>
      </c>
      <c r="BA101" s="19">
        <f>SUM(BB101+BF101+BI101+BK101+BN101)</f>
        <v>0</v>
      </c>
      <c r="BB101" s="19">
        <f>SUM(BC101:BE101)</f>
        <v>0</v>
      </c>
      <c r="BC101" s="19">
        <v>0</v>
      </c>
      <c r="BD101" s="19">
        <v>0</v>
      </c>
      <c r="BE101" s="19">
        <v>0</v>
      </c>
      <c r="BF101" s="39">
        <f>SUM(BG101:BH101)</f>
        <v>0</v>
      </c>
      <c r="BG101" s="19"/>
      <c r="BH101" s="19">
        <v>0</v>
      </c>
      <c r="BI101" s="19">
        <v>0</v>
      </c>
      <c r="BJ101" s="19">
        <v>0</v>
      </c>
      <c r="BK101" s="19">
        <f t="shared" ref="BK101" si="140">SUM(BL101)</f>
        <v>0</v>
      </c>
      <c r="BL101" s="19">
        <v>0</v>
      </c>
      <c r="BM101" s="19">
        <v>0</v>
      </c>
      <c r="BN101" s="19">
        <f>SUM(BO101:BY101)</f>
        <v>0</v>
      </c>
      <c r="BO101" s="19">
        <v>0</v>
      </c>
      <c r="BP101" s="19">
        <v>0</v>
      </c>
      <c r="BQ101" s="19">
        <v>0</v>
      </c>
      <c r="BR101" s="19">
        <v>0</v>
      </c>
      <c r="BS101" s="19">
        <v>0</v>
      </c>
      <c r="BT101" s="19">
        <v>0</v>
      </c>
      <c r="BU101" s="19">
        <v>0</v>
      </c>
      <c r="BV101" s="19">
        <v>0</v>
      </c>
      <c r="BW101" s="19">
        <v>0</v>
      </c>
      <c r="BX101" s="19">
        <v>0</v>
      </c>
      <c r="BY101" s="19">
        <v>0</v>
      </c>
      <c r="BZ101" s="19">
        <f>SUM(CA101+CQ101)</f>
        <v>0</v>
      </c>
      <c r="CA101" s="19">
        <f>SUM(CB101+CE101+CK101)</f>
        <v>0</v>
      </c>
      <c r="CB101" s="19">
        <f t="shared" ref="CB101" si="141">SUM(CC101:CD101)</f>
        <v>0</v>
      </c>
      <c r="CC101" s="19">
        <v>0</v>
      </c>
      <c r="CD101" s="19">
        <v>0</v>
      </c>
      <c r="CE101" s="19">
        <f>SUM(CF101:CJ101)</f>
        <v>0</v>
      </c>
      <c r="CF101" s="19">
        <v>0</v>
      </c>
      <c r="CG101" s="19">
        <v>0</v>
      </c>
      <c r="CH101" s="19">
        <v>0</v>
      </c>
      <c r="CI101" s="19">
        <v>0</v>
      </c>
      <c r="CJ101" s="19">
        <v>0</v>
      </c>
      <c r="CK101" s="19">
        <f>SUM(CL101:CP101)</f>
        <v>0</v>
      </c>
      <c r="CL101" s="19">
        <v>0</v>
      </c>
      <c r="CM101" s="19">
        <v>0</v>
      </c>
      <c r="CN101" s="19">
        <v>0</v>
      </c>
      <c r="CO101" s="19"/>
      <c r="CP101" s="19"/>
      <c r="CQ101" s="19">
        <v>0</v>
      </c>
      <c r="CR101" s="19">
        <f t="shared" ref="CR101" si="142">SUM(CS101)</f>
        <v>0</v>
      </c>
      <c r="CS101" s="19">
        <f t="shared" ref="CS101" si="143">SUM(CT101:CU101)</f>
        <v>0</v>
      </c>
      <c r="CT101" s="19">
        <v>0</v>
      </c>
      <c r="CU101" s="20">
        <v>0</v>
      </c>
      <c r="CW101" s="94"/>
      <c r="CX101" s="109">
        <v>8765811</v>
      </c>
      <c r="CY101" s="109">
        <f t="shared" si="106"/>
        <v>0</v>
      </c>
      <c r="CZ101" s="94"/>
      <c r="DA101" s="95"/>
    </row>
    <row r="102" spans="1:123" ht="15.6" x14ac:dyDescent="0.3">
      <c r="A102" s="16" t="s">
        <v>593</v>
      </c>
      <c r="B102" s="16" t="s">
        <v>1</v>
      </c>
      <c r="C102" s="17" t="s">
        <v>594</v>
      </c>
      <c r="D102" s="18">
        <f t="shared" ref="D102:AK104" si="144">SUM(D103)</f>
        <v>1468050</v>
      </c>
      <c r="E102" s="19">
        <f t="shared" si="144"/>
        <v>1468050</v>
      </c>
      <c r="F102" s="19">
        <f t="shared" si="144"/>
        <v>1468050</v>
      </c>
      <c r="G102" s="19">
        <f t="shared" si="144"/>
        <v>0</v>
      </c>
      <c r="H102" s="19">
        <f t="shared" si="144"/>
        <v>0</v>
      </c>
      <c r="I102" s="19">
        <f t="shared" si="144"/>
        <v>0</v>
      </c>
      <c r="J102" s="19">
        <f t="shared" si="144"/>
        <v>0</v>
      </c>
      <c r="K102" s="19">
        <f t="shared" si="144"/>
        <v>0</v>
      </c>
      <c r="L102" s="19">
        <f t="shared" si="144"/>
        <v>0</v>
      </c>
      <c r="M102" s="19">
        <f t="shared" si="144"/>
        <v>0</v>
      </c>
      <c r="N102" s="19">
        <f t="shared" si="144"/>
        <v>0</v>
      </c>
      <c r="O102" s="19">
        <f t="shared" si="144"/>
        <v>0</v>
      </c>
      <c r="P102" s="19">
        <f t="shared" si="144"/>
        <v>0</v>
      </c>
      <c r="Q102" s="19">
        <f t="shared" si="144"/>
        <v>0</v>
      </c>
      <c r="R102" s="19">
        <f t="shared" si="144"/>
        <v>0</v>
      </c>
      <c r="S102" s="19">
        <f t="shared" si="144"/>
        <v>0</v>
      </c>
      <c r="T102" s="19">
        <f t="shared" si="144"/>
        <v>0</v>
      </c>
      <c r="U102" s="19">
        <f t="shared" si="144"/>
        <v>0</v>
      </c>
      <c r="V102" s="19">
        <f t="shared" si="144"/>
        <v>0</v>
      </c>
      <c r="W102" s="19">
        <f t="shared" si="144"/>
        <v>0</v>
      </c>
      <c r="X102" s="19">
        <f t="shared" si="144"/>
        <v>0</v>
      </c>
      <c r="Y102" s="19">
        <f t="shared" si="144"/>
        <v>0</v>
      </c>
      <c r="Z102" s="19">
        <f t="shared" si="144"/>
        <v>0</v>
      </c>
      <c r="AA102" s="19">
        <f t="shared" si="144"/>
        <v>0</v>
      </c>
      <c r="AB102" s="19">
        <f t="shared" si="144"/>
        <v>0</v>
      </c>
      <c r="AC102" s="19">
        <f t="shared" si="144"/>
        <v>0</v>
      </c>
      <c r="AD102" s="19">
        <f t="shared" si="144"/>
        <v>0</v>
      </c>
      <c r="AE102" s="19">
        <f t="shared" si="144"/>
        <v>1468050</v>
      </c>
      <c r="AF102" s="19">
        <f t="shared" si="144"/>
        <v>0</v>
      </c>
      <c r="AG102" s="19">
        <f t="shared" si="144"/>
        <v>0</v>
      </c>
      <c r="AH102" s="19">
        <f t="shared" si="144"/>
        <v>0</v>
      </c>
      <c r="AI102" s="19">
        <f t="shared" si="144"/>
        <v>0</v>
      </c>
      <c r="AJ102" s="19">
        <f t="shared" si="144"/>
        <v>0</v>
      </c>
      <c r="AK102" s="19">
        <f t="shared" si="144"/>
        <v>0</v>
      </c>
      <c r="AL102" s="19">
        <f t="shared" ref="AL102:CU104" si="145">SUM(AL103)</f>
        <v>0</v>
      </c>
      <c r="AM102" s="19">
        <f t="shared" si="145"/>
        <v>0</v>
      </c>
      <c r="AN102" s="19">
        <f t="shared" si="145"/>
        <v>0</v>
      </c>
      <c r="AO102" s="19">
        <f t="shared" si="145"/>
        <v>0</v>
      </c>
      <c r="AP102" s="19">
        <f t="shared" si="145"/>
        <v>0</v>
      </c>
      <c r="AQ102" s="19">
        <f t="shared" si="145"/>
        <v>0</v>
      </c>
      <c r="AR102" s="19">
        <f t="shared" si="145"/>
        <v>0</v>
      </c>
      <c r="AS102" s="19">
        <f t="shared" si="145"/>
        <v>0</v>
      </c>
      <c r="AT102" s="19"/>
      <c r="AU102" s="19"/>
      <c r="AV102" s="19">
        <f t="shared" si="145"/>
        <v>0</v>
      </c>
      <c r="AW102" s="19">
        <f t="shared" si="145"/>
        <v>0</v>
      </c>
      <c r="AX102" s="19">
        <f t="shared" si="145"/>
        <v>0</v>
      </c>
      <c r="AY102" s="19"/>
      <c r="AZ102" s="19">
        <f t="shared" si="145"/>
        <v>1468050</v>
      </c>
      <c r="BA102" s="19">
        <f t="shared" si="145"/>
        <v>0</v>
      </c>
      <c r="BB102" s="19">
        <f t="shared" si="145"/>
        <v>0</v>
      </c>
      <c r="BC102" s="19">
        <f t="shared" si="145"/>
        <v>0</v>
      </c>
      <c r="BD102" s="19">
        <f t="shared" si="145"/>
        <v>0</v>
      </c>
      <c r="BE102" s="19">
        <f t="shared" si="145"/>
        <v>0</v>
      </c>
      <c r="BF102" s="19">
        <f t="shared" si="145"/>
        <v>0</v>
      </c>
      <c r="BG102" s="19">
        <f t="shared" si="145"/>
        <v>0</v>
      </c>
      <c r="BH102" s="19">
        <f t="shared" si="145"/>
        <v>0</v>
      </c>
      <c r="BI102" s="19">
        <f t="shared" si="145"/>
        <v>0</v>
      </c>
      <c r="BJ102" s="19">
        <f t="shared" si="145"/>
        <v>0</v>
      </c>
      <c r="BK102" s="19">
        <f t="shared" si="145"/>
        <v>0</v>
      </c>
      <c r="BL102" s="19">
        <f t="shared" si="145"/>
        <v>0</v>
      </c>
      <c r="BM102" s="19">
        <f t="shared" si="145"/>
        <v>0</v>
      </c>
      <c r="BN102" s="19">
        <f t="shared" si="145"/>
        <v>0</v>
      </c>
      <c r="BO102" s="19">
        <f t="shared" si="145"/>
        <v>0</v>
      </c>
      <c r="BP102" s="19">
        <f t="shared" si="145"/>
        <v>0</v>
      </c>
      <c r="BQ102" s="19">
        <f t="shared" si="145"/>
        <v>0</v>
      </c>
      <c r="BR102" s="19">
        <f t="shared" si="145"/>
        <v>0</v>
      </c>
      <c r="BS102" s="19">
        <f t="shared" si="145"/>
        <v>0</v>
      </c>
      <c r="BT102" s="19">
        <f t="shared" si="145"/>
        <v>0</v>
      </c>
      <c r="BU102" s="19">
        <f t="shared" si="145"/>
        <v>0</v>
      </c>
      <c r="BV102" s="19">
        <f t="shared" si="145"/>
        <v>0</v>
      </c>
      <c r="BW102" s="19">
        <f t="shared" si="145"/>
        <v>0</v>
      </c>
      <c r="BX102" s="19">
        <f t="shared" si="145"/>
        <v>0</v>
      </c>
      <c r="BY102" s="19">
        <f t="shared" si="145"/>
        <v>0</v>
      </c>
      <c r="BZ102" s="19">
        <f t="shared" si="145"/>
        <v>0</v>
      </c>
      <c r="CA102" s="19">
        <f t="shared" si="145"/>
        <v>0</v>
      </c>
      <c r="CB102" s="19">
        <f t="shared" si="145"/>
        <v>0</v>
      </c>
      <c r="CC102" s="19">
        <f t="shared" si="145"/>
        <v>0</v>
      </c>
      <c r="CD102" s="19">
        <f t="shared" si="145"/>
        <v>0</v>
      </c>
      <c r="CE102" s="19">
        <f t="shared" si="145"/>
        <v>0</v>
      </c>
      <c r="CF102" s="19">
        <f t="shared" si="145"/>
        <v>0</v>
      </c>
      <c r="CG102" s="19">
        <f t="shared" si="145"/>
        <v>0</v>
      </c>
      <c r="CH102" s="19">
        <f t="shared" si="145"/>
        <v>0</v>
      </c>
      <c r="CI102" s="19">
        <f t="shared" si="145"/>
        <v>0</v>
      </c>
      <c r="CJ102" s="19">
        <f t="shared" si="145"/>
        <v>0</v>
      </c>
      <c r="CK102" s="19">
        <f t="shared" si="145"/>
        <v>0</v>
      </c>
      <c r="CL102" s="19">
        <f t="shared" si="145"/>
        <v>0</v>
      </c>
      <c r="CM102" s="19">
        <f t="shared" si="145"/>
        <v>0</v>
      </c>
      <c r="CN102" s="19">
        <f t="shared" si="145"/>
        <v>0</v>
      </c>
      <c r="CO102" s="19"/>
      <c r="CP102" s="19"/>
      <c r="CQ102" s="19">
        <f t="shared" si="145"/>
        <v>0</v>
      </c>
      <c r="CR102" s="19">
        <f t="shared" si="145"/>
        <v>0</v>
      </c>
      <c r="CS102" s="19">
        <f t="shared" si="145"/>
        <v>0</v>
      </c>
      <c r="CT102" s="19">
        <f t="shared" si="145"/>
        <v>0</v>
      </c>
      <c r="CU102" s="20">
        <f t="shared" si="145"/>
        <v>0</v>
      </c>
      <c r="CW102" s="94"/>
      <c r="CX102" s="114">
        <v>1468050</v>
      </c>
      <c r="CY102" s="114">
        <f t="shared" si="106"/>
        <v>0</v>
      </c>
      <c r="CZ102" s="94"/>
      <c r="DA102" s="95"/>
    </row>
    <row r="103" spans="1:123" ht="31.2" x14ac:dyDescent="0.3">
      <c r="A103" s="21" t="s">
        <v>1</v>
      </c>
      <c r="B103" s="21" t="s">
        <v>99</v>
      </c>
      <c r="C103" s="22" t="s">
        <v>595</v>
      </c>
      <c r="D103" s="18">
        <f>SUM(E103+BZ103+CR103)</f>
        <v>1468050</v>
      </c>
      <c r="E103" s="19">
        <f>SUM(F103+BA103)</f>
        <v>1468050</v>
      </c>
      <c r="F103" s="19">
        <f>SUM(G103+H103+I103+P103+S103+T103+U103+AE103+AD103)</f>
        <v>1468050</v>
      </c>
      <c r="G103" s="23"/>
      <c r="H103" s="23"/>
      <c r="I103" s="19">
        <f t="shared" ref="I103" si="146">SUM(J103:O103)</f>
        <v>0</v>
      </c>
      <c r="J103" s="19">
        <v>0</v>
      </c>
      <c r="K103" s="19">
        <v>0</v>
      </c>
      <c r="L103" s="19">
        <v>0</v>
      </c>
      <c r="M103" s="19"/>
      <c r="N103" s="23"/>
      <c r="O103" s="19">
        <v>0</v>
      </c>
      <c r="P103" s="19">
        <f t="shared" ref="P103" si="147">SUM(Q103:R103)</f>
        <v>0</v>
      </c>
      <c r="Q103" s="19">
        <v>0</v>
      </c>
      <c r="R103" s="19">
        <v>0</v>
      </c>
      <c r="S103" s="19">
        <v>0</v>
      </c>
      <c r="T103" s="23"/>
      <c r="U103" s="19">
        <f>SUM(V103:AC103)</f>
        <v>0</v>
      </c>
      <c r="V103" s="19">
        <v>0</v>
      </c>
      <c r="W103" s="23"/>
      <c r="X103" s="23"/>
      <c r="Y103" s="23">
        <v>0</v>
      </c>
      <c r="Z103" s="19">
        <v>0</v>
      </c>
      <c r="AA103" s="19">
        <v>0</v>
      </c>
      <c r="AB103" s="19">
        <v>0</v>
      </c>
      <c r="AC103" s="19">
        <v>0</v>
      </c>
      <c r="AD103" s="19">
        <v>0</v>
      </c>
      <c r="AE103" s="19">
        <f>SUM(AF103:AZ103)</f>
        <v>1468050</v>
      </c>
      <c r="AF103" s="19">
        <v>0</v>
      </c>
      <c r="AG103" s="19">
        <v>0</v>
      </c>
      <c r="AH103" s="19">
        <v>0</v>
      </c>
      <c r="AI103" s="19"/>
      <c r="AJ103" s="19">
        <v>0</v>
      </c>
      <c r="AK103" s="19">
        <v>0</v>
      </c>
      <c r="AL103" s="19">
        <v>0</v>
      </c>
      <c r="AM103" s="19"/>
      <c r="AN103" s="19">
        <v>0</v>
      </c>
      <c r="AO103" s="19">
        <v>0</v>
      </c>
      <c r="AP103" s="19">
        <v>0</v>
      </c>
      <c r="AQ103" s="19">
        <v>0</v>
      </c>
      <c r="AR103" s="19">
        <v>0</v>
      </c>
      <c r="AS103" s="19">
        <v>0</v>
      </c>
      <c r="AT103" s="19"/>
      <c r="AU103" s="19"/>
      <c r="AV103" s="19">
        <v>0</v>
      </c>
      <c r="AW103" s="19">
        <v>0</v>
      </c>
      <c r="AX103" s="19">
        <v>0</v>
      </c>
      <c r="AY103" s="19"/>
      <c r="AZ103" s="19">
        <v>1468050</v>
      </c>
      <c r="BA103" s="19">
        <f>SUM(BB103+BF103+BI103+BK103+BN103)</f>
        <v>0</v>
      </c>
      <c r="BB103" s="19">
        <f>SUM(BC103:BE103)</f>
        <v>0</v>
      </c>
      <c r="BC103" s="19">
        <v>0</v>
      </c>
      <c r="BD103" s="19">
        <v>0</v>
      </c>
      <c r="BE103" s="19">
        <v>0</v>
      </c>
      <c r="BF103" s="19">
        <f>SUM(BH103:BH103)</f>
        <v>0</v>
      </c>
      <c r="BG103" s="19">
        <v>0</v>
      </c>
      <c r="BH103" s="19">
        <v>0</v>
      </c>
      <c r="BI103" s="19">
        <v>0</v>
      </c>
      <c r="BJ103" s="19">
        <v>0</v>
      </c>
      <c r="BK103" s="19">
        <f t="shared" ref="BK103" si="148">SUM(BL103)</f>
        <v>0</v>
      </c>
      <c r="BL103" s="19">
        <v>0</v>
      </c>
      <c r="BM103" s="19">
        <v>0</v>
      </c>
      <c r="BN103" s="19">
        <f>SUM(BO103:BY103)</f>
        <v>0</v>
      </c>
      <c r="BO103" s="19">
        <v>0</v>
      </c>
      <c r="BP103" s="19">
        <v>0</v>
      </c>
      <c r="BQ103" s="19">
        <v>0</v>
      </c>
      <c r="BR103" s="19">
        <v>0</v>
      </c>
      <c r="BS103" s="19">
        <v>0</v>
      </c>
      <c r="BT103" s="19">
        <v>0</v>
      </c>
      <c r="BU103" s="19">
        <v>0</v>
      </c>
      <c r="BV103" s="19">
        <v>0</v>
      </c>
      <c r="BW103" s="19">
        <v>0</v>
      </c>
      <c r="BX103" s="19">
        <v>0</v>
      </c>
      <c r="BY103" s="19">
        <v>0</v>
      </c>
      <c r="BZ103" s="19">
        <f>SUM(CA103+CQ103)</f>
        <v>0</v>
      </c>
      <c r="CA103" s="19">
        <f>SUM(CB103+CE103+CK103)</f>
        <v>0</v>
      </c>
      <c r="CB103" s="19">
        <f t="shared" ref="CB103" si="149">SUM(CC103:CD103)</f>
        <v>0</v>
      </c>
      <c r="CC103" s="19">
        <v>0</v>
      </c>
      <c r="CD103" s="23"/>
      <c r="CE103" s="19">
        <f>SUM(CF103:CJ103)</f>
        <v>0</v>
      </c>
      <c r="CF103" s="19">
        <v>0</v>
      </c>
      <c r="CG103" s="19">
        <v>0</v>
      </c>
      <c r="CH103" s="19">
        <v>0</v>
      </c>
      <c r="CI103" s="19">
        <v>0</v>
      </c>
      <c r="CJ103" s="19">
        <v>0</v>
      </c>
      <c r="CK103" s="19">
        <f>SUM(CL103:CP103)</f>
        <v>0</v>
      </c>
      <c r="CL103" s="19">
        <v>0</v>
      </c>
      <c r="CM103" s="19">
        <v>0</v>
      </c>
      <c r="CN103" s="19">
        <v>0</v>
      </c>
      <c r="CO103" s="19"/>
      <c r="CP103" s="19"/>
      <c r="CQ103" s="19">
        <v>0</v>
      </c>
      <c r="CR103" s="19">
        <f t="shared" ref="CR103" si="150">SUM(CS103)</f>
        <v>0</v>
      </c>
      <c r="CS103" s="19">
        <f t="shared" ref="CS103" si="151">SUM(CT103:CU103)</f>
        <v>0</v>
      </c>
      <c r="CT103" s="19">
        <v>0</v>
      </c>
      <c r="CU103" s="20">
        <v>0</v>
      </c>
      <c r="CW103" s="94"/>
      <c r="CX103" s="109">
        <v>1468050</v>
      </c>
      <c r="CY103" s="109">
        <f t="shared" si="106"/>
        <v>0</v>
      </c>
      <c r="CZ103" s="94"/>
      <c r="DA103" s="95"/>
    </row>
    <row r="104" spans="1:123" s="59" customFormat="1" ht="15.6" x14ac:dyDescent="0.3">
      <c r="A104" s="16" t="s">
        <v>200</v>
      </c>
      <c r="B104" s="16" t="s">
        <v>1</v>
      </c>
      <c r="C104" s="17" t="s">
        <v>201</v>
      </c>
      <c r="D104" s="18">
        <f t="shared" si="144"/>
        <v>4944885</v>
      </c>
      <c r="E104" s="18">
        <f t="shared" si="144"/>
        <v>4944885</v>
      </c>
      <c r="F104" s="18">
        <f t="shared" si="144"/>
        <v>4944885</v>
      </c>
      <c r="G104" s="18">
        <f t="shared" si="144"/>
        <v>3891282</v>
      </c>
      <c r="H104" s="18">
        <f t="shared" si="144"/>
        <v>967704</v>
      </c>
      <c r="I104" s="18">
        <f t="shared" si="144"/>
        <v>16819</v>
      </c>
      <c r="J104" s="18">
        <f t="shared" si="144"/>
        <v>0</v>
      </c>
      <c r="K104" s="18">
        <f t="shared" si="144"/>
        <v>0</v>
      </c>
      <c r="L104" s="18">
        <f t="shared" si="144"/>
        <v>0</v>
      </c>
      <c r="M104" s="18">
        <f t="shared" si="144"/>
        <v>0</v>
      </c>
      <c r="N104" s="18">
        <f t="shared" si="144"/>
        <v>16819</v>
      </c>
      <c r="O104" s="18">
        <f t="shared" si="144"/>
        <v>0</v>
      </c>
      <c r="P104" s="18">
        <f t="shared" si="144"/>
        <v>0</v>
      </c>
      <c r="Q104" s="18">
        <f t="shared" si="144"/>
        <v>0</v>
      </c>
      <c r="R104" s="18">
        <f t="shared" si="144"/>
        <v>0</v>
      </c>
      <c r="S104" s="18">
        <f t="shared" si="144"/>
        <v>0</v>
      </c>
      <c r="T104" s="18">
        <f t="shared" si="144"/>
        <v>31000</v>
      </c>
      <c r="U104" s="18">
        <f t="shared" si="144"/>
        <v>38080</v>
      </c>
      <c r="V104" s="18">
        <f t="shared" si="144"/>
        <v>0</v>
      </c>
      <c r="W104" s="18">
        <f t="shared" si="144"/>
        <v>10301</v>
      </c>
      <c r="X104" s="18">
        <f t="shared" si="144"/>
        <v>27779</v>
      </c>
      <c r="Y104" s="18">
        <f t="shared" si="144"/>
        <v>0</v>
      </c>
      <c r="Z104" s="18">
        <f t="shared" si="144"/>
        <v>0</v>
      </c>
      <c r="AA104" s="18">
        <f t="shared" si="144"/>
        <v>0</v>
      </c>
      <c r="AB104" s="18">
        <f t="shared" si="144"/>
        <v>0</v>
      </c>
      <c r="AC104" s="18">
        <f t="shared" si="144"/>
        <v>0</v>
      </c>
      <c r="AD104" s="18">
        <f t="shared" si="144"/>
        <v>0</v>
      </c>
      <c r="AE104" s="18">
        <f t="shared" si="144"/>
        <v>0</v>
      </c>
      <c r="AF104" s="18">
        <f t="shared" si="144"/>
        <v>0</v>
      </c>
      <c r="AG104" s="18">
        <f t="shared" si="144"/>
        <v>0</v>
      </c>
      <c r="AH104" s="18">
        <f t="shared" si="144"/>
        <v>0</v>
      </c>
      <c r="AI104" s="18">
        <f t="shared" si="144"/>
        <v>0</v>
      </c>
      <c r="AJ104" s="18">
        <f t="shared" si="144"/>
        <v>0</v>
      </c>
      <c r="AK104" s="18">
        <f t="shared" si="144"/>
        <v>0</v>
      </c>
      <c r="AL104" s="18">
        <f t="shared" si="145"/>
        <v>0</v>
      </c>
      <c r="AM104" s="18">
        <f t="shared" si="145"/>
        <v>0</v>
      </c>
      <c r="AN104" s="18">
        <f t="shared" si="145"/>
        <v>0</v>
      </c>
      <c r="AO104" s="18">
        <f t="shared" si="145"/>
        <v>0</v>
      </c>
      <c r="AP104" s="18">
        <f t="shared" si="145"/>
        <v>0</v>
      </c>
      <c r="AQ104" s="18">
        <f t="shared" si="145"/>
        <v>0</v>
      </c>
      <c r="AR104" s="18">
        <f t="shared" si="145"/>
        <v>0</v>
      </c>
      <c r="AS104" s="18">
        <f t="shared" si="145"/>
        <v>0</v>
      </c>
      <c r="AT104" s="18"/>
      <c r="AU104" s="18"/>
      <c r="AV104" s="18">
        <f t="shared" si="145"/>
        <v>0</v>
      </c>
      <c r="AW104" s="18">
        <f t="shared" si="145"/>
        <v>0</v>
      </c>
      <c r="AX104" s="18">
        <f t="shared" si="145"/>
        <v>0</v>
      </c>
      <c r="AY104" s="18"/>
      <c r="AZ104" s="18">
        <f t="shared" si="145"/>
        <v>0</v>
      </c>
      <c r="BA104" s="18">
        <f t="shared" si="145"/>
        <v>0</v>
      </c>
      <c r="BB104" s="18">
        <f t="shared" si="145"/>
        <v>0</v>
      </c>
      <c r="BC104" s="18">
        <f t="shared" si="145"/>
        <v>0</v>
      </c>
      <c r="BD104" s="18">
        <f t="shared" si="145"/>
        <v>0</v>
      </c>
      <c r="BE104" s="18">
        <f t="shared" si="145"/>
        <v>0</v>
      </c>
      <c r="BF104" s="18">
        <f t="shared" si="145"/>
        <v>0</v>
      </c>
      <c r="BG104" s="18">
        <f t="shared" si="145"/>
        <v>0</v>
      </c>
      <c r="BH104" s="18">
        <f t="shared" si="145"/>
        <v>0</v>
      </c>
      <c r="BI104" s="18">
        <f t="shared" si="145"/>
        <v>0</v>
      </c>
      <c r="BJ104" s="18">
        <f t="shared" si="145"/>
        <v>0</v>
      </c>
      <c r="BK104" s="18">
        <f t="shared" si="145"/>
        <v>0</v>
      </c>
      <c r="BL104" s="18">
        <f t="shared" si="145"/>
        <v>0</v>
      </c>
      <c r="BM104" s="18">
        <f t="shared" si="145"/>
        <v>0</v>
      </c>
      <c r="BN104" s="18">
        <f t="shared" si="145"/>
        <v>0</v>
      </c>
      <c r="BO104" s="18">
        <f t="shared" si="145"/>
        <v>0</v>
      </c>
      <c r="BP104" s="18">
        <f t="shared" si="145"/>
        <v>0</v>
      </c>
      <c r="BQ104" s="18">
        <f t="shared" si="145"/>
        <v>0</v>
      </c>
      <c r="BR104" s="18">
        <f t="shared" si="145"/>
        <v>0</v>
      </c>
      <c r="BS104" s="18">
        <f t="shared" si="145"/>
        <v>0</v>
      </c>
      <c r="BT104" s="18">
        <f t="shared" si="145"/>
        <v>0</v>
      </c>
      <c r="BU104" s="18">
        <f t="shared" si="145"/>
        <v>0</v>
      </c>
      <c r="BV104" s="18">
        <f t="shared" si="145"/>
        <v>0</v>
      </c>
      <c r="BW104" s="18">
        <f t="shared" si="145"/>
        <v>0</v>
      </c>
      <c r="BX104" s="18">
        <f t="shared" si="145"/>
        <v>0</v>
      </c>
      <c r="BY104" s="18">
        <f t="shared" si="145"/>
        <v>0</v>
      </c>
      <c r="BZ104" s="18">
        <f t="shared" si="145"/>
        <v>0</v>
      </c>
      <c r="CA104" s="18">
        <f t="shared" si="145"/>
        <v>0</v>
      </c>
      <c r="CB104" s="18">
        <f t="shared" si="145"/>
        <v>0</v>
      </c>
      <c r="CC104" s="18">
        <f t="shared" si="145"/>
        <v>0</v>
      </c>
      <c r="CD104" s="18">
        <f t="shared" si="145"/>
        <v>0</v>
      </c>
      <c r="CE104" s="18">
        <f t="shared" si="145"/>
        <v>0</v>
      </c>
      <c r="CF104" s="18">
        <f t="shared" si="145"/>
        <v>0</v>
      </c>
      <c r="CG104" s="18">
        <f t="shared" si="145"/>
        <v>0</v>
      </c>
      <c r="CH104" s="18">
        <f t="shared" si="145"/>
        <v>0</v>
      </c>
      <c r="CI104" s="18">
        <f t="shared" si="145"/>
        <v>0</v>
      </c>
      <c r="CJ104" s="18">
        <f t="shared" si="145"/>
        <v>0</v>
      </c>
      <c r="CK104" s="18">
        <f t="shared" si="145"/>
        <v>0</v>
      </c>
      <c r="CL104" s="18">
        <f t="shared" si="145"/>
        <v>0</v>
      </c>
      <c r="CM104" s="18">
        <f t="shared" si="145"/>
        <v>0</v>
      </c>
      <c r="CN104" s="18">
        <f t="shared" si="145"/>
        <v>0</v>
      </c>
      <c r="CO104" s="18"/>
      <c r="CP104" s="18"/>
      <c r="CQ104" s="18">
        <f t="shared" si="145"/>
        <v>0</v>
      </c>
      <c r="CR104" s="18">
        <f t="shared" si="145"/>
        <v>0</v>
      </c>
      <c r="CS104" s="18">
        <f t="shared" si="145"/>
        <v>0</v>
      </c>
      <c r="CT104" s="18">
        <f t="shared" si="145"/>
        <v>0</v>
      </c>
      <c r="CU104" s="46">
        <f t="shared" si="145"/>
        <v>0</v>
      </c>
      <c r="CV104" s="58"/>
      <c r="CW104" s="94"/>
      <c r="CX104" s="114">
        <v>4944885</v>
      </c>
      <c r="CY104" s="114">
        <f t="shared" si="106"/>
        <v>0</v>
      </c>
      <c r="CZ104" s="94"/>
      <c r="DA104" s="93"/>
      <c r="DB104" s="58"/>
      <c r="DC104" s="58"/>
      <c r="DD104" s="58"/>
      <c r="DE104" s="58"/>
      <c r="DF104" s="58"/>
      <c r="DG104" s="58"/>
      <c r="DH104" s="58"/>
      <c r="DI104" s="58"/>
      <c r="DJ104" s="58"/>
      <c r="DK104" s="58"/>
      <c r="DL104" s="58"/>
      <c r="DM104" s="58"/>
      <c r="DN104" s="58"/>
      <c r="DO104" s="58"/>
      <c r="DP104" s="58"/>
      <c r="DQ104" s="58"/>
      <c r="DR104" s="58"/>
      <c r="DS104" s="58"/>
    </row>
    <row r="105" spans="1:123" ht="31.2" x14ac:dyDescent="0.3">
      <c r="A105" s="21" t="s">
        <v>1</v>
      </c>
      <c r="B105" s="21" t="s">
        <v>91</v>
      </c>
      <c r="C105" s="22" t="s">
        <v>552</v>
      </c>
      <c r="D105" s="18">
        <f>SUM(E105+BZ105+CR105)</f>
        <v>4944885</v>
      </c>
      <c r="E105" s="19">
        <f>SUM(F105+BA105)</f>
        <v>4944885</v>
      </c>
      <c r="F105" s="19">
        <f>SUM(G105+H105+I105+P105+S105+T105+U105+AE105+AD105)</f>
        <v>4944885</v>
      </c>
      <c r="G105" s="23">
        <v>3891282</v>
      </c>
      <c r="H105" s="23">
        <v>967704</v>
      </c>
      <c r="I105" s="19">
        <f t="shared" si="78"/>
        <v>16819</v>
      </c>
      <c r="J105" s="19">
        <v>0</v>
      </c>
      <c r="K105" s="19">
        <v>0</v>
      </c>
      <c r="L105" s="19">
        <v>0</v>
      </c>
      <c r="M105" s="19"/>
      <c r="N105" s="23">
        <v>16819</v>
      </c>
      <c r="O105" s="19">
        <v>0</v>
      </c>
      <c r="P105" s="19">
        <f t="shared" si="79"/>
        <v>0</v>
      </c>
      <c r="Q105" s="19">
        <v>0</v>
      </c>
      <c r="R105" s="19">
        <v>0</v>
      </c>
      <c r="S105" s="19">
        <v>0</v>
      </c>
      <c r="T105" s="23">
        <v>31000</v>
      </c>
      <c r="U105" s="19">
        <f>SUM(V105:AC105)</f>
        <v>38080</v>
      </c>
      <c r="V105" s="19">
        <v>0</v>
      </c>
      <c r="W105" s="23">
        <v>10301</v>
      </c>
      <c r="X105" s="23">
        <v>27779</v>
      </c>
      <c r="Y105" s="23">
        <v>0</v>
      </c>
      <c r="Z105" s="19">
        <v>0</v>
      </c>
      <c r="AA105" s="19">
        <v>0</v>
      </c>
      <c r="AB105" s="19">
        <v>0</v>
      </c>
      <c r="AC105" s="19">
        <v>0</v>
      </c>
      <c r="AD105" s="19">
        <v>0</v>
      </c>
      <c r="AE105" s="19">
        <f>SUM(AF105:AZ105)</f>
        <v>0</v>
      </c>
      <c r="AF105" s="19">
        <v>0</v>
      </c>
      <c r="AG105" s="19">
        <v>0</v>
      </c>
      <c r="AH105" s="19">
        <v>0</v>
      </c>
      <c r="AI105" s="19"/>
      <c r="AJ105" s="19">
        <v>0</v>
      </c>
      <c r="AK105" s="19">
        <v>0</v>
      </c>
      <c r="AL105" s="19">
        <v>0</v>
      </c>
      <c r="AM105" s="19"/>
      <c r="AN105" s="19">
        <v>0</v>
      </c>
      <c r="AO105" s="19">
        <v>0</v>
      </c>
      <c r="AP105" s="19">
        <v>0</v>
      </c>
      <c r="AQ105" s="19">
        <v>0</v>
      </c>
      <c r="AR105" s="19">
        <v>0</v>
      </c>
      <c r="AS105" s="19">
        <v>0</v>
      </c>
      <c r="AT105" s="19"/>
      <c r="AU105" s="19"/>
      <c r="AV105" s="19">
        <v>0</v>
      </c>
      <c r="AW105" s="19">
        <v>0</v>
      </c>
      <c r="AX105" s="19">
        <v>0</v>
      </c>
      <c r="AY105" s="19"/>
      <c r="AZ105" s="19">
        <v>0</v>
      </c>
      <c r="BA105" s="19">
        <f>SUM(BB105+BF105+BI105+BK105+BN105)</f>
        <v>0</v>
      </c>
      <c r="BB105" s="19">
        <f>SUM(BC105:BE105)</f>
        <v>0</v>
      </c>
      <c r="BC105" s="19">
        <v>0</v>
      </c>
      <c r="BD105" s="19">
        <v>0</v>
      </c>
      <c r="BE105" s="19">
        <v>0</v>
      </c>
      <c r="BF105" s="19">
        <f>SUM(BH105:BH105)</f>
        <v>0</v>
      </c>
      <c r="BG105" s="19">
        <v>0</v>
      </c>
      <c r="BH105" s="19">
        <v>0</v>
      </c>
      <c r="BI105" s="19">
        <v>0</v>
      </c>
      <c r="BJ105" s="19">
        <v>0</v>
      </c>
      <c r="BK105" s="19">
        <f t="shared" si="80"/>
        <v>0</v>
      </c>
      <c r="BL105" s="19">
        <v>0</v>
      </c>
      <c r="BM105" s="19">
        <v>0</v>
      </c>
      <c r="BN105" s="19">
        <f>SUM(BO105:BY105)</f>
        <v>0</v>
      </c>
      <c r="BO105" s="19">
        <v>0</v>
      </c>
      <c r="BP105" s="19">
        <v>0</v>
      </c>
      <c r="BQ105" s="19">
        <v>0</v>
      </c>
      <c r="BR105" s="19">
        <v>0</v>
      </c>
      <c r="BS105" s="19">
        <v>0</v>
      </c>
      <c r="BT105" s="19">
        <v>0</v>
      </c>
      <c r="BU105" s="19">
        <v>0</v>
      </c>
      <c r="BV105" s="19">
        <v>0</v>
      </c>
      <c r="BW105" s="19">
        <v>0</v>
      </c>
      <c r="BX105" s="19">
        <v>0</v>
      </c>
      <c r="BY105" s="19">
        <v>0</v>
      </c>
      <c r="BZ105" s="19">
        <f>SUM(CA105+CQ105)</f>
        <v>0</v>
      </c>
      <c r="CA105" s="19">
        <f>SUM(CB105+CE105+CK105)</f>
        <v>0</v>
      </c>
      <c r="CB105" s="19">
        <f t="shared" si="81"/>
        <v>0</v>
      </c>
      <c r="CC105" s="19">
        <v>0</v>
      </c>
      <c r="CD105" s="23"/>
      <c r="CE105" s="19">
        <f>SUM(CF105:CJ105)</f>
        <v>0</v>
      </c>
      <c r="CF105" s="19">
        <v>0</v>
      </c>
      <c r="CG105" s="19">
        <v>0</v>
      </c>
      <c r="CH105" s="19">
        <v>0</v>
      </c>
      <c r="CI105" s="19">
        <v>0</v>
      </c>
      <c r="CJ105" s="19">
        <v>0</v>
      </c>
      <c r="CK105" s="19">
        <f>SUM(CL105:CP105)</f>
        <v>0</v>
      </c>
      <c r="CL105" s="19">
        <v>0</v>
      </c>
      <c r="CM105" s="19">
        <v>0</v>
      </c>
      <c r="CN105" s="19">
        <v>0</v>
      </c>
      <c r="CO105" s="19"/>
      <c r="CP105" s="19"/>
      <c r="CQ105" s="19">
        <v>0</v>
      </c>
      <c r="CR105" s="19">
        <f t="shared" si="82"/>
        <v>0</v>
      </c>
      <c r="CS105" s="19">
        <f t="shared" si="83"/>
        <v>0</v>
      </c>
      <c r="CT105" s="19">
        <v>0</v>
      </c>
      <c r="CU105" s="20">
        <v>0</v>
      </c>
      <c r="CW105" s="94"/>
      <c r="CX105" s="109">
        <v>4944885</v>
      </c>
      <c r="CY105" s="109">
        <f t="shared" si="106"/>
        <v>0</v>
      </c>
      <c r="CZ105" s="94"/>
      <c r="DA105" s="95"/>
    </row>
    <row r="106" spans="1:123" s="59" customFormat="1" ht="46.8" x14ac:dyDescent="0.3">
      <c r="A106" s="25" t="s">
        <v>202</v>
      </c>
      <c r="B106" s="25" t="s">
        <v>1</v>
      </c>
      <c r="C106" s="26" t="s">
        <v>203</v>
      </c>
      <c r="D106" s="27">
        <f t="shared" ref="D106:AS106" si="152">SUM(D107+D110+D112+D115)</f>
        <v>33370379</v>
      </c>
      <c r="E106" s="27">
        <f t="shared" si="152"/>
        <v>33370379</v>
      </c>
      <c r="F106" s="27">
        <f t="shared" si="152"/>
        <v>6207039</v>
      </c>
      <c r="G106" s="27">
        <f t="shared" si="152"/>
        <v>0</v>
      </c>
      <c r="H106" s="27">
        <f t="shared" si="152"/>
        <v>0</v>
      </c>
      <c r="I106" s="27">
        <f t="shared" si="152"/>
        <v>0</v>
      </c>
      <c r="J106" s="27">
        <f t="shared" si="152"/>
        <v>0</v>
      </c>
      <c r="K106" s="27">
        <f t="shared" si="152"/>
        <v>0</v>
      </c>
      <c r="L106" s="27">
        <f t="shared" si="152"/>
        <v>0</v>
      </c>
      <c r="M106" s="27">
        <f t="shared" si="152"/>
        <v>0</v>
      </c>
      <c r="N106" s="27">
        <f t="shared" si="152"/>
        <v>0</v>
      </c>
      <c r="O106" s="27">
        <f t="shared" si="152"/>
        <v>0</v>
      </c>
      <c r="P106" s="27">
        <f t="shared" si="152"/>
        <v>0</v>
      </c>
      <c r="Q106" s="27">
        <f t="shared" si="152"/>
        <v>0</v>
      </c>
      <c r="R106" s="27">
        <f t="shared" si="152"/>
        <v>0</v>
      </c>
      <c r="S106" s="27">
        <f t="shared" si="152"/>
        <v>0</v>
      </c>
      <c r="T106" s="27">
        <f t="shared" si="152"/>
        <v>0</v>
      </c>
      <c r="U106" s="27">
        <f t="shared" si="152"/>
        <v>0</v>
      </c>
      <c r="V106" s="27">
        <f t="shared" si="152"/>
        <v>0</v>
      </c>
      <c r="W106" s="27">
        <f t="shared" si="152"/>
        <v>0</v>
      </c>
      <c r="X106" s="27">
        <f t="shared" si="152"/>
        <v>0</v>
      </c>
      <c r="Y106" s="27">
        <f t="shared" si="152"/>
        <v>0</v>
      </c>
      <c r="Z106" s="27">
        <f t="shared" si="152"/>
        <v>0</v>
      </c>
      <c r="AA106" s="27">
        <f t="shared" si="152"/>
        <v>0</v>
      </c>
      <c r="AB106" s="27">
        <f t="shared" si="152"/>
        <v>0</v>
      </c>
      <c r="AC106" s="27">
        <f t="shared" si="152"/>
        <v>0</v>
      </c>
      <c r="AD106" s="27">
        <f t="shared" si="152"/>
        <v>0</v>
      </c>
      <c r="AE106" s="27">
        <f t="shared" si="152"/>
        <v>6207039</v>
      </c>
      <c r="AF106" s="27">
        <f t="shared" si="152"/>
        <v>0</v>
      </c>
      <c r="AG106" s="27">
        <f t="shared" si="152"/>
        <v>0</v>
      </c>
      <c r="AH106" s="27">
        <f t="shared" si="152"/>
        <v>0</v>
      </c>
      <c r="AI106" s="27">
        <f t="shared" si="152"/>
        <v>0</v>
      </c>
      <c r="AJ106" s="27">
        <f t="shared" si="152"/>
        <v>0</v>
      </c>
      <c r="AK106" s="27">
        <f t="shared" si="152"/>
        <v>0</v>
      </c>
      <c r="AL106" s="27">
        <f t="shared" si="152"/>
        <v>0</v>
      </c>
      <c r="AM106" s="27">
        <f t="shared" si="152"/>
        <v>0</v>
      </c>
      <c r="AN106" s="27">
        <f t="shared" si="152"/>
        <v>0</v>
      </c>
      <c r="AO106" s="27">
        <f t="shared" si="152"/>
        <v>0</v>
      </c>
      <c r="AP106" s="27">
        <f t="shared" si="152"/>
        <v>0</v>
      </c>
      <c r="AQ106" s="27">
        <f t="shared" si="152"/>
        <v>0</v>
      </c>
      <c r="AR106" s="27">
        <f t="shared" si="152"/>
        <v>0</v>
      </c>
      <c r="AS106" s="27">
        <f t="shared" si="152"/>
        <v>0</v>
      </c>
      <c r="AT106" s="27"/>
      <c r="AU106" s="27"/>
      <c r="AV106" s="27">
        <f>SUM(AV107+AV110+AV112+AV115)</f>
        <v>0</v>
      </c>
      <c r="AW106" s="27">
        <f>SUM(AW107+AW110+AW112+AW115)</f>
        <v>0</v>
      </c>
      <c r="AX106" s="27">
        <f>SUM(AX107+AX110+AX112+AX115)</f>
        <v>0</v>
      </c>
      <c r="AY106" s="27"/>
      <c r="AZ106" s="27">
        <f t="shared" ref="AZ106:CN106" si="153">SUM(AZ107+AZ110+AZ112+AZ115)</f>
        <v>6207039</v>
      </c>
      <c r="BA106" s="27">
        <f t="shared" si="153"/>
        <v>27163340</v>
      </c>
      <c r="BB106" s="27">
        <f t="shared" si="153"/>
        <v>24757489</v>
      </c>
      <c r="BC106" s="27">
        <f t="shared" si="153"/>
        <v>0</v>
      </c>
      <c r="BD106" s="27">
        <f t="shared" si="153"/>
        <v>6033387</v>
      </c>
      <c r="BE106" s="27">
        <f t="shared" si="153"/>
        <v>18724102</v>
      </c>
      <c r="BF106" s="27">
        <f t="shared" si="153"/>
        <v>0</v>
      </c>
      <c r="BG106" s="27">
        <f t="shared" si="153"/>
        <v>0</v>
      </c>
      <c r="BH106" s="27">
        <f t="shared" si="153"/>
        <v>0</v>
      </c>
      <c r="BI106" s="27">
        <f t="shared" si="153"/>
        <v>0</v>
      </c>
      <c r="BJ106" s="27">
        <f t="shared" si="153"/>
        <v>0</v>
      </c>
      <c r="BK106" s="27">
        <f t="shared" si="153"/>
        <v>2405851</v>
      </c>
      <c r="BL106" s="27">
        <f t="shared" si="153"/>
        <v>0</v>
      </c>
      <c r="BM106" s="27">
        <f t="shared" si="153"/>
        <v>2405851</v>
      </c>
      <c r="BN106" s="27">
        <f t="shared" si="153"/>
        <v>0</v>
      </c>
      <c r="BO106" s="27">
        <f t="shared" si="153"/>
        <v>0</v>
      </c>
      <c r="BP106" s="27">
        <f t="shared" si="153"/>
        <v>0</v>
      </c>
      <c r="BQ106" s="27">
        <f t="shared" si="153"/>
        <v>0</v>
      </c>
      <c r="BR106" s="27">
        <f t="shared" si="153"/>
        <v>0</v>
      </c>
      <c r="BS106" s="27">
        <f t="shared" si="153"/>
        <v>0</v>
      </c>
      <c r="BT106" s="27">
        <f t="shared" si="153"/>
        <v>0</v>
      </c>
      <c r="BU106" s="27">
        <f t="shared" si="153"/>
        <v>0</v>
      </c>
      <c r="BV106" s="27">
        <f t="shared" si="153"/>
        <v>0</v>
      </c>
      <c r="BW106" s="27">
        <f t="shared" si="153"/>
        <v>0</v>
      </c>
      <c r="BX106" s="27">
        <f t="shared" si="153"/>
        <v>0</v>
      </c>
      <c r="BY106" s="27">
        <f t="shared" si="153"/>
        <v>0</v>
      </c>
      <c r="BZ106" s="27">
        <f t="shared" si="153"/>
        <v>0</v>
      </c>
      <c r="CA106" s="27">
        <f t="shared" si="153"/>
        <v>0</v>
      </c>
      <c r="CB106" s="27">
        <f t="shared" si="153"/>
        <v>0</v>
      </c>
      <c r="CC106" s="27">
        <f t="shared" si="153"/>
        <v>0</v>
      </c>
      <c r="CD106" s="27">
        <f t="shared" si="153"/>
        <v>0</v>
      </c>
      <c r="CE106" s="27">
        <f t="shared" si="153"/>
        <v>0</v>
      </c>
      <c r="CF106" s="27">
        <f t="shared" si="153"/>
        <v>0</v>
      </c>
      <c r="CG106" s="27">
        <f t="shared" si="153"/>
        <v>0</v>
      </c>
      <c r="CH106" s="27">
        <f t="shared" si="153"/>
        <v>0</v>
      </c>
      <c r="CI106" s="27">
        <f t="shared" si="153"/>
        <v>0</v>
      </c>
      <c r="CJ106" s="27">
        <f t="shared" si="153"/>
        <v>0</v>
      </c>
      <c r="CK106" s="27">
        <f t="shared" si="153"/>
        <v>0</v>
      </c>
      <c r="CL106" s="27">
        <f t="shared" si="153"/>
        <v>0</v>
      </c>
      <c r="CM106" s="27">
        <f t="shared" si="153"/>
        <v>0</v>
      </c>
      <c r="CN106" s="27">
        <f t="shared" si="153"/>
        <v>0</v>
      </c>
      <c r="CO106" s="27"/>
      <c r="CP106" s="27"/>
      <c r="CQ106" s="27">
        <f>SUM(CQ107+CQ110+CQ112+CQ115)</f>
        <v>0</v>
      </c>
      <c r="CR106" s="27">
        <f>SUM(CR107+CR110+CR112+CR115)</f>
        <v>0</v>
      </c>
      <c r="CS106" s="27">
        <f>SUM(CS107+CS110+CS112+CS115)</f>
        <v>0</v>
      </c>
      <c r="CT106" s="27">
        <f>SUM(CT107+CT110+CT112+CT115)</f>
        <v>0</v>
      </c>
      <c r="CU106" s="61">
        <f>SUM(CU107+CU110+CU112+CU115)</f>
        <v>0</v>
      </c>
      <c r="CV106" s="58"/>
      <c r="CW106" s="92"/>
      <c r="CX106" s="113">
        <v>33370379</v>
      </c>
      <c r="CY106" s="113">
        <f>D106-CX106</f>
        <v>0</v>
      </c>
      <c r="CZ106" s="92"/>
      <c r="DA106" s="93"/>
      <c r="DB106" s="58"/>
      <c r="DC106" s="58"/>
      <c r="DD106" s="58"/>
      <c r="DE106" s="58"/>
      <c r="DF106" s="58"/>
      <c r="DG106" s="58"/>
      <c r="DH106" s="58"/>
      <c r="DI106" s="58"/>
      <c r="DJ106" s="58"/>
      <c r="DK106" s="58"/>
      <c r="DL106" s="58"/>
      <c r="DM106" s="58"/>
      <c r="DN106" s="58"/>
      <c r="DO106" s="58"/>
      <c r="DP106" s="58"/>
      <c r="DQ106" s="58"/>
      <c r="DR106" s="58"/>
      <c r="DS106" s="58"/>
    </row>
    <row r="107" spans="1:123" s="59" customFormat="1" ht="31.2" x14ac:dyDescent="0.3">
      <c r="A107" s="16" t="s">
        <v>204</v>
      </c>
      <c r="B107" s="16" t="s">
        <v>1</v>
      </c>
      <c r="C107" s="17" t="s">
        <v>586</v>
      </c>
      <c r="D107" s="18">
        <f>SUM(D108:D109)</f>
        <v>8439238</v>
      </c>
      <c r="E107" s="18">
        <f t="shared" ref="E107:BP107" si="154">SUM(E108:E109)</f>
        <v>8439238</v>
      </c>
      <c r="F107" s="18">
        <f t="shared" si="154"/>
        <v>0</v>
      </c>
      <c r="G107" s="18">
        <f t="shared" si="154"/>
        <v>0</v>
      </c>
      <c r="H107" s="18">
        <f t="shared" si="154"/>
        <v>0</v>
      </c>
      <c r="I107" s="18">
        <f t="shared" si="154"/>
        <v>0</v>
      </c>
      <c r="J107" s="18">
        <f t="shared" si="154"/>
        <v>0</v>
      </c>
      <c r="K107" s="18">
        <f t="shared" si="154"/>
        <v>0</v>
      </c>
      <c r="L107" s="18">
        <f t="shared" si="154"/>
        <v>0</v>
      </c>
      <c r="M107" s="18">
        <f t="shared" si="154"/>
        <v>0</v>
      </c>
      <c r="N107" s="18">
        <f t="shared" si="154"/>
        <v>0</v>
      </c>
      <c r="O107" s="18">
        <f t="shared" si="154"/>
        <v>0</v>
      </c>
      <c r="P107" s="18">
        <f t="shared" si="154"/>
        <v>0</v>
      </c>
      <c r="Q107" s="18">
        <f t="shared" si="154"/>
        <v>0</v>
      </c>
      <c r="R107" s="18">
        <f t="shared" si="154"/>
        <v>0</v>
      </c>
      <c r="S107" s="18">
        <f t="shared" si="154"/>
        <v>0</v>
      </c>
      <c r="T107" s="18">
        <f t="shared" si="154"/>
        <v>0</v>
      </c>
      <c r="U107" s="18">
        <f t="shared" si="154"/>
        <v>0</v>
      </c>
      <c r="V107" s="18">
        <f t="shared" si="154"/>
        <v>0</v>
      </c>
      <c r="W107" s="18">
        <f t="shared" si="154"/>
        <v>0</v>
      </c>
      <c r="X107" s="18">
        <f t="shared" si="154"/>
        <v>0</v>
      </c>
      <c r="Y107" s="18">
        <f t="shared" si="154"/>
        <v>0</v>
      </c>
      <c r="Z107" s="18">
        <f t="shared" si="154"/>
        <v>0</v>
      </c>
      <c r="AA107" s="18">
        <f t="shared" si="154"/>
        <v>0</v>
      </c>
      <c r="AB107" s="18">
        <f t="shared" si="154"/>
        <v>0</v>
      </c>
      <c r="AC107" s="18">
        <f t="shared" si="154"/>
        <v>0</v>
      </c>
      <c r="AD107" s="18">
        <f t="shared" si="154"/>
        <v>0</v>
      </c>
      <c r="AE107" s="18">
        <f t="shared" si="154"/>
        <v>0</v>
      </c>
      <c r="AF107" s="18">
        <f t="shared" si="154"/>
        <v>0</v>
      </c>
      <c r="AG107" s="18">
        <f t="shared" si="154"/>
        <v>0</v>
      </c>
      <c r="AH107" s="18">
        <f t="shared" si="154"/>
        <v>0</v>
      </c>
      <c r="AI107" s="18">
        <f t="shared" si="154"/>
        <v>0</v>
      </c>
      <c r="AJ107" s="18">
        <f t="shared" si="154"/>
        <v>0</v>
      </c>
      <c r="AK107" s="18">
        <f t="shared" si="154"/>
        <v>0</v>
      </c>
      <c r="AL107" s="18">
        <f t="shared" si="154"/>
        <v>0</v>
      </c>
      <c r="AM107" s="18">
        <f t="shared" si="154"/>
        <v>0</v>
      </c>
      <c r="AN107" s="18">
        <f t="shared" si="154"/>
        <v>0</v>
      </c>
      <c r="AO107" s="18">
        <f t="shared" si="154"/>
        <v>0</v>
      </c>
      <c r="AP107" s="18">
        <f t="shared" si="154"/>
        <v>0</v>
      </c>
      <c r="AQ107" s="18">
        <f t="shared" si="154"/>
        <v>0</v>
      </c>
      <c r="AR107" s="18">
        <f t="shared" si="154"/>
        <v>0</v>
      </c>
      <c r="AS107" s="18">
        <f t="shared" si="154"/>
        <v>0</v>
      </c>
      <c r="AT107" s="18">
        <f t="shared" si="154"/>
        <v>0</v>
      </c>
      <c r="AU107" s="18">
        <f t="shared" si="154"/>
        <v>0</v>
      </c>
      <c r="AV107" s="18">
        <f t="shared" si="154"/>
        <v>0</v>
      </c>
      <c r="AW107" s="18">
        <f t="shared" si="154"/>
        <v>0</v>
      </c>
      <c r="AX107" s="18">
        <f t="shared" si="154"/>
        <v>0</v>
      </c>
      <c r="AY107" s="18"/>
      <c r="AZ107" s="18">
        <f t="shared" si="154"/>
        <v>0</v>
      </c>
      <c r="BA107" s="18">
        <f t="shared" si="154"/>
        <v>8439238</v>
      </c>
      <c r="BB107" s="18">
        <f t="shared" si="154"/>
        <v>6033387</v>
      </c>
      <c r="BC107" s="18">
        <f t="shared" si="154"/>
        <v>0</v>
      </c>
      <c r="BD107" s="18">
        <f t="shared" si="154"/>
        <v>6033387</v>
      </c>
      <c r="BE107" s="18">
        <f t="shared" si="154"/>
        <v>0</v>
      </c>
      <c r="BF107" s="18">
        <f t="shared" si="154"/>
        <v>0</v>
      </c>
      <c r="BG107" s="18">
        <f t="shared" si="154"/>
        <v>0</v>
      </c>
      <c r="BH107" s="18">
        <f t="shared" si="154"/>
        <v>0</v>
      </c>
      <c r="BI107" s="18">
        <f t="shared" si="154"/>
        <v>0</v>
      </c>
      <c r="BJ107" s="18">
        <f t="shared" si="154"/>
        <v>0</v>
      </c>
      <c r="BK107" s="18">
        <f t="shared" si="154"/>
        <v>2405851</v>
      </c>
      <c r="BL107" s="18">
        <f t="shared" si="154"/>
        <v>0</v>
      </c>
      <c r="BM107" s="18">
        <f t="shared" si="154"/>
        <v>2405851</v>
      </c>
      <c r="BN107" s="18">
        <f t="shared" si="154"/>
        <v>0</v>
      </c>
      <c r="BO107" s="18">
        <f t="shared" si="154"/>
        <v>0</v>
      </c>
      <c r="BP107" s="18">
        <f t="shared" si="154"/>
        <v>0</v>
      </c>
      <c r="BQ107" s="18">
        <f t="shared" ref="BQ107:CU107" si="155">SUM(BQ108:BQ109)</f>
        <v>0</v>
      </c>
      <c r="BR107" s="18">
        <f t="shared" si="155"/>
        <v>0</v>
      </c>
      <c r="BS107" s="18">
        <f t="shared" si="155"/>
        <v>0</v>
      </c>
      <c r="BT107" s="18">
        <f t="shared" si="155"/>
        <v>0</v>
      </c>
      <c r="BU107" s="18">
        <f t="shared" si="155"/>
        <v>0</v>
      </c>
      <c r="BV107" s="18">
        <f t="shared" si="155"/>
        <v>0</v>
      </c>
      <c r="BW107" s="18">
        <f t="shared" si="155"/>
        <v>0</v>
      </c>
      <c r="BX107" s="18">
        <f t="shared" si="155"/>
        <v>0</v>
      </c>
      <c r="BY107" s="18">
        <f t="shared" si="155"/>
        <v>0</v>
      </c>
      <c r="BZ107" s="18">
        <f t="shared" si="155"/>
        <v>0</v>
      </c>
      <c r="CA107" s="18">
        <f t="shared" si="155"/>
        <v>0</v>
      </c>
      <c r="CB107" s="18">
        <f t="shared" si="155"/>
        <v>0</v>
      </c>
      <c r="CC107" s="18">
        <f t="shared" si="155"/>
        <v>0</v>
      </c>
      <c r="CD107" s="18">
        <f t="shared" si="155"/>
        <v>0</v>
      </c>
      <c r="CE107" s="18">
        <f t="shared" si="155"/>
        <v>0</v>
      </c>
      <c r="CF107" s="18">
        <f t="shared" si="155"/>
        <v>0</v>
      </c>
      <c r="CG107" s="18">
        <f t="shared" si="155"/>
        <v>0</v>
      </c>
      <c r="CH107" s="18">
        <f t="shared" si="155"/>
        <v>0</v>
      </c>
      <c r="CI107" s="18">
        <f t="shared" si="155"/>
        <v>0</v>
      </c>
      <c r="CJ107" s="18">
        <f t="shared" si="155"/>
        <v>0</v>
      </c>
      <c r="CK107" s="18">
        <f t="shared" si="155"/>
        <v>0</v>
      </c>
      <c r="CL107" s="18">
        <f t="shared" si="155"/>
        <v>0</v>
      </c>
      <c r="CM107" s="18">
        <f t="shared" si="155"/>
        <v>0</v>
      </c>
      <c r="CN107" s="18">
        <f t="shared" si="155"/>
        <v>0</v>
      </c>
      <c r="CO107" s="18">
        <f t="shared" si="155"/>
        <v>0</v>
      </c>
      <c r="CP107" s="18">
        <f t="shared" si="155"/>
        <v>0</v>
      </c>
      <c r="CQ107" s="18">
        <f t="shared" si="155"/>
        <v>0</v>
      </c>
      <c r="CR107" s="18">
        <f t="shared" si="155"/>
        <v>0</v>
      </c>
      <c r="CS107" s="18">
        <f t="shared" si="155"/>
        <v>0</v>
      </c>
      <c r="CT107" s="18">
        <f t="shared" si="155"/>
        <v>0</v>
      </c>
      <c r="CU107" s="46">
        <f t="shared" si="155"/>
        <v>0</v>
      </c>
      <c r="CV107" s="58"/>
      <c r="CW107" s="94"/>
      <c r="CX107" s="114">
        <v>8439238</v>
      </c>
      <c r="CY107" s="114">
        <f t="shared" ref="CY107:CY170" si="156">D107-CX107</f>
        <v>0</v>
      </c>
      <c r="CZ107" s="94"/>
      <c r="DA107" s="93"/>
      <c r="DB107" s="58"/>
      <c r="DC107" s="58"/>
      <c r="DD107" s="58"/>
      <c r="DE107" s="58"/>
      <c r="DF107" s="58"/>
      <c r="DG107" s="58"/>
      <c r="DH107" s="58"/>
      <c r="DI107" s="58"/>
      <c r="DJ107" s="58"/>
      <c r="DK107" s="58"/>
      <c r="DL107" s="58"/>
      <c r="DM107" s="58"/>
      <c r="DN107" s="58"/>
      <c r="DO107" s="58"/>
      <c r="DP107" s="58"/>
      <c r="DQ107" s="58"/>
      <c r="DR107" s="58"/>
      <c r="DS107" s="58"/>
    </row>
    <row r="108" spans="1:123" ht="15.6" x14ac:dyDescent="0.3">
      <c r="A108" s="21" t="s">
        <v>1</v>
      </c>
      <c r="B108" s="21" t="s">
        <v>79</v>
      </c>
      <c r="C108" s="22" t="s">
        <v>205</v>
      </c>
      <c r="D108" s="18">
        <f>SUM(E108+BZ108+CR108)</f>
        <v>6033387</v>
      </c>
      <c r="E108" s="19">
        <f>SUM(F108+BA108)</f>
        <v>6033387</v>
      </c>
      <c r="F108" s="19">
        <f>SUM(G108+H108+I108+P108+S108+T108+U108+AE108+AD108)</f>
        <v>0</v>
      </c>
      <c r="G108" s="19">
        <v>0</v>
      </c>
      <c r="H108" s="19">
        <v>0</v>
      </c>
      <c r="I108" s="19">
        <f t="shared" si="78"/>
        <v>0</v>
      </c>
      <c r="J108" s="19">
        <v>0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9">
        <f t="shared" si="79"/>
        <v>0</v>
      </c>
      <c r="Q108" s="19">
        <v>0</v>
      </c>
      <c r="R108" s="19">
        <v>0</v>
      </c>
      <c r="S108" s="19">
        <v>0</v>
      </c>
      <c r="T108" s="19">
        <v>0</v>
      </c>
      <c r="U108" s="19">
        <f>SUM(V108:AC108)</f>
        <v>0</v>
      </c>
      <c r="V108" s="19">
        <v>0</v>
      </c>
      <c r="W108" s="19">
        <v>0</v>
      </c>
      <c r="X108" s="19">
        <v>0</v>
      </c>
      <c r="Y108" s="19">
        <v>0</v>
      </c>
      <c r="Z108" s="19">
        <v>0</v>
      </c>
      <c r="AA108" s="19">
        <v>0</v>
      </c>
      <c r="AB108" s="19">
        <v>0</v>
      </c>
      <c r="AC108" s="19">
        <v>0</v>
      </c>
      <c r="AD108" s="19">
        <v>0</v>
      </c>
      <c r="AE108" s="19">
        <f>SUM(AF108:AZ108)</f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>
        <v>0</v>
      </c>
      <c r="AL108" s="19">
        <v>0</v>
      </c>
      <c r="AM108" s="19">
        <v>0</v>
      </c>
      <c r="AN108" s="19">
        <v>0</v>
      </c>
      <c r="AO108" s="19">
        <v>0</v>
      </c>
      <c r="AP108" s="19">
        <v>0</v>
      </c>
      <c r="AQ108" s="19">
        <v>0</v>
      </c>
      <c r="AR108" s="19">
        <v>0</v>
      </c>
      <c r="AS108" s="19">
        <v>0</v>
      </c>
      <c r="AT108" s="19"/>
      <c r="AU108" s="19"/>
      <c r="AV108" s="19">
        <v>0</v>
      </c>
      <c r="AW108" s="19">
        <v>0</v>
      </c>
      <c r="AX108" s="19">
        <v>0</v>
      </c>
      <c r="AY108" s="19"/>
      <c r="AZ108" s="19">
        <v>0</v>
      </c>
      <c r="BA108" s="19">
        <f>SUM(BB108+BF108+BI108+BK108+BN108)</f>
        <v>6033387</v>
      </c>
      <c r="BB108" s="19">
        <f>SUM(BC108:BE108)</f>
        <v>6033387</v>
      </c>
      <c r="BC108" s="19">
        <v>0</v>
      </c>
      <c r="BD108" s="23">
        <v>6033387</v>
      </c>
      <c r="BE108" s="19">
        <v>0</v>
      </c>
      <c r="BF108" s="19">
        <f>SUM(BH108:BH108)</f>
        <v>0</v>
      </c>
      <c r="BG108" s="19">
        <v>0</v>
      </c>
      <c r="BH108" s="19">
        <v>0</v>
      </c>
      <c r="BI108" s="19">
        <v>0</v>
      </c>
      <c r="BJ108" s="19">
        <v>0</v>
      </c>
      <c r="BK108" s="19">
        <f>SUM(BL108)+BM108</f>
        <v>0</v>
      </c>
      <c r="BL108" s="19">
        <v>0</v>
      </c>
      <c r="BM108" s="19"/>
      <c r="BN108" s="19">
        <f>SUM(BO108:BY108)</f>
        <v>0</v>
      </c>
      <c r="BO108" s="19">
        <v>0</v>
      </c>
      <c r="BP108" s="19">
        <v>0</v>
      </c>
      <c r="BQ108" s="19">
        <v>0</v>
      </c>
      <c r="BR108" s="19">
        <v>0</v>
      </c>
      <c r="BS108" s="19">
        <v>0</v>
      </c>
      <c r="BT108" s="19">
        <v>0</v>
      </c>
      <c r="BU108" s="19">
        <v>0</v>
      </c>
      <c r="BV108" s="19">
        <v>0</v>
      </c>
      <c r="BW108" s="19">
        <v>0</v>
      </c>
      <c r="BX108" s="19">
        <v>0</v>
      </c>
      <c r="BY108" s="19">
        <v>0</v>
      </c>
      <c r="BZ108" s="19">
        <f>SUM(CA108+CQ108)</f>
        <v>0</v>
      </c>
      <c r="CA108" s="19">
        <f>SUM(CB108+CE108+CK108)</f>
        <v>0</v>
      </c>
      <c r="CB108" s="19">
        <f t="shared" si="81"/>
        <v>0</v>
      </c>
      <c r="CC108" s="19">
        <v>0</v>
      </c>
      <c r="CD108" s="19">
        <v>0</v>
      </c>
      <c r="CE108" s="19">
        <f>SUM(CF108:CJ108)</f>
        <v>0</v>
      </c>
      <c r="CF108" s="19">
        <v>0</v>
      </c>
      <c r="CG108" s="19">
        <v>0</v>
      </c>
      <c r="CH108" s="19">
        <v>0</v>
      </c>
      <c r="CI108" s="19">
        <v>0</v>
      </c>
      <c r="CJ108" s="19">
        <v>0</v>
      </c>
      <c r="CK108" s="19">
        <f>SUM(CL108:CP108)</f>
        <v>0</v>
      </c>
      <c r="CL108" s="19">
        <v>0</v>
      </c>
      <c r="CM108" s="19">
        <v>0</v>
      </c>
      <c r="CN108" s="19">
        <v>0</v>
      </c>
      <c r="CO108" s="19"/>
      <c r="CP108" s="19"/>
      <c r="CQ108" s="19">
        <v>0</v>
      </c>
      <c r="CR108" s="19">
        <f t="shared" si="82"/>
        <v>0</v>
      </c>
      <c r="CS108" s="19">
        <f t="shared" si="83"/>
        <v>0</v>
      </c>
      <c r="CT108" s="19">
        <v>0</v>
      </c>
      <c r="CU108" s="20">
        <v>0</v>
      </c>
      <c r="CW108" s="94"/>
      <c r="CX108" s="109">
        <v>6033387</v>
      </c>
      <c r="CY108" s="109">
        <f t="shared" si="156"/>
        <v>0</v>
      </c>
      <c r="CZ108" s="94"/>
      <c r="DA108" s="95"/>
    </row>
    <row r="109" spans="1:123" ht="31.2" x14ac:dyDescent="0.3">
      <c r="A109" s="21" t="s">
        <v>1</v>
      </c>
      <c r="B109" s="21" t="s">
        <v>79</v>
      </c>
      <c r="C109" s="22" t="s">
        <v>471</v>
      </c>
      <c r="D109" s="18">
        <f>SUM(E109+BZ109+CR109)</f>
        <v>2405851</v>
      </c>
      <c r="E109" s="19">
        <f>SUM(F109+BA109)</f>
        <v>2405851</v>
      </c>
      <c r="F109" s="19">
        <f>SUM(G109+H109+I109+P109+S109+T109+U109+AE109+AD109)</f>
        <v>0</v>
      </c>
      <c r="G109" s="19">
        <v>0</v>
      </c>
      <c r="H109" s="19">
        <v>0</v>
      </c>
      <c r="I109" s="19">
        <f t="shared" ref="I109" si="157">SUM(J109:O109)</f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f t="shared" si="79"/>
        <v>0</v>
      </c>
      <c r="Q109" s="19">
        <v>0</v>
      </c>
      <c r="R109" s="19">
        <v>0</v>
      </c>
      <c r="S109" s="19">
        <v>0</v>
      </c>
      <c r="T109" s="19">
        <v>0</v>
      </c>
      <c r="U109" s="19">
        <f>SUM(V109:AC109)</f>
        <v>0</v>
      </c>
      <c r="V109" s="19">
        <v>0</v>
      </c>
      <c r="W109" s="19">
        <v>0</v>
      </c>
      <c r="X109" s="19">
        <v>0</v>
      </c>
      <c r="Y109" s="19">
        <v>0</v>
      </c>
      <c r="Z109" s="19">
        <v>0</v>
      </c>
      <c r="AA109" s="19">
        <v>0</v>
      </c>
      <c r="AB109" s="19">
        <v>0</v>
      </c>
      <c r="AC109" s="19">
        <v>0</v>
      </c>
      <c r="AD109" s="19">
        <v>0</v>
      </c>
      <c r="AE109" s="19">
        <f>SUM(AF109:AZ109)</f>
        <v>0</v>
      </c>
      <c r="AF109" s="19">
        <v>0</v>
      </c>
      <c r="AG109" s="19">
        <v>0</v>
      </c>
      <c r="AH109" s="19">
        <v>0</v>
      </c>
      <c r="AI109" s="19">
        <v>0</v>
      </c>
      <c r="AJ109" s="19">
        <v>0</v>
      </c>
      <c r="AK109" s="19">
        <v>0</v>
      </c>
      <c r="AL109" s="19">
        <v>0</v>
      </c>
      <c r="AM109" s="19">
        <v>0</v>
      </c>
      <c r="AN109" s="19">
        <v>0</v>
      </c>
      <c r="AO109" s="19">
        <v>0</v>
      </c>
      <c r="AP109" s="19">
        <v>0</v>
      </c>
      <c r="AQ109" s="19">
        <v>0</v>
      </c>
      <c r="AR109" s="19">
        <v>0</v>
      </c>
      <c r="AS109" s="19">
        <v>0</v>
      </c>
      <c r="AT109" s="19"/>
      <c r="AU109" s="19"/>
      <c r="AV109" s="19">
        <v>0</v>
      </c>
      <c r="AW109" s="19">
        <v>0</v>
      </c>
      <c r="AX109" s="19">
        <v>0</v>
      </c>
      <c r="AY109" s="19"/>
      <c r="AZ109" s="19">
        <v>0</v>
      </c>
      <c r="BA109" s="19">
        <f>SUM(BB109+BF109+BI109+BK109+BN109)</f>
        <v>2405851</v>
      </c>
      <c r="BB109" s="19">
        <f>SUM(BC109:BE109)</f>
        <v>0</v>
      </c>
      <c r="BC109" s="19">
        <v>0</v>
      </c>
      <c r="BD109" s="19"/>
      <c r="BE109" s="19">
        <v>0</v>
      </c>
      <c r="BF109" s="19">
        <f>SUM(BH109:BH109)</f>
        <v>0</v>
      </c>
      <c r="BG109" s="19">
        <v>0</v>
      </c>
      <c r="BH109" s="19">
        <v>0</v>
      </c>
      <c r="BI109" s="19">
        <v>0</v>
      </c>
      <c r="BJ109" s="19">
        <v>0</v>
      </c>
      <c r="BK109" s="19">
        <f>SUM(BL109:BM109)</f>
        <v>2405851</v>
      </c>
      <c r="BL109" s="19">
        <v>0</v>
      </c>
      <c r="BM109" s="23">
        <v>2405851</v>
      </c>
      <c r="BN109" s="19">
        <f>SUM(BO109:BY109)</f>
        <v>0</v>
      </c>
      <c r="BO109" s="19">
        <v>0</v>
      </c>
      <c r="BP109" s="19">
        <v>0</v>
      </c>
      <c r="BQ109" s="19">
        <v>0</v>
      </c>
      <c r="BR109" s="19">
        <v>0</v>
      </c>
      <c r="BS109" s="19">
        <v>0</v>
      </c>
      <c r="BT109" s="19">
        <v>0</v>
      </c>
      <c r="BU109" s="19">
        <v>0</v>
      </c>
      <c r="BV109" s="19">
        <v>0</v>
      </c>
      <c r="BW109" s="19">
        <v>0</v>
      </c>
      <c r="BX109" s="19">
        <v>0</v>
      </c>
      <c r="BY109" s="19">
        <v>0</v>
      </c>
      <c r="BZ109" s="19">
        <f>SUM(CA109+CQ109)</f>
        <v>0</v>
      </c>
      <c r="CA109" s="19">
        <f>SUM(CB109+CE109+CK109)</f>
        <v>0</v>
      </c>
      <c r="CB109" s="19">
        <f t="shared" ref="CB109" si="158">SUM(CC109:CD109)</f>
        <v>0</v>
      </c>
      <c r="CC109" s="19">
        <v>0</v>
      </c>
      <c r="CD109" s="19">
        <v>0</v>
      </c>
      <c r="CE109" s="19">
        <f>SUM(CF109:CJ109)</f>
        <v>0</v>
      </c>
      <c r="CF109" s="19">
        <v>0</v>
      </c>
      <c r="CG109" s="19">
        <v>0</v>
      </c>
      <c r="CH109" s="19">
        <v>0</v>
      </c>
      <c r="CI109" s="19">
        <v>0</v>
      </c>
      <c r="CJ109" s="19">
        <v>0</v>
      </c>
      <c r="CK109" s="19">
        <f>SUM(CL109:CP109)</f>
        <v>0</v>
      </c>
      <c r="CL109" s="19">
        <v>0</v>
      </c>
      <c r="CM109" s="19">
        <v>0</v>
      </c>
      <c r="CN109" s="19">
        <v>0</v>
      </c>
      <c r="CO109" s="19"/>
      <c r="CP109" s="19"/>
      <c r="CQ109" s="19">
        <v>0</v>
      </c>
      <c r="CR109" s="19">
        <f t="shared" si="82"/>
        <v>0</v>
      </c>
      <c r="CS109" s="19">
        <f t="shared" si="83"/>
        <v>0</v>
      </c>
      <c r="CT109" s="19">
        <v>0</v>
      </c>
      <c r="CU109" s="20">
        <v>0</v>
      </c>
      <c r="CW109" s="94"/>
      <c r="CX109" s="109">
        <v>2405851</v>
      </c>
      <c r="CY109" s="109">
        <f t="shared" si="156"/>
        <v>0</v>
      </c>
      <c r="CZ109" s="94"/>
      <c r="DA109" s="95"/>
    </row>
    <row r="110" spans="1:123" s="59" customFormat="1" ht="15.6" x14ac:dyDescent="0.3">
      <c r="A110" s="16" t="s">
        <v>206</v>
      </c>
      <c r="B110" s="16" t="s">
        <v>1</v>
      </c>
      <c r="C110" s="17" t="s">
        <v>207</v>
      </c>
      <c r="D110" s="18">
        <f t="shared" ref="D110:AX110" si="159">SUM(D111:D111)</f>
        <v>18724102</v>
      </c>
      <c r="E110" s="18">
        <f t="shared" si="159"/>
        <v>18724102</v>
      </c>
      <c r="F110" s="18">
        <f t="shared" si="159"/>
        <v>0</v>
      </c>
      <c r="G110" s="18">
        <f t="shared" si="159"/>
        <v>0</v>
      </c>
      <c r="H110" s="18">
        <f t="shared" si="159"/>
        <v>0</v>
      </c>
      <c r="I110" s="18">
        <f t="shared" si="159"/>
        <v>0</v>
      </c>
      <c r="J110" s="18">
        <f t="shared" si="159"/>
        <v>0</v>
      </c>
      <c r="K110" s="18">
        <f t="shared" si="159"/>
        <v>0</v>
      </c>
      <c r="L110" s="18">
        <f t="shared" si="159"/>
        <v>0</v>
      </c>
      <c r="M110" s="18">
        <f t="shared" si="159"/>
        <v>0</v>
      </c>
      <c r="N110" s="18">
        <f t="shared" si="159"/>
        <v>0</v>
      </c>
      <c r="O110" s="18">
        <f t="shared" si="159"/>
        <v>0</v>
      </c>
      <c r="P110" s="18">
        <f t="shared" si="159"/>
        <v>0</v>
      </c>
      <c r="Q110" s="18">
        <f t="shared" si="159"/>
        <v>0</v>
      </c>
      <c r="R110" s="18">
        <f t="shared" si="159"/>
        <v>0</v>
      </c>
      <c r="S110" s="18">
        <f t="shared" si="159"/>
        <v>0</v>
      </c>
      <c r="T110" s="18">
        <f t="shared" si="159"/>
        <v>0</v>
      </c>
      <c r="U110" s="18">
        <f t="shared" si="159"/>
        <v>0</v>
      </c>
      <c r="V110" s="18">
        <f t="shared" si="159"/>
        <v>0</v>
      </c>
      <c r="W110" s="18">
        <f t="shared" si="159"/>
        <v>0</v>
      </c>
      <c r="X110" s="18">
        <f t="shared" si="159"/>
        <v>0</v>
      </c>
      <c r="Y110" s="18">
        <f t="shared" si="159"/>
        <v>0</v>
      </c>
      <c r="Z110" s="18">
        <f t="shared" si="159"/>
        <v>0</v>
      </c>
      <c r="AA110" s="18">
        <f t="shared" si="159"/>
        <v>0</v>
      </c>
      <c r="AB110" s="18">
        <f t="shared" si="159"/>
        <v>0</v>
      </c>
      <c r="AC110" s="18">
        <f t="shared" si="159"/>
        <v>0</v>
      </c>
      <c r="AD110" s="18">
        <f t="shared" si="159"/>
        <v>0</v>
      </c>
      <c r="AE110" s="18">
        <f t="shared" si="159"/>
        <v>0</v>
      </c>
      <c r="AF110" s="18">
        <f t="shared" si="159"/>
        <v>0</v>
      </c>
      <c r="AG110" s="18">
        <f t="shared" si="159"/>
        <v>0</v>
      </c>
      <c r="AH110" s="18">
        <f t="shared" si="159"/>
        <v>0</v>
      </c>
      <c r="AI110" s="18">
        <f t="shared" si="159"/>
        <v>0</v>
      </c>
      <c r="AJ110" s="18">
        <f t="shared" si="159"/>
        <v>0</v>
      </c>
      <c r="AK110" s="18">
        <f t="shared" si="159"/>
        <v>0</v>
      </c>
      <c r="AL110" s="18">
        <f t="shared" si="159"/>
        <v>0</v>
      </c>
      <c r="AM110" s="18">
        <f t="shared" si="159"/>
        <v>0</v>
      </c>
      <c r="AN110" s="18">
        <f t="shared" si="159"/>
        <v>0</v>
      </c>
      <c r="AO110" s="18">
        <f t="shared" si="159"/>
        <v>0</v>
      </c>
      <c r="AP110" s="18">
        <f t="shared" si="159"/>
        <v>0</v>
      </c>
      <c r="AQ110" s="18">
        <f t="shared" si="159"/>
        <v>0</v>
      </c>
      <c r="AR110" s="18">
        <f t="shared" si="159"/>
        <v>0</v>
      </c>
      <c r="AS110" s="18">
        <f t="shared" si="159"/>
        <v>0</v>
      </c>
      <c r="AT110" s="18">
        <f t="shared" si="159"/>
        <v>0</v>
      </c>
      <c r="AU110" s="18">
        <f t="shared" si="159"/>
        <v>0</v>
      </c>
      <c r="AV110" s="18">
        <f t="shared" si="159"/>
        <v>0</v>
      </c>
      <c r="AW110" s="18">
        <f t="shared" si="159"/>
        <v>0</v>
      </c>
      <c r="AX110" s="18">
        <f t="shared" si="159"/>
        <v>0</v>
      </c>
      <c r="AY110" s="18"/>
      <c r="AZ110" s="18">
        <f t="shared" ref="AZ110:CU110" si="160">SUM(AZ111:AZ111)</f>
        <v>0</v>
      </c>
      <c r="BA110" s="18">
        <f t="shared" si="160"/>
        <v>18724102</v>
      </c>
      <c r="BB110" s="18">
        <f t="shared" si="160"/>
        <v>18724102</v>
      </c>
      <c r="BC110" s="18">
        <f t="shared" si="160"/>
        <v>0</v>
      </c>
      <c r="BD110" s="18">
        <f t="shared" si="160"/>
        <v>0</v>
      </c>
      <c r="BE110" s="18">
        <f t="shared" si="160"/>
        <v>18724102</v>
      </c>
      <c r="BF110" s="18">
        <f t="shared" si="160"/>
        <v>0</v>
      </c>
      <c r="BG110" s="18">
        <f t="shared" si="160"/>
        <v>0</v>
      </c>
      <c r="BH110" s="18">
        <f t="shared" si="160"/>
        <v>0</v>
      </c>
      <c r="BI110" s="18">
        <f t="shared" si="160"/>
        <v>0</v>
      </c>
      <c r="BJ110" s="18">
        <f t="shared" si="160"/>
        <v>0</v>
      </c>
      <c r="BK110" s="18">
        <f t="shared" si="160"/>
        <v>0</v>
      </c>
      <c r="BL110" s="18">
        <f t="shared" si="160"/>
        <v>0</v>
      </c>
      <c r="BM110" s="18">
        <f t="shared" si="160"/>
        <v>0</v>
      </c>
      <c r="BN110" s="18">
        <f t="shared" si="160"/>
        <v>0</v>
      </c>
      <c r="BO110" s="18">
        <f t="shared" si="160"/>
        <v>0</v>
      </c>
      <c r="BP110" s="18">
        <f t="shared" si="160"/>
        <v>0</v>
      </c>
      <c r="BQ110" s="18">
        <f t="shared" si="160"/>
        <v>0</v>
      </c>
      <c r="BR110" s="18">
        <f t="shared" si="160"/>
        <v>0</v>
      </c>
      <c r="BS110" s="18">
        <f t="shared" si="160"/>
        <v>0</v>
      </c>
      <c r="BT110" s="18">
        <f t="shared" si="160"/>
        <v>0</v>
      </c>
      <c r="BU110" s="18">
        <f t="shared" si="160"/>
        <v>0</v>
      </c>
      <c r="BV110" s="18">
        <f t="shared" si="160"/>
        <v>0</v>
      </c>
      <c r="BW110" s="18">
        <f t="shared" si="160"/>
        <v>0</v>
      </c>
      <c r="BX110" s="18">
        <f t="shared" si="160"/>
        <v>0</v>
      </c>
      <c r="BY110" s="18">
        <f t="shared" si="160"/>
        <v>0</v>
      </c>
      <c r="BZ110" s="18">
        <f t="shared" si="160"/>
        <v>0</v>
      </c>
      <c r="CA110" s="18">
        <f t="shared" si="160"/>
        <v>0</v>
      </c>
      <c r="CB110" s="18">
        <f t="shared" si="160"/>
        <v>0</v>
      </c>
      <c r="CC110" s="18">
        <f t="shared" si="160"/>
        <v>0</v>
      </c>
      <c r="CD110" s="18">
        <f t="shared" si="160"/>
        <v>0</v>
      </c>
      <c r="CE110" s="18">
        <f t="shared" si="160"/>
        <v>0</v>
      </c>
      <c r="CF110" s="18">
        <f t="shared" si="160"/>
        <v>0</v>
      </c>
      <c r="CG110" s="18">
        <f t="shared" si="160"/>
        <v>0</v>
      </c>
      <c r="CH110" s="18">
        <f t="shared" si="160"/>
        <v>0</v>
      </c>
      <c r="CI110" s="18">
        <f t="shared" si="160"/>
        <v>0</v>
      </c>
      <c r="CJ110" s="18">
        <f t="shared" si="160"/>
        <v>0</v>
      </c>
      <c r="CK110" s="18">
        <f t="shared" si="160"/>
        <v>0</v>
      </c>
      <c r="CL110" s="18">
        <f t="shared" si="160"/>
        <v>0</v>
      </c>
      <c r="CM110" s="18">
        <f t="shared" si="160"/>
        <v>0</v>
      </c>
      <c r="CN110" s="18">
        <f t="shared" si="160"/>
        <v>0</v>
      </c>
      <c r="CO110" s="18">
        <f t="shared" si="160"/>
        <v>0</v>
      </c>
      <c r="CP110" s="18">
        <f t="shared" si="160"/>
        <v>0</v>
      </c>
      <c r="CQ110" s="18">
        <f t="shared" si="160"/>
        <v>0</v>
      </c>
      <c r="CR110" s="18">
        <f t="shared" si="160"/>
        <v>0</v>
      </c>
      <c r="CS110" s="18">
        <f t="shared" si="160"/>
        <v>0</v>
      </c>
      <c r="CT110" s="18">
        <f t="shared" si="160"/>
        <v>0</v>
      </c>
      <c r="CU110" s="46">
        <f t="shared" si="160"/>
        <v>0</v>
      </c>
      <c r="CV110" s="58"/>
      <c r="CW110" s="94"/>
      <c r="CX110" s="114">
        <v>18724102</v>
      </c>
      <c r="CY110" s="114">
        <f t="shared" si="156"/>
        <v>0</v>
      </c>
      <c r="CZ110" s="94"/>
      <c r="DA110" s="93"/>
      <c r="DB110" s="58"/>
      <c r="DC110" s="58"/>
      <c r="DD110" s="58"/>
      <c r="DE110" s="58"/>
      <c r="DF110" s="58"/>
      <c r="DG110" s="58"/>
      <c r="DH110" s="58"/>
      <c r="DI110" s="58"/>
      <c r="DJ110" s="58"/>
      <c r="DK110" s="58"/>
      <c r="DL110" s="58"/>
      <c r="DM110" s="58"/>
      <c r="DN110" s="58"/>
      <c r="DO110" s="58"/>
      <c r="DP110" s="58"/>
      <c r="DQ110" s="58"/>
      <c r="DR110" s="58"/>
      <c r="DS110" s="58"/>
    </row>
    <row r="111" spans="1:123" ht="46.8" x14ac:dyDescent="0.3">
      <c r="A111" s="21"/>
      <c r="B111" s="21" t="s">
        <v>103</v>
      </c>
      <c r="C111" s="32" t="s">
        <v>208</v>
      </c>
      <c r="D111" s="18">
        <f>SUM(E111+BZ111+CR111)</f>
        <v>18724102</v>
      </c>
      <c r="E111" s="19">
        <f>SUM(F111+BA111)</f>
        <v>18724102</v>
      </c>
      <c r="F111" s="19">
        <f>SUM(G111+H111+I111+P111+S111+T111+U111+AE111+AD111)</f>
        <v>0</v>
      </c>
      <c r="G111" s="19">
        <v>0</v>
      </c>
      <c r="H111" s="19">
        <v>0</v>
      </c>
      <c r="I111" s="19">
        <f t="shared" ref="I111" si="161">SUM(J111:O111)</f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f t="shared" ref="P111" si="162">SUM(Q111:R111)</f>
        <v>0</v>
      </c>
      <c r="Q111" s="19">
        <v>0</v>
      </c>
      <c r="R111" s="19">
        <v>0</v>
      </c>
      <c r="S111" s="19">
        <v>0</v>
      </c>
      <c r="T111" s="19">
        <v>0</v>
      </c>
      <c r="U111" s="19">
        <f>SUM(V111:AC111)</f>
        <v>0</v>
      </c>
      <c r="V111" s="19">
        <v>0</v>
      </c>
      <c r="W111" s="19">
        <v>0</v>
      </c>
      <c r="X111" s="19">
        <v>0</v>
      </c>
      <c r="Y111" s="19">
        <v>0</v>
      </c>
      <c r="Z111" s="19">
        <v>0</v>
      </c>
      <c r="AA111" s="19">
        <v>0</v>
      </c>
      <c r="AB111" s="19">
        <v>0</v>
      </c>
      <c r="AC111" s="19">
        <v>0</v>
      </c>
      <c r="AD111" s="19">
        <v>0</v>
      </c>
      <c r="AE111" s="19">
        <f>SUM(AF111:AZ111)</f>
        <v>0</v>
      </c>
      <c r="AF111" s="19">
        <v>0</v>
      </c>
      <c r="AG111" s="19">
        <v>0</v>
      </c>
      <c r="AH111" s="19">
        <v>0</v>
      </c>
      <c r="AI111" s="19">
        <v>0</v>
      </c>
      <c r="AJ111" s="19">
        <v>0</v>
      </c>
      <c r="AK111" s="19">
        <v>0</v>
      </c>
      <c r="AL111" s="19">
        <v>0</v>
      </c>
      <c r="AM111" s="19">
        <v>0</v>
      </c>
      <c r="AN111" s="19">
        <v>0</v>
      </c>
      <c r="AO111" s="19">
        <v>0</v>
      </c>
      <c r="AP111" s="19">
        <v>0</v>
      </c>
      <c r="AQ111" s="19">
        <v>0</v>
      </c>
      <c r="AR111" s="19">
        <v>0</v>
      </c>
      <c r="AS111" s="19">
        <v>0</v>
      </c>
      <c r="AT111" s="19"/>
      <c r="AU111" s="19"/>
      <c r="AV111" s="19">
        <v>0</v>
      </c>
      <c r="AW111" s="19">
        <v>0</v>
      </c>
      <c r="AX111" s="19">
        <v>0</v>
      </c>
      <c r="AY111" s="19"/>
      <c r="AZ111" s="19">
        <v>0</v>
      </c>
      <c r="BA111" s="19">
        <f>SUM(BB111+BF111+BI111+BK111+BN111)</f>
        <v>18724102</v>
      </c>
      <c r="BB111" s="19">
        <f>SUM(BC111:BE111)</f>
        <v>18724102</v>
      </c>
      <c r="BC111" s="19">
        <v>0</v>
      </c>
      <c r="BD111" s="19">
        <v>0</v>
      </c>
      <c r="BE111" s="23">
        <v>18724102</v>
      </c>
      <c r="BF111" s="19">
        <f>SUM(BH111:BH111)</f>
        <v>0</v>
      </c>
      <c r="BG111" s="19">
        <v>0</v>
      </c>
      <c r="BH111" s="19">
        <v>0</v>
      </c>
      <c r="BI111" s="19">
        <v>0</v>
      </c>
      <c r="BJ111" s="19">
        <v>0</v>
      </c>
      <c r="BK111" s="19">
        <f t="shared" ref="BK111" si="163">SUM(BL111)</f>
        <v>0</v>
      </c>
      <c r="BL111" s="19">
        <v>0</v>
      </c>
      <c r="BM111" s="19">
        <v>0</v>
      </c>
      <c r="BN111" s="19">
        <f>SUM(BO111:BY111)</f>
        <v>0</v>
      </c>
      <c r="BO111" s="19">
        <v>0</v>
      </c>
      <c r="BP111" s="19">
        <v>0</v>
      </c>
      <c r="BQ111" s="19">
        <v>0</v>
      </c>
      <c r="BR111" s="19">
        <v>0</v>
      </c>
      <c r="BS111" s="19">
        <v>0</v>
      </c>
      <c r="BT111" s="19">
        <v>0</v>
      </c>
      <c r="BU111" s="19">
        <v>0</v>
      </c>
      <c r="BV111" s="19">
        <v>0</v>
      </c>
      <c r="BW111" s="19">
        <v>0</v>
      </c>
      <c r="BX111" s="19">
        <v>0</v>
      </c>
      <c r="BY111" s="19">
        <v>0</v>
      </c>
      <c r="BZ111" s="19">
        <f>SUM(CA111+CQ111)</f>
        <v>0</v>
      </c>
      <c r="CA111" s="19">
        <f>SUM(CB111+CE111+CK111)</f>
        <v>0</v>
      </c>
      <c r="CB111" s="19">
        <f t="shared" ref="CB111" si="164">SUM(CC111:CD111)</f>
        <v>0</v>
      </c>
      <c r="CC111" s="19">
        <v>0</v>
      </c>
      <c r="CD111" s="19">
        <v>0</v>
      </c>
      <c r="CE111" s="19">
        <f>SUM(CF111:CJ111)</f>
        <v>0</v>
      </c>
      <c r="CF111" s="19">
        <v>0</v>
      </c>
      <c r="CG111" s="19">
        <v>0</v>
      </c>
      <c r="CH111" s="19">
        <v>0</v>
      </c>
      <c r="CI111" s="19">
        <v>0</v>
      </c>
      <c r="CJ111" s="19">
        <v>0</v>
      </c>
      <c r="CK111" s="19">
        <f>SUM(CL111:CP111)</f>
        <v>0</v>
      </c>
      <c r="CL111" s="19">
        <v>0</v>
      </c>
      <c r="CM111" s="19">
        <v>0</v>
      </c>
      <c r="CN111" s="19">
        <v>0</v>
      </c>
      <c r="CO111" s="19"/>
      <c r="CP111" s="19"/>
      <c r="CQ111" s="19">
        <v>0</v>
      </c>
      <c r="CR111" s="19">
        <f t="shared" ref="CR111" si="165">SUM(CS111)</f>
        <v>0</v>
      </c>
      <c r="CS111" s="19">
        <f t="shared" ref="CS111" si="166">SUM(CT111:CU111)</f>
        <v>0</v>
      </c>
      <c r="CT111" s="19">
        <v>0</v>
      </c>
      <c r="CU111" s="20">
        <v>0</v>
      </c>
      <c r="CW111" s="94"/>
      <c r="CX111" s="109">
        <v>18724102</v>
      </c>
      <c r="CY111" s="109">
        <f t="shared" si="156"/>
        <v>0</v>
      </c>
      <c r="CZ111" s="94"/>
      <c r="DA111" s="95"/>
    </row>
    <row r="112" spans="1:123" s="59" customFormat="1" ht="15.6" x14ac:dyDescent="0.3">
      <c r="A112" s="16" t="s">
        <v>209</v>
      </c>
      <c r="B112" s="16" t="s">
        <v>1</v>
      </c>
      <c r="C112" s="17" t="s">
        <v>210</v>
      </c>
      <c r="D112" s="18">
        <f t="shared" ref="D112:AI112" si="167">SUM(D113:D114)</f>
        <v>4988370</v>
      </c>
      <c r="E112" s="18">
        <f t="shared" si="167"/>
        <v>4988370</v>
      </c>
      <c r="F112" s="18">
        <f t="shared" si="167"/>
        <v>4988370</v>
      </c>
      <c r="G112" s="18">
        <f t="shared" si="167"/>
        <v>0</v>
      </c>
      <c r="H112" s="18">
        <f t="shared" si="167"/>
        <v>0</v>
      </c>
      <c r="I112" s="18">
        <f t="shared" si="167"/>
        <v>0</v>
      </c>
      <c r="J112" s="18">
        <f t="shared" si="167"/>
        <v>0</v>
      </c>
      <c r="K112" s="18">
        <f t="shared" si="167"/>
        <v>0</v>
      </c>
      <c r="L112" s="18">
        <f t="shared" si="167"/>
        <v>0</v>
      </c>
      <c r="M112" s="18">
        <f t="shared" si="167"/>
        <v>0</v>
      </c>
      <c r="N112" s="18">
        <f t="shared" si="167"/>
        <v>0</v>
      </c>
      <c r="O112" s="18">
        <f t="shared" si="167"/>
        <v>0</v>
      </c>
      <c r="P112" s="18">
        <f t="shared" si="167"/>
        <v>0</v>
      </c>
      <c r="Q112" s="18">
        <f t="shared" si="167"/>
        <v>0</v>
      </c>
      <c r="R112" s="18">
        <f t="shared" si="167"/>
        <v>0</v>
      </c>
      <c r="S112" s="18">
        <f t="shared" si="167"/>
        <v>0</v>
      </c>
      <c r="T112" s="18">
        <f t="shared" si="167"/>
        <v>0</v>
      </c>
      <c r="U112" s="18">
        <f t="shared" si="167"/>
        <v>0</v>
      </c>
      <c r="V112" s="18">
        <f t="shared" si="167"/>
        <v>0</v>
      </c>
      <c r="W112" s="18">
        <f t="shared" si="167"/>
        <v>0</v>
      </c>
      <c r="X112" s="18">
        <f t="shared" si="167"/>
        <v>0</v>
      </c>
      <c r="Y112" s="18">
        <f t="shared" si="167"/>
        <v>0</v>
      </c>
      <c r="Z112" s="18">
        <f t="shared" si="167"/>
        <v>0</v>
      </c>
      <c r="AA112" s="18">
        <f t="shared" si="167"/>
        <v>0</v>
      </c>
      <c r="AB112" s="18">
        <f t="shared" si="167"/>
        <v>0</v>
      </c>
      <c r="AC112" s="18">
        <f t="shared" si="167"/>
        <v>0</v>
      </c>
      <c r="AD112" s="18">
        <f t="shared" si="167"/>
        <v>0</v>
      </c>
      <c r="AE112" s="18">
        <f t="shared" si="167"/>
        <v>4988370</v>
      </c>
      <c r="AF112" s="18">
        <f t="shared" si="167"/>
        <v>0</v>
      </c>
      <c r="AG112" s="18">
        <f t="shared" si="167"/>
        <v>0</v>
      </c>
      <c r="AH112" s="18">
        <f t="shared" si="167"/>
        <v>0</v>
      </c>
      <c r="AI112" s="18">
        <f t="shared" si="167"/>
        <v>0</v>
      </c>
      <c r="AJ112" s="18">
        <f t="shared" ref="AJ112:BO112" si="168">SUM(AJ113:AJ114)</f>
        <v>0</v>
      </c>
      <c r="AK112" s="18">
        <f t="shared" si="168"/>
        <v>0</v>
      </c>
      <c r="AL112" s="18">
        <f t="shared" si="168"/>
        <v>0</v>
      </c>
      <c r="AM112" s="18">
        <f t="shared" si="168"/>
        <v>0</v>
      </c>
      <c r="AN112" s="18">
        <f t="shared" si="168"/>
        <v>0</v>
      </c>
      <c r="AO112" s="18">
        <f t="shared" si="168"/>
        <v>0</v>
      </c>
      <c r="AP112" s="18">
        <f t="shared" si="168"/>
        <v>0</v>
      </c>
      <c r="AQ112" s="18">
        <f t="shared" si="168"/>
        <v>0</v>
      </c>
      <c r="AR112" s="18">
        <f t="shared" si="168"/>
        <v>0</v>
      </c>
      <c r="AS112" s="18">
        <f t="shared" si="168"/>
        <v>0</v>
      </c>
      <c r="AT112" s="18">
        <f t="shared" si="168"/>
        <v>0</v>
      </c>
      <c r="AU112" s="18">
        <f t="shared" si="168"/>
        <v>0</v>
      </c>
      <c r="AV112" s="18">
        <f t="shared" si="168"/>
        <v>0</v>
      </c>
      <c r="AW112" s="18">
        <f t="shared" si="168"/>
        <v>0</v>
      </c>
      <c r="AX112" s="18">
        <f t="shared" si="168"/>
        <v>0</v>
      </c>
      <c r="AY112" s="18">
        <f t="shared" si="168"/>
        <v>0</v>
      </c>
      <c r="AZ112" s="18">
        <f t="shared" si="168"/>
        <v>4988370</v>
      </c>
      <c r="BA112" s="18">
        <f t="shared" si="168"/>
        <v>0</v>
      </c>
      <c r="BB112" s="18">
        <f t="shared" si="168"/>
        <v>0</v>
      </c>
      <c r="BC112" s="18">
        <f t="shared" si="168"/>
        <v>0</v>
      </c>
      <c r="BD112" s="18">
        <f t="shared" si="168"/>
        <v>0</v>
      </c>
      <c r="BE112" s="18">
        <f t="shared" si="168"/>
        <v>0</v>
      </c>
      <c r="BF112" s="18">
        <f t="shared" si="168"/>
        <v>0</v>
      </c>
      <c r="BG112" s="18">
        <f t="shared" si="168"/>
        <v>0</v>
      </c>
      <c r="BH112" s="18">
        <f t="shared" si="168"/>
        <v>0</v>
      </c>
      <c r="BI112" s="18">
        <f t="shared" si="168"/>
        <v>0</v>
      </c>
      <c r="BJ112" s="18">
        <f t="shared" si="168"/>
        <v>0</v>
      </c>
      <c r="BK112" s="18">
        <f t="shared" si="168"/>
        <v>0</v>
      </c>
      <c r="BL112" s="18">
        <f t="shared" si="168"/>
        <v>0</v>
      </c>
      <c r="BM112" s="18">
        <f t="shared" si="168"/>
        <v>0</v>
      </c>
      <c r="BN112" s="18">
        <f t="shared" si="168"/>
        <v>0</v>
      </c>
      <c r="BO112" s="18">
        <f t="shared" si="168"/>
        <v>0</v>
      </c>
      <c r="BP112" s="18">
        <f t="shared" ref="BP112:CU112" si="169">SUM(BP113:BP114)</f>
        <v>0</v>
      </c>
      <c r="BQ112" s="18">
        <f t="shared" si="169"/>
        <v>0</v>
      </c>
      <c r="BR112" s="18">
        <f t="shared" si="169"/>
        <v>0</v>
      </c>
      <c r="BS112" s="18">
        <f t="shared" si="169"/>
        <v>0</v>
      </c>
      <c r="BT112" s="18">
        <f t="shared" si="169"/>
        <v>0</v>
      </c>
      <c r="BU112" s="18">
        <f t="shared" si="169"/>
        <v>0</v>
      </c>
      <c r="BV112" s="18">
        <f t="shared" si="169"/>
        <v>0</v>
      </c>
      <c r="BW112" s="18">
        <f t="shared" si="169"/>
        <v>0</v>
      </c>
      <c r="BX112" s="18">
        <f t="shared" si="169"/>
        <v>0</v>
      </c>
      <c r="BY112" s="18">
        <f t="shared" si="169"/>
        <v>0</v>
      </c>
      <c r="BZ112" s="18">
        <f t="shared" si="169"/>
        <v>0</v>
      </c>
      <c r="CA112" s="18">
        <f t="shared" si="169"/>
        <v>0</v>
      </c>
      <c r="CB112" s="18">
        <f t="shared" si="169"/>
        <v>0</v>
      </c>
      <c r="CC112" s="18">
        <f t="shared" si="169"/>
        <v>0</v>
      </c>
      <c r="CD112" s="18">
        <f t="shared" si="169"/>
        <v>0</v>
      </c>
      <c r="CE112" s="18">
        <f t="shared" si="169"/>
        <v>0</v>
      </c>
      <c r="CF112" s="18">
        <f t="shared" si="169"/>
        <v>0</v>
      </c>
      <c r="CG112" s="18">
        <f t="shared" si="169"/>
        <v>0</v>
      </c>
      <c r="CH112" s="18">
        <f t="shared" si="169"/>
        <v>0</v>
      </c>
      <c r="CI112" s="18">
        <f t="shared" si="169"/>
        <v>0</v>
      </c>
      <c r="CJ112" s="18">
        <f t="shared" si="169"/>
        <v>0</v>
      </c>
      <c r="CK112" s="18">
        <f t="shared" si="169"/>
        <v>0</v>
      </c>
      <c r="CL112" s="18">
        <f t="shared" si="169"/>
        <v>0</v>
      </c>
      <c r="CM112" s="18">
        <f t="shared" si="169"/>
        <v>0</v>
      </c>
      <c r="CN112" s="18">
        <f t="shared" si="169"/>
        <v>0</v>
      </c>
      <c r="CO112" s="18">
        <f t="shared" si="169"/>
        <v>0</v>
      </c>
      <c r="CP112" s="18">
        <f t="shared" si="169"/>
        <v>0</v>
      </c>
      <c r="CQ112" s="18">
        <f t="shared" si="169"/>
        <v>0</v>
      </c>
      <c r="CR112" s="18">
        <f t="shared" si="169"/>
        <v>0</v>
      </c>
      <c r="CS112" s="18">
        <f t="shared" si="169"/>
        <v>0</v>
      </c>
      <c r="CT112" s="18">
        <f t="shared" si="169"/>
        <v>0</v>
      </c>
      <c r="CU112" s="46">
        <f t="shared" si="169"/>
        <v>0</v>
      </c>
      <c r="CV112" s="58"/>
      <c r="CW112" s="94"/>
      <c r="CX112" s="114">
        <v>4988370</v>
      </c>
      <c r="CY112" s="114">
        <f t="shared" si="156"/>
        <v>0</v>
      </c>
      <c r="CZ112" s="94"/>
      <c r="DA112" s="93"/>
      <c r="DB112" s="58"/>
      <c r="DC112" s="58"/>
      <c r="DD112" s="58"/>
      <c r="DE112" s="58"/>
      <c r="DF112" s="58"/>
      <c r="DG112" s="58"/>
      <c r="DH112" s="58"/>
      <c r="DI112" s="58"/>
      <c r="DJ112" s="58"/>
      <c r="DK112" s="58"/>
      <c r="DL112" s="58"/>
      <c r="DM112" s="58"/>
      <c r="DN112" s="58"/>
      <c r="DO112" s="58"/>
      <c r="DP112" s="58"/>
      <c r="DQ112" s="58"/>
      <c r="DR112" s="58"/>
      <c r="DS112" s="58"/>
    </row>
    <row r="113" spans="1:123" ht="31.2" x14ac:dyDescent="0.3">
      <c r="A113" s="21"/>
      <c r="B113" s="21" t="s">
        <v>79</v>
      </c>
      <c r="C113" s="32" t="s">
        <v>517</v>
      </c>
      <c r="D113" s="18">
        <f>SUM(E113+BZ113+CR113)</f>
        <v>721478</v>
      </c>
      <c r="E113" s="19">
        <f>SUM(F113+BA113)</f>
        <v>721478</v>
      </c>
      <c r="F113" s="19">
        <f t="shared" ref="F113:F114" si="170">SUM(G113+H113+I113+P113+S113+T113+U113+AE113+AD113)</f>
        <v>721478</v>
      </c>
      <c r="G113" s="19">
        <v>0</v>
      </c>
      <c r="H113" s="19">
        <v>0</v>
      </c>
      <c r="I113" s="19">
        <f t="shared" ref="I113:I114" si="171">SUM(J113:O113)</f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f t="shared" ref="P113:P114" si="172">SUM(Q113:R113)</f>
        <v>0</v>
      </c>
      <c r="Q113" s="19">
        <v>0</v>
      </c>
      <c r="R113" s="19">
        <v>0</v>
      </c>
      <c r="S113" s="19">
        <v>0</v>
      </c>
      <c r="T113" s="19">
        <v>0</v>
      </c>
      <c r="U113" s="19">
        <f t="shared" ref="U113:U114" si="173">SUM(V113:AC113)</f>
        <v>0</v>
      </c>
      <c r="V113" s="19">
        <v>0</v>
      </c>
      <c r="W113" s="19">
        <v>0</v>
      </c>
      <c r="X113" s="19">
        <v>0</v>
      </c>
      <c r="Y113" s="19">
        <v>0</v>
      </c>
      <c r="Z113" s="19">
        <v>0</v>
      </c>
      <c r="AA113" s="19">
        <v>0</v>
      </c>
      <c r="AB113" s="19">
        <v>0</v>
      </c>
      <c r="AC113" s="19">
        <v>0</v>
      </c>
      <c r="AD113" s="19">
        <v>0</v>
      </c>
      <c r="AE113" s="19">
        <f>SUM(AF113:AZ113)</f>
        <v>721478</v>
      </c>
      <c r="AF113" s="19">
        <v>0</v>
      </c>
      <c r="AG113" s="19">
        <v>0</v>
      </c>
      <c r="AH113" s="19">
        <v>0</v>
      </c>
      <c r="AI113" s="19">
        <v>0</v>
      </c>
      <c r="AJ113" s="19">
        <v>0</v>
      </c>
      <c r="AK113" s="19">
        <v>0</v>
      </c>
      <c r="AL113" s="19">
        <v>0</v>
      </c>
      <c r="AM113" s="19">
        <v>0</v>
      </c>
      <c r="AN113" s="19">
        <v>0</v>
      </c>
      <c r="AO113" s="19">
        <v>0</v>
      </c>
      <c r="AP113" s="19">
        <v>0</v>
      </c>
      <c r="AQ113" s="19">
        <v>0</v>
      </c>
      <c r="AR113" s="19">
        <v>0</v>
      </c>
      <c r="AS113" s="19">
        <v>0</v>
      </c>
      <c r="AT113" s="19">
        <v>0</v>
      </c>
      <c r="AU113" s="19">
        <v>0</v>
      </c>
      <c r="AV113" s="19">
        <v>0</v>
      </c>
      <c r="AW113" s="19">
        <v>0</v>
      </c>
      <c r="AX113" s="19">
        <v>0</v>
      </c>
      <c r="AY113" s="19">
        <v>0</v>
      </c>
      <c r="AZ113" s="19">
        <v>721478</v>
      </c>
      <c r="BA113" s="19">
        <f>SUM(BB113+BF113+BI113+BK113+BN113)</f>
        <v>0</v>
      </c>
      <c r="BB113" s="19">
        <f t="shared" ref="BB113:BB114" si="174">SUM(BC113:BE113)</f>
        <v>0</v>
      </c>
      <c r="BC113" s="19">
        <v>0</v>
      </c>
      <c r="BD113" s="19">
        <v>0</v>
      </c>
      <c r="BE113" s="23"/>
      <c r="BF113" s="19">
        <f t="shared" ref="BF113:BF114" si="175">SUM(BH113:BH113)</f>
        <v>0</v>
      </c>
      <c r="BG113" s="19">
        <v>0</v>
      </c>
      <c r="BH113" s="19">
        <v>0</v>
      </c>
      <c r="BI113" s="19">
        <v>0</v>
      </c>
      <c r="BJ113" s="19">
        <v>0</v>
      </c>
      <c r="BK113" s="19">
        <f t="shared" ref="BK113:BK114" si="176">SUM(BL113)</f>
        <v>0</v>
      </c>
      <c r="BL113" s="19">
        <v>0</v>
      </c>
      <c r="BM113" s="19">
        <v>0</v>
      </c>
      <c r="BN113" s="19">
        <f t="shared" ref="BN113:BN114" si="177">SUM(BO113:BY113)</f>
        <v>0</v>
      </c>
      <c r="BO113" s="19">
        <v>0</v>
      </c>
      <c r="BP113" s="19">
        <v>0</v>
      </c>
      <c r="BQ113" s="19">
        <v>0</v>
      </c>
      <c r="BR113" s="19">
        <v>0</v>
      </c>
      <c r="BS113" s="19">
        <v>0</v>
      </c>
      <c r="BT113" s="19">
        <v>0</v>
      </c>
      <c r="BU113" s="19">
        <v>0</v>
      </c>
      <c r="BV113" s="19">
        <v>0</v>
      </c>
      <c r="BW113" s="19">
        <v>0</v>
      </c>
      <c r="BX113" s="19">
        <v>0</v>
      </c>
      <c r="BY113" s="19">
        <v>0</v>
      </c>
      <c r="BZ113" s="19">
        <f>SUM(CA113+CQ113)</f>
        <v>0</v>
      </c>
      <c r="CA113" s="19">
        <f>SUM(CB113+CE113+CK113)</f>
        <v>0</v>
      </c>
      <c r="CB113" s="19">
        <f t="shared" ref="CB113:CB114" si="178">SUM(CC113:CD113)</f>
        <v>0</v>
      </c>
      <c r="CC113" s="19">
        <v>0</v>
      </c>
      <c r="CD113" s="19">
        <v>0</v>
      </c>
      <c r="CE113" s="19">
        <f>SUM(CF113:CJ113)</f>
        <v>0</v>
      </c>
      <c r="CF113" s="19">
        <v>0</v>
      </c>
      <c r="CG113" s="19">
        <v>0</v>
      </c>
      <c r="CH113" s="19">
        <v>0</v>
      </c>
      <c r="CI113" s="19">
        <v>0</v>
      </c>
      <c r="CJ113" s="19">
        <v>0</v>
      </c>
      <c r="CK113" s="19">
        <f t="shared" ref="CK113:CK114" si="179">SUM(CL113:CP113)</f>
        <v>0</v>
      </c>
      <c r="CL113" s="19">
        <v>0</v>
      </c>
      <c r="CM113" s="19">
        <v>0</v>
      </c>
      <c r="CN113" s="19">
        <v>0</v>
      </c>
      <c r="CO113" s="19"/>
      <c r="CP113" s="19"/>
      <c r="CQ113" s="19">
        <v>0</v>
      </c>
      <c r="CR113" s="19">
        <f t="shared" ref="CR113:CR114" si="180">SUM(CS113)</f>
        <v>0</v>
      </c>
      <c r="CS113" s="19">
        <f t="shared" ref="CS113:CS114" si="181">SUM(CT113:CU113)</f>
        <v>0</v>
      </c>
      <c r="CT113" s="19">
        <v>0</v>
      </c>
      <c r="CU113" s="20">
        <v>0</v>
      </c>
      <c r="CW113" s="94"/>
      <c r="CX113" s="109">
        <v>721478</v>
      </c>
      <c r="CY113" s="109">
        <f t="shared" si="156"/>
        <v>0</v>
      </c>
      <c r="CZ113" s="94"/>
      <c r="DA113" s="95"/>
    </row>
    <row r="114" spans="1:123" ht="31.2" x14ac:dyDescent="0.3">
      <c r="A114" s="21"/>
      <c r="B114" s="21" t="s">
        <v>103</v>
      </c>
      <c r="C114" s="32" t="s">
        <v>518</v>
      </c>
      <c r="D114" s="18">
        <f>SUM(E114+BZ114+CR114)</f>
        <v>4266892</v>
      </c>
      <c r="E114" s="19">
        <f>SUM(F114+BA114)</f>
        <v>4266892</v>
      </c>
      <c r="F114" s="19">
        <f t="shared" si="170"/>
        <v>4266892</v>
      </c>
      <c r="G114" s="19">
        <v>0</v>
      </c>
      <c r="H114" s="19">
        <v>0</v>
      </c>
      <c r="I114" s="19">
        <f t="shared" si="171"/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f t="shared" si="172"/>
        <v>0</v>
      </c>
      <c r="Q114" s="19">
        <v>0</v>
      </c>
      <c r="R114" s="19">
        <v>0</v>
      </c>
      <c r="S114" s="19">
        <v>0</v>
      </c>
      <c r="T114" s="19">
        <v>0</v>
      </c>
      <c r="U114" s="19">
        <f t="shared" si="173"/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0</v>
      </c>
      <c r="AB114" s="19">
        <v>0</v>
      </c>
      <c r="AC114" s="19">
        <v>0</v>
      </c>
      <c r="AD114" s="19">
        <v>0</v>
      </c>
      <c r="AE114" s="19">
        <f>SUM(AF114:AZ114)</f>
        <v>4266892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0</v>
      </c>
      <c r="AR114" s="19">
        <v>0</v>
      </c>
      <c r="AS114" s="19">
        <v>0</v>
      </c>
      <c r="AT114" s="19">
        <v>0</v>
      </c>
      <c r="AU114" s="19">
        <v>0</v>
      </c>
      <c r="AV114" s="19">
        <v>0</v>
      </c>
      <c r="AW114" s="19">
        <v>0</v>
      </c>
      <c r="AX114" s="19">
        <v>0</v>
      </c>
      <c r="AY114" s="19">
        <v>0</v>
      </c>
      <c r="AZ114" s="19">
        <v>4266892</v>
      </c>
      <c r="BA114" s="19">
        <f>SUM(BB114+BF114+BI114+BK114+BN114)</f>
        <v>0</v>
      </c>
      <c r="BB114" s="19">
        <f t="shared" si="174"/>
        <v>0</v>
      </c>
      <c r="BC114" s="19">
        <v>0</v>
      </c>
      <c r="BD114" s="19">
        <v>0</v>
      </c>
      <c r="BE114" s="23"/>
      <c r="BF114" s="19">
        <f t="shared" si="175"/>
        <v>0</v>
      </c>
      <c r="BG114" s="19">
        <v>0</v>
      </c>
      <c r="BH114" s="19">
        <v>0</v>
      </c>
      <c r="BI114" s="19">
        <v>0</v>
      </c>
      <c r="BJ114" s="19">
        <v>0</v>
      </c>
      <c r="BK114" s="19">
        <f t="shared" si="176"/>
        <v>0</v>
      </c>
      <c r="BL114" s="19">
        <v>0</v>
      </c>
      <c r="BM114" s="19">
        <v>0</v>
      </c>
      <c r="BN114" s="19">
        <f t="shared" si="177"/>
        <v>0</v>
      </c>
      <c r="BO114" s="19">
        <v>0</v>
      </c>
      <c r="BP114" s="19">
        <v>0</v>
      </c>
      <c r="BQ114" s="19">
        <v>0</v>
      </c>
      <c r="BR114" s="19">
        <v>0</v>
      </c>
      <c r="BS114" s="19">
        <v>0</v>
      </c>
      <c r="BT114" s="19">
        <v>0</v>
      </c>
      <c r="BU114" s="19">
        <v>0</v>
      </c>
      <c r="BV114" s="19">
        <v>0</v>
      </c>
      <c r="BW114" s="19">
        <v>0</v>
      </c>
      <c r="BX114" s="19">
        <v>0</v>
      </c>
      <c r="BY114" s="19">
        <v>0</v>
      </c>
      <c r="BZ114" s="19">
        <f>SUM(CA114+CQ114)</f>
        <v>0</v>
      </c>
      <c r="CA114" s="19">
        <f>SUM(CB114+CE114+CK114)</f>
        <v>0</v>
      </c>
      <c r="CB114" s="19">
        <f t="shared" si="178"/>
        <v>0</v>
      </c>
      <c r="CC114" s="19">
        <v>0</v>
      </c>
      <c r="CD114" s="19">
        <v>0</v>
      </c>
      <c r="CE114" s="19">
        <f>SUM(CF114:CJ114)</f>
        <v>0</v>
      </c>
      <c r="CF114" s="19">
        <v>0</v>
      </c>
      <c r="CG114" s="19">
        <v>0</v>
      </c>
      <c r="CH114" s="19">
        <v>0</v>
      </c>
      <c r="CI114" s="19">
        <v>0</v>
      </c>
      <c r="CJ114" s="19">
        <v>0</v>
      </c>
      <c r="CK114" s="19">
        <f t="shared" si="179"/>
        <v>0</v>
      </c>
      <c r="CL114" s="19">
        <v>0</v>
      </c>
      <c r="CM114" s="19">
        <v>0</v>
      </c>
      <c r="CN114" s="19">
        <v>0</v>
      </c>
      <c r="CO114" s="19"/>
      <c r="CP114" s="19"/>
      <c r="CQ114" s="19">
        <v>0</v>
      </c>
      <c r="CR114" s="19">
        <f t="shared" si="180"/>
        <v>0</v>
      </c>
      <c r="CS114" s="19">
        <f t="shared" si="181"/>
        <v>0</v>
      </c>
      <c r="CT114" s="19">
        <v>0</v>
      </c>
      <c r="CU114" s="20">
        <v>0</v>
      </c>
      <c r="CW114" s="94"/>
      <c r="CX114" s="114">
        <v>4266892</v>
      </c>
      <c r="CY114" s="114">
        <f t="shared" si="156"/>
        <v>0</v>
      </c>
      <c r="CZ114" s="94"/>
      <c r="DA114" s="95"/>
    </row>
    <row r="115" spans="1:123" s="59" customFormat="1" ht="31.2" x14ac:dyDescent="0.3">
      <c r="A115" s="16" t="s">
        <v>211</v>
      </c>
      <c r="B115" s="16" t="s">
        <v>1</v>
      </c>
      <c r="C115" s="17" t="s">
        <v>212</v>
      </c>
      <c r="D115" s="18">
        <f t="shared" ref="D115:AX115" si="182">SUM(D116:D116)</f>
        <v>1218669</v>
      </c>
      <c r="E115" s="18">
        <f t="shared" si="182"/>
        <v>1218669</v>
      </c>
      <c r="F115" s="18">
        <f t="shared" si="182"/>
        <v>1218669</v>
      </c>
      <c r="G115" s="18">
        <f t="shared" si="182"/>
        <v>0</v>
      </c>
      <c r="H115" s="18">
        <f t="shared" si="182"/>
        <v>0</v>
      </c>
      <c r="I115" s="18">
        <f t="shared" si="182"/>
        <v>0</v>
      </c>
      <c r="J115" s="18">
        <f t="shared" si="182"/>
        <v>0</v>
      </c>
      <c r="K115" s="18">
        <f t="shared" si="182"/>
        <v>0</v>
      </c>
      <c r="L115" s="18">
        <f t="shared" si="182"/>
        <v>0</v>
      </c>
      <c r="M115" s="18">
        <f t="shared" si="182"/>
        <v>0</v>
      </c>
      <c r="N115" s="18">
        <f t="shared" si="182"/>
        <v>0</v>
      </c>
      <c r="O115" s="18">
        <f t="shared" si="182"/>
        <v>0</v>
      </c>
      <c r="P115" s="18">
        <f t="shared" si="182"/>
        <v>0</v>
      </c>
      <c r="Q115" s="18">
        <f t="shared" si="182"/>
        <v>0</v>
      </c>
      <c r="R115" s="18">
        <f t="shared" si="182"/>
        <v>0</v>
      </c>
      <c r="S115" s="18">
        <f t="shared" si="182"/>
        <v>0</v>
      </c>
      <c r="T115" s="18">
        <f t="shared" si="182"/>
        <v>0</v>
      </c>
      <c r="U115" s="18">
        <f t="shared" si="182"/>
        <v>0</v>
      </c>
      <c r="V115" s="18">
        <f t="shared" si="182"/>
        <v>0</v>
      </c>
      <c r="W115" s="18">
        <f t="shared" si="182"/>
        <v>0</v>
      </c>
      <c r="X115" s="18">
        <f t="shared" si="182"/>
        <v>0</v>
      </c>
      <c r="Y115" s="18">
        <f t="shared" si="182"/>
        <v>0</v>
      </c>
      <c r="Z115" s="18">
        <f t="shared" si="182"/>
        <v>0</v>
      </c>
      <c r="AA115" s="18">
        <f t="shared" si="182"/>
        <v>0</v>
      </c>
      <c r="AB115" s="18">
        <f t="shared" si="182"/>
        <v>0</v>
      </c>
      <c r="AC115" s="18">
        <f t="shared" si="182"/>
        <v>0</v>
      </c>
      <c r="AD115" s="18">
        <f t="shared" si="182"/>
        <v>0</v>
      </c>
      <c r="AE115" s="18">
        <f t="shared" si="182"/>
        <v>1218669</v>
      </c>
      <c r="AF115" s="18">
        <f t="shared" si="182"/>
        <v>0</v>
      </c>
      <c r="AG115" s="18">
        <f t="shared" si="182"/>
        <v>0</v>
      </c>
      <c r="AH115" s="18">
        <f t="shared" si="182"/>
        <v>0</v>
      </c>
      <c r="AI115" s="18">
        <f t="shared" si="182"/>
        <v>0</v>
      </c>
      <c r="AJ115" s="18">
        <f t="shared" si="182"/>
        <v>0</v>
      </c>
      <c r="AK115" s="18">
        <f t="shared" si="182"/>
        <v>0</v>
      </c>
      <c r="AL115" s="18">
        <f t="shared" si="182"/>
        <v>0</v>
      </c>
      <c r="AM115" s="18">
        <f t="shared" si="182"/>
        <v>0</v>
      </c>
      <c r="AN115" s="18">
        <f t="shared" si="182"/>
        <v>0</v>
      </c>
      <c r="AO115" s="18">
        <f t="shared" si="182"/>
        <v>0</v>
      </c>
      <c r="AP115" s="18">
        <f t="shared" si="182"/>
        <v>0</v>
      </c>
      <c r="AQ115" s="18">
        <f t="shared" si="182"/>
        <v>0</v>
      </c>
      <c r="AR115" s="18">
        <f t="shared" si="182"/>
        <v>0</v>
      </c>
      <c r="AS115" s="18">
        <f t="shared" si="182"/>
        <v>0</v>
      </c>
      <c r="AT115" s="18">
        <f t="shared" si="182"/>
        <v>0</v>
      </c>
      <c r="AU115" s="18">
        <f t="shared" si="182"/>
        <v>0</v>
      </c>
      <c r="AV115" s="18">
        <f t="shared" si="182"/>
        <v>0</v>
      </c>
      <c r="AW115" s="18">
        <f t="shared" si="182"/>
        <v>0</v>
      </c>
      <c r="AX115" s="18">
        <f t="shared" si="182"/>
        <v>0</v>
      </c>
      <c r="AY115" s="18"/>
      <c r="AZ115" s="18">
        <f t="shared" ref="AZ115:CU115" si="183">SUM(AZ116:AZ116)</f>
        <v>1218669</v>
      </c>
      <c r="BA115" s="18">
        <f t="shared" si="183"/>
        <v>0</v>
      </c>
      <c r="BB115" s="18">
        <f t="shared" si="183"/>
        <v>0</v>
      </c>
      <c r="BC115" s="18">
        <f t="shared" si="183"/>
        <v>0</v>
      </c>
      <c r="BD115" s="18">
        <f t="shared" si="183"/>
        <v>0</v>
      </c>
      <c r="BE115" s="18">
        <f t="shared" si="183"/>
        <v>0</v>
      </c>
      <c r="BF115" s="18">
        <f t="shared" si="183"/>
        <v>0</v>
      </c>
      <c r="BG115" s="18">
        <f t="shared" si="183"/>
        <v>0</v>
      </c>
      <c r="BH115" s="18">
        <f t="shared" si="183"/>
        <v>0</v>
      </c>
      <c r="BI115" s="18">
        <f t="shared" si="183"/>
        <v>0</v>
      </c>
      <c r="BJ115" s="18">
        <f t="shared" si="183"/>
        <v>0</v>
      </c>
      <c r="BK115" s="18">
        <f t="shared" si="183"/>
        <v>0</v>
      </c>
      <c r="BL115" s="18">
        <f t="shared" si="183"/>
        <v>0</v>
      </c>
      <c r="BM115" s="18">
        <f t="shared" si="183"/>
        <v>0</v>
      </c>
      <c r="BN115" s="18">
        <f t="shared" si="183"/>
        <v>0</v>
      </c>
      <c r="BO115" s="18">
        <f t="shared" si="183"/>
        <v>0</v>
      </c>
      <c r="BP115" s="18">
        <f t="shared" si="183"/>
        <v>0</v>
      </c>
      <c r="BQ115" s="18">
        <f t="shared" si="183"/>
        <v>0</v>
      </c>
      <c r="BR115" s="18">
        <f t="shared" si="183"/>
        <v>0</v>
      </c>
      <c r="BS115" s="18">
        <f t="shared" si="183"/>
        <v>0</v>
      </c>
      <c r="BT115" s="18">
        <f t="shared" si="183"/>
        <v>0</v>
      </c>
      <c r="BU115" s="18">
        <f t="shared" si="183"/>
        <v>0</v>
      </c>
      <c r="BV115" s="18">
        <f t="shared" si="183"/>
        <v>0</v>
      </c>
      <c r="BW115" s="18">
        <f t="shared" si="183"/>
        <v>0</v>
      </c>
      <c r="BX115" s="18">
        <f t="shared" si="183"/>
        <v>0</v>
      </c>
      <c r="BY115" s="18">
        <f t="shared" si="183"/>
        <v>0</v>
      </c>
      <c r="BZ115" s="18">
        <f t="shared" si="183"/>
        <v>0</v>
      </c>
      <c r="CA115" s="18">
        <f t="shared" si="183"/>
        <v>0</v>
      </c>
      <c r="CB115" s="18">
        <f t="shared" si="183"/>
        <v>0</v>
      </c>
      <c r="CC115" s="18">
        <f t="shared" si="183"/>
        <v>0</v>
      </c>
      <c r="CD115" s="18">
        <f t="shared" si="183"/>
        <v>0</v>
      </c>
      <c r="CE115" s="18">
        <f t="shared" si="183"/>
        <v>0</v>
      </c>
      <c r="CF115" s="18">
        <f t="shared" si="183"/>
        <v>0</v>
      </c>
      <c r="CG115" s="18">
        <f t="shared" si="183"/>
        <v>0</v>
      </c>
      <c r="CH115" s="18">
        <f t="shared" si="183"/>
        <v>0</v>
      </c>
      <c r="CI115" s="18">
        <f t="shared" si="183"/>
        <v>0</v>
      </c>
      <c r="CJ115" s="18">
        <f t="shared" si="183"/>
        <v>0</v>
      </c>
      <c r="CK115" s="18">
        <f t="shared" si="183"/>
        <v>0</v>
      </c>
      <c r="CL115" s="18">
        <f t="shared" si="183"/>
        <v>0</v>
      </c>
      <c r="CM115" s="18">
        <f t="shared" si="183"/>
        <v>0</v>
      </c>
      <c r="CN115" s="18">
        <f t="shared" si="183"/>
        <v>0</v>
      </c>
      <c r="CO115" s="18">
        <f t="shared" si="183"/>
        <v>0</v>
      </c>
      <c r="CP115" s="18">
        <f t="shared" si="183"/>
        <v>0</v>
      </c>
      <c r="CQ115" s="18">
        <f t="shared" si="183"/>
        <v>0</v>
      </c>
      <c r="CR115" s="18">
        <f t="shared" si="183"/>
        <v>0</v>
      </c>
      <c r="CS115" s="18">
        <f t="shared" si="183"/>
        <v>0</v>
      </c>
      <c r="CT115" s="18">
        <f t="shared" si="183"/>
        <v>0</v>
      </c>
      <c r="CU115" s="46">
        <f t="shared" si="183"/>
        <v>0</v>
      </c>
      <c r="CV115" s="58"/>
      <c r="CW115" s="94"/>
      <c r="CX115" s="109">
        <v>1218669</v>
      </c>
      <c r="CY115" s="109">
        <f t="shared" si="156"/>
        <v>0</v>
      </c>
      <c r="CZ115" s="94"/>
      <c r="DA115" s="93"/>
      <c r="DB115" s="58"/>
      <c r="DC115" s="58"/>
      <c r="DD115" s="58"/>
      <c r="DE115" s="58"/>
      <c r="DF115" s="58"/>
      <c r="DG115" s="58"/>
      <c r="DH115" s="58"/>
      <c r="DI115" s="58"/>
      <c r="DJ115" s="58"/>
      <c r="DK115" s="58"/>
      <c r="DL115" s="58"/>
      <c r="DM115" s="58"/>
      <c r="DN115" s="58"/>
      <c r="DO115" s="58"/>
      <c r="DP115" s="58"/>
      <c r="DQ115" s="58"/>
      <c r="DR115" s="58"/>
      <c r="DS115" s="58"/>
    </row>
    <row r="116" spans="1:123" ht="46.8" x14ac:dyDescent="0.3">
      <c r="A116" s="21" t="s">
        <v>1</v>
      </c>
      <c r="B116" s="21" t="s">
        <v>103</v>
      </c>
      <c r="C116" s="22" t="s">
        <v>535</v>
      </c>
      <c r="D116" s="18">
        <f>SUM(E116+BZ116+CR116)</f>
        <v>1218669</v>
      </c>
      <c r="E116" s="19">
        <f>SUM(F116+BA116)</f>
        <v>1218669</v>
      </c>
      <c r="F116" s="19">
        <f>SUM(G116+H116+I116+P116+S116+T116+U116+AE116+AD116)</f>
        <v>1218669</v>
      </c>
      <c r="G116" s="19">
        <v>0</v>
      </c>
      <c r="H116" s="19">
        <v>0</v>
      </c>
      <c r="I116" s="19">
        <f t="shared" si="78"/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f t="shared" si="79"/>
        <v>0</v>
      </c>
      <c r="Q116" s="19">
        <v>0</v>
      </c>
      <c r="R116" s="19">
        <v>0</v>
      </c>
      <c r="S116" s="19">
        <v>0</v>
      </c>
      <c r="T116" s="19">
        <v>0</v>
      </c>
      <c r="U116" s="19">
        <f>SUM(V116:AC116)</f>
        <v>0</v>
      </c>
      <c r="V116" s="19">
        <v>0</v>
      </c>
      <c r="W116" s="19">
        <v>0</v>
      </c>
      <c r="X116" s="19">
        <v>0</v>
      </c>
      <c r="Y116" s="19">
        <v>0</v>
      </c>
      <c r="Z116" s="19">
        <v>0</v>
      </c>
      <c r="AA116" s="19">
        <v>0</v>
      </c>
      <c r="AB116" s="19">
        <v>0</v>
      </c>
      <c r="AC116" s="19">
        <v>0</v>
      </c>
      <c r="AD116" s="19">
        <v>0</v>
      </c>
      <c r="AE116" s="19">
        <f>SUM(AF116:AZ116)</f>
        <v>1218669</v>
      </c>
      <c r="AF116" s="19">
        <v>0</v>
      </c>
      <c r="AG116" s="19">
        <v>0</v>
      </c>
      <c r="AH116" s="19">
        <v>0</v>
      </c>
      <c r="AI116" s="19">
        <v>0</v>
      </c>
      <c r="AJ116" s="19">
        <v>0</v>
      </c>
      <c r="AK116" s="19">
        <v>0</v>
      </c>
      <c r="AL116" s="19">
        <v>0</v>
      </c>
      <c r="AM116" s="19">
        <v>0</v>
      </c>
      <c r="AN116" s="19">
        <v>0</v>
      </c>
      <c r="AO116" s="19">
        <v>0</v>
      </c>
      <c r="AP116" s="19">
        <v>0</v>
      </c>
      <c r="AQ116" s="19">
        <v>0</v>
      </c>
      <c r="AR116" s="19">
        <v>0</v>
      </c>
      <c r="AS116" s="19">
        <v>0</v>
      </c>
      <c r="AT116" s="19">
        <v>0</v>
      </c>
      <c r="AU116" s="19">
        <v>0</v>
      </c>
      <c r="AV116" s="19">
        <v>0</v>
      </c>
      <c r="AW116" s="19">
        <v>0</v>
      </c>
      <c r="AX116" s="19">
        <v>0</v>
      </c>
      <c r="AY116" s="19">
        <v>0</v>
      </c>
      <c r="AZ116" s="23">
        <v>1218669</v>
      </c>
      <c r="BA116" s="19">
        <f>SUM(BB116+BF116+BI116+BK116+BN116)</f>
        <v>0</v>
      </c>
      <c r="BB116" s="19">
        <f>SUM(BC116:BE116)</f>
        <v>0</v>
      </c>
      <c r="BC116" s="19">
        <v>0</v>
      </c>
      <c r="BD116" s="19">
        <v>0</v>
      </c>
      <c r="BE116" s="19">
        <v>0</v>
      </c>
      <c r="BF116" s="19">
        <f>SUM(BH116:BH116)</f>
        <v>0</v>
      </c>
      <c r="BG116" s="19">
        <v>0</v>
      </c>
      <c r="BH116" s="19">
        <v>0</v>
      </c>
      <c r="BI116" s="19">
        <v>0</v>
      </c>
      <c r="BJ116" s="19">
        <v>0</v>
      </c>
      <c r="BK116" s="19">
        <f t="shared" si="80"/>
        <v>0</v>
      </c>
      <c r="BL116" s="19">
        <v>0</v>
      </c>
      <c r="BM116" s="19">
        <v>0</v>
      </c>
      <c r="BN116" s="19">
        <f>SUM(BO116:BY116)</f>
        <v>0</v>
      </c>
      <c r="BO116" s="19">
        <v>0</v>
      </c>
      <c r="BP116" s="19">
        <v>0</v>
      </c>
      <c r="BQ116" s="19">
        <v>0</v>
      </c>
      <c r="BR116" s="19">
        <v>0</v>
      </c>
      <c r="BS116" s="19">
        <v>0</v>
      </c>
      <c r="BT116" s="19">
        <v>0</v>
      </c>
      <c r="BU116" s="19">
        <v>0</v>
      </c>
      <c r="BV116" s="19">
        <v>0</v>
      </c>
      <c r="BW116" s="19">
        <v>0</v>
      </c>
      <c r="BX116" s="19">
        <v>0</v>
      </c>
      <c r="BY116" s="19">
        <v>0</v>
      </c>
      <c r="BZ116" s="19">
        <f>SUM(CA116+CQ116)</f>
        <v>0</v>
      </c>
      <c r="CA116" s="19">
        <f>SUM(CB116+CE116+CK116)</f>
        <v>0</v>
      </c>
      <c r="CB116" s="19">
        <f t="shared" si="81"/>
        <v>0</v>
      </c>
      <c r="CC116" s="19">
        <v>0</v>
      </c>
      <c r="CD116" s="19">
        <v>0</v>
      </c>
      <c r="CE116" s="19">
        <f>SUM(CF116:CJ116)</f>
        <v>0</v>
      </c>
      <c r="CF116" s="19">
        <v>0</v>
      </c>
      <c r="CG116" s="19">
        <v>0</v>
      </c>
      <c r="CH116" s="19">
        <v>0</v>
      </c>
      <c r="CI116" s="19">
        <v>0</v>
      </c>
      <c r="CJ116" s="19">
        <v>0</v>
      </c>
      <c r="CK116" s="19">
        <f>SUM(CL116:CP116)</f>
        <v>0</v>
      </c>
      <c r="CL116" s="19">
        <v>0</v>
      </c>
      <c r="CM116" s="19">
        <v>0</v>
      </c>
      <c r="CN116" s="19">
        <v>0</v>
      </c>
      <c r="CO116" s="19"/>
      <c r="CP116" s="19"/>
      <c r="CQ116" s="19">
        <v>0</v>
      </c>
      <c r="CR116" s="19">
        <f t="shared" si="82"/>
        <v>0</v>
      </c>
      <c r="CS116" s="19">
        <f t="shared" si="83"/>
        <v>0</v>
      </c>
      <c r="CT116" s="19">
        <v>0</v>
      </c>
      <c r="CU116" s="20">
        <v>0</v>
      </c>
      <c r="CW116" s="94"/>
      <c r="CX116" s="109">
        <v>1218669</v>
      </c>
      <c r="CY116" s="109">
        <f t="shared" si="156"/>
        <v>0</v>
      </c>
      <c r="CZ116" s="94"/>
      <c r="DA116" s="95"/>
    </row>
    <row r="117" spans="1:123" s="59" customFormat="1" ht="15.6" x14ac:dyDescent="0.3">
      <c r="A117" s="25" t="s">
        <v>213</v>
      </c>
      <c r="B117" s="25" t="s">
        <v>1</v>
      </c>
      <c r="C117" s="26" t="s">
        <v>214</v>
      </c>
      <c r="D117" s="27">
        <f>SUM(D118+D122+D126+D130+D132+D134)</f>
        <v>423206914</v>
      </c>
      <c r="E117" s="27">
        <f t="shared" ref="E117:BT117" si="184">SUM(E118+E122+E126+E130+E132+E134)</f>
        <v>421651082</v>
      </c>
      <c r="F117" s="27">
        <f t="shared" si="184"/>
        <v>379845647</v>
      </c>
      <c r="G117" s="27">
        <f t="shared" si="184"/>
        <v>269884270</v>
      </c>
      <c r="H117" s="27">
        <f t="shared" si="184"/>
        <v>63694034</v>
      </c>
      <c r="I117" s="27">
        <f t="shared" si="184"/>
        <v>29333756</v>
      </c>
      <c r="J117" s="27">
        <f t="shared" si="184"/>
        <v>409710</v>
      </c>
      <c r="K117" s="27">
        <f t="shared" si="184"/>
        <v>1702031</v>
      </c>
      <c r="L117" s="27">
        <f t="shared" si="184"/>
        <v>23117636</v>
      </c>
      <c r="M117" s="27">
        <f t="shared" si="184"/>
        <v>0</v>
      </c>
      <c r="N117" s="27">
        <f t="shared" si="184"/>
        <v>2312503</v>
      </c>
      <c r="O117" s="27">
        <f t="shared" si="184"/>
        <v>1791876</v>
      </c>
      <c r="P117" s="27">
        <f t="shared" si="184"/>
        <v>0</v>
      </c>
      <c r="Q117" s="27">
        <f t="shared" si="184"/>
        <v>0</v>
      </c>
      <c r="R117" s="27">
        <f t="shared" si="184"/>
        <v>0</v>
      </c>
      <c r="S117" s="27">
        <f t="shared" si="184"/>
        <v>0</v>
      </c>
      <c r="T117" s="27">
        <f t="shared" si="184"/>
        <v>723321</v>
      </c>
      <c r="U117" s="27">
        <f t="shared" si="184"/>
        <v>10469631</v>
      </c>
      <c r="V117" s="27">
        <f t="shared" si="184"/>
        <v>505920</v>
      </c>
      <c r="W117" s="27">
        <f t="shared" si="184"/>
        <v>6732239</v>
      </c>
      <c r="X117" s="27">
        <f t="shared" si="184"/>
        <v>1700449</v>
      </c>
      <c r="Y117" s="27">
        <f t="shared" si="184"/>
        <v>1089280</v>
      </c>
      <c r="Z117" s="27">
        <f t="shared" si="184"/>
        <v>340238</v>
      </c>
      <c r="AA117" s="27">
        <f t="shared" si="184"/>
        <v>0</v>
      </c>
      <c r="AB117" s="27">
        <f t="shared" si="184"/>
        <v>0</v>
      </c>
      <c r="AC117" s="27">
        <f t="shared" si="184"/>
        <v>101505</v>
      </c>
      <c r="AD117" s="27">
        <f t="shared" si="184"/>
        <v>0</v>
      </c>
      <c r="AE117" s="27">
        <f t="shared" si="184"/>
        <v>5740635</v>
      </c>
      <c r="AF117" s="27">
        <f t="shared" si="184"/>
        <v>0</v>
      </c>
      <c r="AG117" s="27">
        <f t="shared" si="184"/>
        <v>0</v>
      </c>
      <c r="AH117" s="27">
        <f t="shared" si="184"/>
        <v>110169</v>
      </c>
      <c r="AI117" s="27">
        <f t="shared" si="184"/>
        <v>1306583</v>
      </c>
      <c r="AJ117" s="27">
        <f t="shared" si="184"/>
        <v>419972</v>
      </c>
      <c r="AK117" s="27">
        <f t="shared" si="184"/>
        <v>406599</v>
      </c>
      <c r="AL117" s="27">
        <f t="shared" si="184"/>
        <v>0</v>
      </c>
      <c r="AM117" s="27">
        <f t="shared" si="184"/>
        <v>12447</v>
      </c>
      <c r="AN117" s="27">
        <f t="shared" si="184"/>
        <v>375189</v>
      </c>
      <c r="AO117" s="27">
        <f t="shared" si="184"/>
        <v>0</v>
      </c>
      <c r="AP117" s="27">
        <f t="shared" si="184"/>
        <v>2847</v>
      </c>
      <c r="AQ117" s="27">
        <f t="shared" si="184"/>
        <v>0</v>
      </c>
      <c r="AR117" s="27">
        <f t="shared" si="184"/>
        <v>1436878</v>
      </c>
      <c r="AS117" s="27">
        <f t="shared" si="184"/>
        <v>164676</v>
      </c>
      <c r="AT117" s="27"/>
      <c r="AU117" s="27"/>
      <c r="AV117" s="27">
        <f t="shared" si="184"/>
        <v>0</v>
      </c>
      <c r="AW117" s="27">
        <f t="shared" si="184"/>
        <v>0</v>
      </c>
      <c r="AX117" s="27">
        <f t="shared" si="184"/>
        <v>0</v>
      </c>
      <c r="AY117" s="27"/>
      <c r="AZ117" s="27">
        <f t="shared" si="184"/>
        <v>1505275</v>
      </c>
      <c r="BA117" s="27">
        <f t="shared" si="184"/>
        <v>41805435</v>
      </c>
      <c r="BB117" s="27">
        <f t="shared" si="184"/>
        <v>0</v>
      </c>
      <c r="BC117" s="27">
        <f t="shared" si="184"/>
        <v>0</v>
      </c>
      <c r="BD117" s="27">
        <f t="shared" si="184"/>
        <v>0</v>
      </c>
      <c r="BE117" s="27">
        <f t="shared" si="184"/>
        <v>0</v>
      </c>
      <c r="BF117" s="27">
        <f t="shared" si="184"/>
        <v>0</v>
      </c>
      <c r="BG117" s="27">
        <f t="shared" si="184"/>
        <v>0</v>
      </c>
      <c r="BH117" s="27">
        <f t="shared" si="184"/>
        <v>0</v>
      </c>
      <c r="BI117" s="27">
        <f t="shared" si="184"/>
        <v>0</v>
      </c>
      <c r="BJ117" s="27">
        <f t="shared" si="184"/>
        <v>0</v>
      </c>
      <c r="BK117" s="27">
        <f t="shared" si="184"/>
        <v>0</v>
      </c>
      <c r="BL117" s="27">
        <f t="shared" si="184"/>
        <v>0</v>
      </c>
      <c r="BM117" s="27">
        <f t="shared" si="184"/>
        <v>0</v>
      </c>
      <c r="BN117" s="27">
        <f t="shared" si="184"/>
        <v>41805435</v>
      </c>
      <c r="BO117" s="27">
        <f t="shared" si="184"/>
        <v>0</v>
      </c>
      <c r="BP117" s="27">
        <f t="shared" si="184"/>
        <v>0</v>
      </c>
      <c r="BQ117" s="27">
        <f t="shared" si="184"/>
        <v>16646169</v>
      </c>
      <c r="BR117" s="27">
        <f t="shared" si="184"/>
        <v>0</v>
      </c>
      <c r="BS117" s="27">
        <f t="shared" si="184"/>
        <v>0</v>
      </c>
      <c r="BT117" s="27">
        <f t="shared" si="184"/>
        <v>328732</v>
      </c>
      <c r="BU117" s="27">
        <f t="shared" ref="BU117:CU117" si="185">SUM(BU118+BU122+BU126+BU130+BU132+BU134)</f>
        <v>0</v>
      </c>
      <c r="BV117" s="27">
        <f t="shared" si="185"/>
        <v>0</v>
      </c>
      <c r="BW117" s="27">
        <f t="shared" si="185"/>
        <v>0</v>
      </c>
      <c r="BX117" s="27">
        <f t="shared" si="185"/>
        <v>13649548</v>
      </c>
      <c r="BY117" s="27">
        <f t="shared" si="185"/>
        <v>11180986</v>
      </c>
      <c r="BZ117" s="27">
        <f t="shared" si="185"/>
        <v>1555832</v>
      </c>
      <c r="CA117" s="27">
        <f t="shared" si="185"/>
        <v>1555832</v>
      </c>
      <c r="CB117" s="27">
        <f t="shared" si="185"/>
        <v>1555832</v>
      </c>
      <c r="CC117" s="27">
        <f t="shared" si="185"/>
        <v>0</v>
      </c>
      <c r="CD117" s="27">
        <f t="shared" si="185"/>
        <v>1555832</v>
      </c>
      <c r="CE117" s="27">
        <f t="shared" si="185"/>
        <v>0</v>
      </c>
      <c r="CF117" s="27">
        <f t="shared" si="185"/>
        <v>0</v>
      </c>
      <c r="CG117" s="27">
        <f t="shared" si="185"/>
        <v>0</v>
      </c>
      <c r="CH117" s="27">
        <f t="shared" si="185"/>
        <v>0</v>
      </c>
      <c r="CI117" s="27">
        <f t="shared" si="185"/>
        <v>0</v>
      </c>
      <c r="CJ117" s="27">
        <f t="shared" si="185"/>
        <v>0</v>
      </c>
      <c r="CK117" s="27">
        <f t="shared" si="185"/>
        <v>0</v>
      </c>
      <c r="CL117" s="27">
        <f t="shared" si="185"/>
        <v>0</v>
      </c>
      <c r="CM117" s="27">
        <f t="shared" si="185"/>
        <v>0</v>
      </c>
      <c r="CN117" s="27">
        <f t="shared" si="185"/>
        <v>0</v>
      </c>
      <c r="CO117" s="27"/>
      <c r="CP117" s="27"/>
      <c r="CQ117" s="27">
        <f t="shared" si="185"/>
        <v>0</v>
      </c>
      <c r="CR117" s="27">
        <f t="shared" si="185"/>
        <v>0</v>
      </c>
      <c r="CS117" s="27">
        <f t="shared" si="185"/>
        <v>0</v>
      </c>
      <c r="CT117" s="27">
        <f t="shared" si="185"/>
        <v>0</v>
      </c>
      <c r="CU117" s="61">
        <f t="shared" si="185"/>
        <v>0</v>
      </c>
      <c r="CV117" s="58"/>
      <c r="CW117" s="92"/>
      <c r="CX117" s="113">
        <v>423206914</v>
      </c>
      <c r="CY117" s="113">
        <f t="shared" si="156"/>
        <v>0</v>
      </c>
      <c r="CZ117" s="92"/>
      <c r="DA117" s="93"/>
      <c r="DB117" s="58"/>
      <c r="DC117" s="58"/>
      <c r="DD117" s="58"/>
      <c r="DE117" s="58"/>
      <c r="DF117" s="58"/>
      <c r="DG117" s="58"/>
      <c r="DH117" s="58"/>
      <c r="DI117" s="58"/>
      <c r="DJ117" s="58"/>
      <c r="DK117" s="58"/>
      <c r="DL117" s="58"/>
      <c r="DM117" s="58"/>
      <c r="DN117" s="58"/>
      <c r="DO117" s="58"/>
      <c r="DP117" s="58"/>
      <c r="DQ117" s="58"/>
      <c r="DR117" s="58"/>
      <c r="DS117" s="58"/>
    </row>
    <row r="118" spans="1:123" s="59" customFormat="1" ht="15.6" x14ac:dyDescent="0.3">
      <c r="A118" s="16" t="s">
        <v>215</v>
      </c>
      <c r="B118" s="16" t="s">
        <v>1</v>
      </c>
      <c r="C118" s="17" t="s">
        <v>216</v>
      </c>
      <c r="D118" s="18">
        <f>SUM(D119:D121)</f>
        <v>87182414</v>
      </c>
      <c r="E118" s="18">
        <f t="shared" ref="E118:BT118" si="186">SUM(E119:E121)</f>
        <v>86511810</v>
      </c>
      <c r="F118" s="18">
        <f t="shared" si="186"/>
        <v>77890662</v>
      </c>
      <c r="G118" s="18">
        <f t="shared" si="186"/>
        <v>45618940</v>
      </c>
      <c r="H118" s="18">
        <f t="shared" si="186"/>
        <v>10764625</v>
      </c>
      <c r="I118" s="18">
        <f t="shared" si="186"/>
        <v>16402736</v>
      </c>
      <c r="J118" s="18">
        <f t="shared" si="186"/>
        <v>252029</v>
      </c>
      <c r="K118" s="18">
        <f t="shared" si="186"/>
        <v>1263149</v>
      </c>
      <c r="L118" s="18">
        <f t="shared" si="186"/>
        <v>13352857</v>
      </c>
      <c r="M118" s="18">
        <f t="shared" si="186"/>
        <v>0</v>
      </c>
      <c r="N118" s="18">
        <f t="shared" si="186"/>
        <v>717438</v>
      </c>
      <c r="O118" s="18">
        <f t="shared" si="186"/>
        <v>817263</v>
      </c>
      <c r="P118" s="18">
        <f t="shared" si="186"/>
        <v>0</v>
      </c>
      <c r="Q118" s="18">
        <f t="shared" si="186"/>
        <v>0</v>
      </c>
      <c r="R118" s="18">
        <f t="shared" si="186"/>
        <v>0</v>
      </c>
      <c r="S118" s="18">
        <f t="shared" si="186"/>
        <v>0</v>
      </c>
      <c r="T118" s="18">
        <f t="shared" si="186"/>
        <v>103614</v>
      </c>
      <c r="U118" s="18">
        <f t="shared" si="186"/>
        <v>2769588</v>
      </c>
      <c r="V118" s="18">
        <f t="shared" si="186"/>
        <v>174110</v>
      </c>
      <c r="W118" s="18">
        <f t="shared" si="186"/>
        <v>1413789</v>
      </c>
      <c r="X118" s="18">
        <f t="shared" si="186"/>
        <v>542590</v>
      </c>
      <c r="Y118" s="18">
        <f t="shared" si="186"/>
        <v>454409</v>
      </c>
      <c r="Z118" s="18">
        <f t="shared" si="186"/>
        <v>83499</v>
      </c>
      <c r="AA118" s="18">
        <f t="shared" si="186"/>
        <v>0</v>
      </c>
      <c r="AB118" s="18">
        <f t="shared" si="186"/>
        <v>0</v>
      </c>
      <c r="AC118" s="18">
        <f t="shared" si="186"/>
        <v>101191</v>
      </c>
      <c r="AD118" s="18">
        <f t="shared" si="186"/>
        <v>0</v>
      </c>
      <c r="AE118" s="18">
        <f t="shared" si="186"/>
        <v>2231159</v>
      </c>
      <c r="AF118" s="18">
        <f t="shared" si="186"/>
        <v>0</v>
      </c>
      <c r="AG118" s="18">
        <f t="shared" si="186"/>
        <v>0</v>
      </c>
      <c r="AH118" s="18">
        <f t="shared" si="186"/>
        <v>70352</v>
      </c>
      <c r="AI118" s="18">
        <f t="shared" si="186"/>
        <v>774173</v>
      </c>
      <c r="AJ118" s="18">
        <f t="shared" si="186"/>
        <v>145177</v>
      </c>
      <c r="AK118" s="18">
        <f t="shared" si="186"/>
        <v>370345</v>
      </c>
      <c r="AL118" s="18">
        <f t="shared" si="186"/>
        <v>0</v>
      </c>
      <c r="AM118" s="18">
        <f t="shared" si="186"/>
        <v>10935</v>
      </c>
      <c r="AN118" s="18">
        <f t="shared" si="186"/>
        <v>12852</v>
      </c>
      <c r="AO118" s="18">
        <f t="shared" si="186"/>
        <v>0</v>
      </c>
      <c r="AP118" s="18">
        <f t="shared" si="186"/>
        <v>2847</v>
      </c>
      <c r="AQ118" s="18">
        <f t="shared" si="186"/>
        <v>0</v>
      </c>
      <c r="AR118" s="18">
        <f t="shared" si="186"/>
        <v>634323</v>
      </c>
      <c r="AS118" s="18">
        <f t="shared" si="186"/>
        <v>31572</v>
      </c>
      <c r="AT118" s="18"/>
      <c r="AU118" s="18"/>
      <c r="AV118" s="18">
        <f t="shared" si="186"/>
        <v>0</v>
      </c>
      <c r="AW118" s="18">
        <f t="shared" si="186"/>
        <v>0</v>
      </c>
      <c r="AX118" s="18">
        <f t="shared" si="186"/>
        <v>0</v>
      </c>
      <c r="AY118" s="18"/>
      <c r="AZ118" s="18">
        <f t="shared" si="186"/>
        <v>178583</v>
      </c>
      <c r="BA118" s="18">
        <f t="shared" si="186"/>
        <v>8621148</v>
      </c>
      <c r="BB118" s="18">
        <f t="shared" si="186"/>
        <v>0</v>
      </c>
      <c r="BC118" s="18">
        <f t="shared" si="186"/>
        <v>0</v>
      </c>
      <c r="BD118" s="18">
        <f t="shared" si="186"/>
        <v>0</v>
      </c>
      <c r="BE118" s="18">
        <f t="shared" si="186"/>
        <v>0</v>
      </c>
      <c r="BF118" s="18">
        <f t="shared" si="186"/>
        <v>0</v>
      </c>
      <c r="BG118" s="18">
        <f t="shared" si="186"/>
        <v>0</v>
      </c>
      <c r="BH118" s="18">
        <f t="shared" si="186"/>
        <v>0</v>
      </c>
      <c r="BI118" s="18">
        <f t="shared" si="186"/>
        <v>0</v>
      </c>
      <c r="BJ118" s="18">
        <f t="shared" si="186"/>
        <v>0</v>
      </c>
      <c r="BK118" s="18">
        <f t="shared" si="186"/>
        <v>0</v>
      </c>
      <c r="BL118" s="18">
        <f t="shared" si="186"/>
        <v>0</v>
      </c>
      <c r="BM118" s="18">
        <f t="shared" si="186"/>
        <v>0</v>
      </c>
      <c r="BN118" s="18">
        <f t="shared" si="186"/>
        <v>8621148</v>
      </c>
      <c r="BO118" s="18">
        <f t="shared" si="186"/>
        <v>0</v>
      </c>
      <c r="BP118" s="18">
        <f t="shared" si="186"/>
        <v>0</v>
      </c>
      <c r="BQ118" s="18">
        <f t="shared" si="186"/>
        <v>0</v>
      </c>
      <c r="BR118" s="18">
        <f t="shared" si="186"/>
        <v>0</v>
      </c>
      <c r="BS118" s="18">
        <f t="shared" si="186"/>
        <v>0</v>
      </c>
      <c r="BT118" s="18">
        <f t="shared" si="186"/>
        <v>328732</v>
      </c>
      <c r="BU118" s="18">
        <f t="shared" ref="BU118:CU118" si="187">SUM(BU119:BU121)</f>
        <v>0</v>
      </c>
      <c r="BV118" s="18">
        <f t="shared" si="187"/>
        <v>0</v>
      </c>
      <c r="BW118" s="18">
        <f t="shared" si="187"/>
        <v>0</v>
      </c>
      <c r="BX118" s="18">
        <f t="shared" si="187"/>
        <v>0</v>
      </c>
      <c r="BY118" s="18">
        <f t="shared" si="187"/>
        <v>8292416</v>
      </c>
      <c r="BZ118" s="18">
        <f t="shared" si="187"/>
        <v>670604</v>
      </c>
      <c r="CA118" s="18">
        <f t="shared" si="187"/>
        <v>670604</v>
      </c>
      <c r="CB118" s="18">
        <f t="shared" si="187"/>
        <v>670604</v>
      </c>
      <c r="CC118" s="18">
        <f t="shared" si="187"/>
        <v>0</v>
      </c>
      <c r="CD118" s="18">
        <f t="shared" si="187"/>
        <v>670604</v>
      </c>
      <c r="CE118" s="18">
        <f t="shared" si="187"/>
        <v>0</v>
      </c>
      <c r="CF118" s="18">
        <f t="shared" si="187"/>
        <v>0</v>
      </c>
      <c r="CG118" s="18">
        <f t="shared" si="187"/>
        <v>0</v>
      </c>
      <c r="CH118" s="18">
        <f t="shared" si="187"/>
        <v>0</v>
      </c>
      <c r="CI118" s="18">
        <f t="shared" si="187"/>
        <v>0</v>
      </c>
      <c r="CJ118" s="18">
        <f t="shared" si="187"/>
        <v>0</v>
      </c>
      <c r="CK118" s="18">
        <f t="shared" si="187"/>
        <v>0</v>
      </c>
      <c r="CL118" s="18">
        <f t="shared" si="187"/>
        <v>0</v>
      </c>
      <c r="CM118" s="18">
        <f t="shared" si="187"/>
        <v>0</v>
      </c>
      <c r="CN118" s="18">
        <f t="shared" si="187"/>
        <v>0</v>
      </c>
      <c r="CO118" s="18"/>
      <c r="CP118" s="18"/>
      <c r="CQ118" s="18">
        <f t="shared" si="187"/>
        <v>0</v>
      </c>
      <c r="CR118" s="18">
        <f t="shared" si="187"/>
        <v>0</v>
      </c>
      <c r="CS118" s="18">
        <f t="shared" si="187"/>
        <v>0</v>
      </c>
      <c r="CT118" s="18">
        <f t="shared" si="187"/>
        <v>0</v>
      </c>
      <c r="CU118" s="46">
        <f t="shared" si="187"/>
        <v>0</v>
      </c>
      <c r="CV118" s="58"/>
      <c r="CW118" s="94"/>
      <c r="CX118" s="114">
        <v>87182414</v>
      </c>
      <c r="CY118" s="114">
        <f t="shared" si="156"/>
        <v>0</v>
      </c>
      <c r="CZ118" s="94"/>
      <c r="DA118" s="93"/>
      <c r="DB118" s="58"/>
      <c r="DC118" s="58"/>
      <c r="DD118" s="58"/>
      <c r="DE118" s="58"/>
      <c r="DF118" s="58"/>
      <c r="DG118" s="58"/>
      <c r="DH118" s="58"/>
      <c r="DI118" s="58"/>
      <c r="DJ118" s="58"/>
      <c r="DK118" s="58"/>
      <c r="DL118" s="58"/>
      <c r="DM118" s="58"/>
      <c r="DN118" s="58"/>
      <c r="DO118" s="58"/>
      <c r="DP118" s="58"/>
      <c r="DQ118" s="58"/>
      <c r="DR118" s="58"/>
      <c r="DS118" s="58"/>
    </row>
    <row r="119" spans="1:123" ht="31.2" x14ac:dyDescent="0.3">
      <c r="A119" s="21" t="s">
        <v>1</v>
      </c>
      <c r="B119" s="21" t="s">
        <v>81</v>
      </c>
      <c r="C119" s="22" t="s">
        <v>217</v>
      </c>
      <c r="D119" s="18">
        <f>SUM(E119+BZ119+CR119)</f>
        <v>28217402</v>
      </c>
      <c r="E119" s="19">
        <f>SUM(F119+BA119)</f>
        <v>28069719</v>
      </c>
      <c r="F119" s="19">
        <f>SUM(G119+H119+I119+P119+S119+T119+U119+AE119+AD119)</f>
        <v>23024471</v>
      </c>
      <c r="G119" s="23">
        <v>12152635</v>
      </c>
      <c r="H119" s="23">
        <v>2950975</v>
      </c>
      <c r="I119" s="19">
        <f t="shared" si="78"/>
        <v>6223290</v>
      </c>
      <c r="J119" s="23">
        <v>71191</v>
      </c>
      <c r="K119" s="23">
        <v>583117</v>
      </c>
      <c r="L119" s="23">
        <v>4866361</v>
      </c>
      <c r="M119" s="23">
        <v>0</v>
      </c>
      <c r="N119" s="23">
        <v>444329</v>
      </c>
      <c r="O119" s="23">
        <v>258292</v>
      </c>
      <c r="P119" s="19">
        <f t="shared" si="79"/>
        <v>0</v>
      </c>
      <c r="Q119" s="19">
        <v>0</v>
      </c>
      <c r="R119" s="19">
        <v>0</v>
      </c>
      <c r="S119" s="19">
        <v>0</v>
      </c>
      <c r="T119" s="23">
        <v>29611</v>
      </c>
      <c r="U119" s="19">
        <f t="shared" ref="U119:U121" si="188">SUM(V119:AC119)</f>
        <v>967293</v>
      </c>
      <c r="V119" s="23">
        <v>43071</v>
      </c>
      <c r="W119" s="23">
        <v>465619</v>
      </c>
      <c r="X119" s="23">
        <v>220429</v>
      </c>
      <c r="Y119" s="23">
        <v>169716</v>
      </c>
      <c r="Z119" s="23">
        <v>24371</v>
      </c>
      <c r="AA119" s="23">
        <v>0</v>
      </c>
      <c r="AB119" s="23">
        <v>0</v>
      </c>
      <c r="AC119" s="23">
        <v>44087</v>
      </c>
      <c r="AD119" s="19">
        <v>0</v>
      </c>
      <c r="AE119" s="19">
        <f>SUM(AF119:AZ119)</f>
        <v>700667</v>
      </c>
      <c r="AF119" s="19">
        <v>0</v>
      </c>
      <c r="AG119" s="19">
        <v>0</v>
      </c>
      <c r="AH119" s="23">
        <v>23352</v>
      </c>
      <c r="AI119" s="23">
        <v>317066</v>
      </c>
      <c r="AJ119" s="23">
        <v>0</v>
      </c>
      <c r="AK119" s="23">
        <v>14591</v>
      </c>
      <c r="AL119" s="23">
        <v>0</v>
      </c>
      <c r="AM119" s="23">
        <v>9800</v>
      </c>
      <c r="AN119" s="23">
        <v>6235</v>
      </c>
      <c r="AO119" s="23">
        <v>0</v>
      </c>
      <c r="AP119" s="23">
        <v>2847</v>
      </c>
      <c r="AQ119" s="23">
        <v>0</v>
      </c>
      <c r="AR119" s="23">
        <v>260250</v>
      </c>
      <c r="AS119" s="23">
        <v>0</v>
      </c>
      <c r="AT119" s="23">
        <v>0</v>
      </c>
      <c r="AU119" s="23">
        <v>0</v>
      </c>
      <c r="AV119" s="23">
        <v>0</v>
      </c>
      <c r="AW119" s="23">
        <v>0</v>
      </c>
      <c r="AX119" s="23">
        <v>0</v>
      </c>
      <c r="AY119" s="23">
        <v>0</v>
      </c>
      <c r="AZ119" s="23">
        <v>66526</v>
      </c>
      <c r="BA119" s="19">
        <f>SUM(BB119+BF119+BI119+BK119+BN119)</f>
        <v>5045248</v>
      </c>
      <c r="BB119" s="19">
        <f>SUM(BC119:BE119)</f>
        <v>0</v>
      </c>
      <c r="BC119" s="19">
        <v>0</v>
      </c>
      <c r="BD119" s="19">
        <v>0</v>
      </c>
      <c r="BE119" s="19">
        <v>0</v>
      </c>
      <c r="BF119" s="19">
        <f>SUM(BH119:BH119)</f>
        <v>0</v>
      </c>
      <c r="BG119" s="19">
        <v>0</v>
      </c>
      <c r="BH119" s="19">
        <v>0</v>
      </c>
      <c r="BI119" s="19">
        <v>0</v>
      </c>
      <c r="BJ119" s="19">
        <v>0</v>
      </c>
      <c r="BK119" s="19">
        <f t="shared" si="80"/>
        <v>0</v>
      </c>
      <c r="BL119" s="19">
        <v>0</v>
      </c>
      <c r="BM119" s="19">
        <v>0</v>
      </c>
      <c r="BN119" s="19">
        <f>SUM(BO119:BY119)</f>
        <v>5045248</v>
      </c>
      <c r="BO119" s="19">
        <v>0</v>
      </c>
      <c r="BP119" s="19">
        <v>0</v>
      </c>
      <c r="BQ119" s="19">
        <v>0</v>
      </c>
      <c r="BR119" s="19">
        <v>0</v>
      </c>
      <c r="BS119" s="19">
        <v>0</v>
      </c>
      <c r="BT119" s="24">
        <v>176473</v>
      </c>
      <c r="BU119" s="19">
        <v>0</v>
      </c>
      <c r="BV119" s="19">
        <v>0</v>
      </c>
      <c r="BW119" s="19">
        <v>0</v>
      </c>
      <c r="BX119" s="19">
        <v>0</v>
      </c>
      <c r="BY119" s="23">
        <v>4868775</v>
      </c>
      <c r="BZ119" s="19">
        <f>SUM(CA119+CQ119)</f>
        <v>147683</v>
      </c>
      <c r="CA119" s="19">
        <f>SUM(CB119+CE119+CK119)</f>
        <v>147683</v>
      </c>
      <c r="CB119" s="19">
        <f t="shared" si="81"/>
        <v>147683</v>
      </c>
      <c r="CC119" s="19">
        <v>0</v>
      </c>
      <c r="CD119" s="23">
        <v>147683</v>
      </c>
      <c r="CE119" s="19">
        <f t="shared" ref="CE119:CE121" si="189">SUM(CF119:CJ119)</f>
        <v>0</v>
      </c>
      <c r="CF119" s="19">
        <v>0</v>
      </c>
      <c r="CG119" s="19">
        <v>0</v>
      </c>
      <c r="CH119" s="19">
        <v>0</v>
      </c>
      <c r="CI119" s="19">
        <v>0</v>
      </c>
      <c r="CJ119" s="19">
        <v>0</v>
      </c>
      <c r="CK119" s="19">
        <f>SUM(CL119:CP119)</f>
        <v>0</v>
      </c>
      <c r="CL119" s="19">
        <v>0</v>
      </c>
      <c r="CM119" s="19">
        <v>0</v>
      </c>
      <c r="CN119" s="19">
        <v>0</v>
      </c>
      <c r="CO119" s="19"/>
      <c r="CP119" s="19"/>
      <c r="CQ119" s="19">
        <v>0</v>
      </c>
      <c r="CR119" s="19">
        <f t="shared" si="82"/>
        <v>0</v>
      </c>
      <c r="CS119" s="19">
        <f t="shared" si="83"/>
        <v>0</v>
      </c>
      <c r="CT119" s="19">
        <v>0</v>
      </c>
      <c r="CU119" s="20">
        <v>0</v>
      </c>
      <c r="CW119" s="94"/>
      <c r="CX119" s="109">
        <v>28217402</v>
      </c>
      <c r="CY119" s="109">
        <f t="shared" si="156"/>
        <v>0</v>
      </c>
      <c r="CZ119" s="94"/>
      <c r="DA119" s="95"/>
    </row>
    <row r="120" spans="1:123" ht="15.6" x14ac:dyDescent="0.3">
      <c r="A120" s="21" t="s">
        <v>1</v>
      </c>
      <c r="B120" s="21" t="s">
        <v>81</v>
      </c>
      <c r="C120" s="22" t="s">
        <v>218</v>
      </c>
      <c r="D120" s="18">
        <f>SUM(E120+BZ120+CR120)</f>
        <v>46414143</v>
      </c>
      <c r="E120" s="19">
        <f>SUM(F120+BA120)</f>
        <v>45891222</v>
      </c>
      <c r="F120" s="19">
        <f>SUM(G120+H120+I120+P120+S120+T120+U120+AE120+AD120)</f>
        <v>42315322</v>
      </c>
      <c r="G120" s="23">
        <v>24341405</v>
      </c>
      <c r="H120" s="23">
        <v>5678621</v>
      </c>
      <c r="I120" s="19">
        <f t="shared" si="78"/>
        <v>9612347</v>
      </c>
      <c r="J120" s="23">
        <v>173545</v>
      </c>
      <c r="K120" s="23">
        <v>680032</v>
      </c>
      <c r="L120" s="23">
        <v>8012953</v>
      </c>
      <c r="M120" s="23">
        <v>0</v>
      </c>
      <c r="N120" s="23">
        <v>273109</v>
      </c>
      <c r="O120" s="23">
        <v>472708</v>
      </c>
      <c r="P120" s="19">
        <f t="shared" si="79"/>
        <v>0</v>
      </c>
      <c r="Q120" s="19">
        <v>0</v>
      </c>
      <c r="R120" s="19">
        <v>0</v>
      </c>
      <c r="S120" s="19">
        <v>0</v>
      </c>
      <c r="T120" s="23">
        <v>36490</v>
      </c>
      <c r="U120" s="19">
        <f t="shared" si="188"/>
        <v>1202655</v>
      </c>
      <c r="V120" s="23">
        <v>108076</v>
      </c>
      <c r="W120" s="23">
        <v>542661</v>
      </c>
      <c r="X120" s="23">
        <v>224689</v>
      </c>
      <c r="Y120" s="23">
        <v>227741</v>
      </c>
      <c r="Z120" s="23">
        <v>42384</v>
      </c>
      <c r="AA120" s="23">
        <v>0</v>
      </c>
      <c r="AB120" s="23">
        <v>0</v>
      </c>
      <c r="AC120" s="23">
        <v>57104</v>
      </c>
      <c r="AD120" s="19">
        <v>0</v>
      </c>
      <c r="AE120" s="19">
        <f>SUM(AF120:AZ120)</f>
        <v>1443804</v>
      </c>
      <c r="AF120" s="19">
        <v>0</v>
      </c>
      <c r="AG120" s="19">
        <v>0</v>
      </c>
      <c r="AH120" s="23">
        <v>47000</v>
      </c>
      <c r="AI120" s="23">
        <v>457107</v>
      </c>
      <c r="AJ120" s="23">
        <v>145177</v>
      </c>
      <c r="AK120" s="23">
        <v>355754</v>
      </c>
      <c r="AL120" s="23">
        <v>0</v>
      </c>
      <c r="AM120" s="23">
        <v>1135</v>
      </c>
      <c r="AN120" s="23">
        <v>6617</v>
      </c>
      <c r="AO120" s="23">
        <v>0</v>
      </c>
      <c r="AP120" s="23">
        <v>0</v>
      </c>
      <c r="AQ120" s="23">
        <v>0</v>
      </c>
      <c r="AR120" s="23">
        <v>287385</v>
      </c>
      <c r="AS120" s="23">
        <v>31572</v>
      </c>
      <c r="AT120" s="23">
        <v>0</v>
      </c>
      <c r="AU120" s="23">
        <v>0</v>
      </c>
      <c r="AV120" s="23">
        <v>0</v>
      </c>
      <c r="AW120" s="23">
        <v>0</v>
      </c>
      <c r="AX120" s="23">
        <v>0</v>
      </c>
      <c r="AY120" s="23">
        <v>0</v>
      </c>
      <c r="AZ120" s="23">
        <v>112057</v>
      </c>
      <c r="BA120" s="19">
        <f>SUM(BB120+BF120+BI120+BK120+BN120)</f>
        <v>3575900</v>
      </c>
      <c r="BB120" s="19">
        <f>SUM(BC120:BE120)</f>
        <v>0</v>
      </c>
      <c r="BC120" s="19">
        <v>0</v>
      </c>
      <c r="BD120" s="19">
        <v>0</v>
      </c>
      <c r="BE120" s="19">
        <v>0</v>
      </c>
      <c r="BF120" s="19">
        <f>SUM(BH120:BH120)</f>
        <v>0</v>
      </c>
      <c r="BG120" s="19">
        <v>0</v>
      </c>
      <c r="BH120" s="19">
        <v>0</v>
      </c>
      <c r="BI120" s="19">
        <v>0</v>
      </c>
      <c r="BJ120" s="19">
        <v>0</v>
      </c>
      <c r="BK120" s="19">
        <f t="shared" si="80"/>
        <v>0</v>
      </c>
      <c r="BL120" s="19">
        <v>0</v>
      </c>
      <c r="BM120" s="19">
        <v>0</v>
      </c>
      <c r="BN120" s="19">
        <f>SUM(BO120:BY120)</f>
        <v>3575900</v>
      </c>
      <c r="BO120" s="19">
        <v>0</v>
      </c>
      <c r="BP120" s="19">
        <v>0</v>
      </c>
      <c r="BQ120" s="19">
        <v>0</v>
      </c>
      <c r="BR120" s="19">
        <v>0</v>
      </c>
      <c r="BS120" s="19">
        <v>0</v>
      </c>
      <c r="BT120" s="24">
        <v>152259</v>
      </c>
      <c r="BU120" s="19">
        <v>0</v>
      </c>
      <c r="BV120" s="19">
        <v>0</v>
      </c>
      <c r="BW120" s="19">
        <v>0</v>
      </c>
      <c r="BX120" s="19">
        <v>0</v>
      </c>
      <c r="BY120" s="23">
        <v>3423641</v>
      </c>
      <c r="BZ120" s="19">
        <f>SUM(CA120+CQ120)</f>
        <v>522921</v>
      </c>
      <c r="CA120" s="19">
        <f>SUM(CB120+CE120+CK120)</f>
        <v>522921</v>
      </c>
      <c r="CB120" s="19">
        <f t="shared" si="81"/>
        <v>522921</v>
      </c>
      <c r="CC120" s="19">
        <v>0</v>
      </c>
      <c r="CD120" s="23">
        <v>522921</v>
      </c>
      <c r="CE120" s="19">
        <f t="shared" si="189"/>
        <v>0</v>
      </c>
      <c r="CF120" s="19">
        <v>0</v>
      </c>
      <c r="CG120" s="19">
        <v>0</v>
      </c>
      <c r="CH120" s="19">
        <v>0</v>
      </c>
      <c r="CI120" s="19">
        <v>0</v>
      </c>
      <c r="CJ120" s="19">
        <v>0</v>
      </c>
      <c r="CK120" s="19">
        <f>SUM(CL120:CP120)</f>
        <v>0</v>
      </c>
      <c r="CL120" s="23"/>
      <c r="CM120" s="23"/>
      <c r="CN120" s="19">
        <v>0</v>
      </c>
      <c r="CO120" s="19"/>
      <c r="CP120" s="19"/>
      <c r="CQ120" s="19">
        <v>0</v>
      </c>
      <c r="CR120" s="19">
        <f t="shared" si="82"/>
        <v>0</v>
      </c>
      <c r="CS120" s="19">
        <f t="shared" si="83"/>
        <v>0</v>
      </c>
      <c r="CT120" s="19">
        <v>0</v>
      </c>
      <c r="CU120" s="20">
        <v>0</v>
      </c>
      <c r="CW120" s="94"/>
      <c r="CX120" s="109">
        <v>46414143</v>
      </c>
      <c r="CY120" s="109">
        <f t="shared" si="156"/>
        <v>0</v>
      </c>
      <c r="CZ120" s="94"/>
      <c r="DA120" s="95"/>
    </row>
    <row r="121" spans="1:123" ht="15.6" x14ac:dyDescent="0.3">
      <c r="A121" s="21" t="s">
        <v>1</v>
      </c>
      <c r="B121" s="21" t="s">
        <v>85</v>
      </c>
      <c r="C121" s="22" t="s">
        <v>219</v>
      </c>
      <c r="D121" s="18">
        <f>SUM(E121+BZ121+CR121)</f>
        <v>12550869</v>
      </c>
      <c r="E121" s="19">
        <f>SUM(F121+BA121)</f>
        <v>12550869</v>
      </c>
      <c r="F121" s="19">
        <f>SUM(G121+H121+I121+P121+S121+T121+U121+AE121+AD121)</f>
        <v>12550869</v>
      </c>
      <c r="G121" s="23">
        <v>9124900</v>
      </c>
      <c r="H121" s="23">
        <v>2135029</v>
      </c>
      <c r="I121" s="19">
        <f t="shared" si="78"/>
        <v>567099</v>
      </c>
      <c r="J121" s="23">
        <v>7293</v>
      </c>
      <c r="K121" s="23">
        <v>0</v>
      </c>
      <c r="L121" s="23">
        <v>473543</v>
      </c>
      <c r="M121" s="23">
        <v>0</v>
      </c>
      <c r="N121" s="23">
        <v>0</v>
      </c>
      <c r="O121" s="23">
        <v>86263</v>
      </c>
      <c r="P121" s="19">
        <f t="shared" si="79"/>
        <v>0</v>
      </c>
      <c r="Q121" s="19">
        <v>0</v>
      </c>
      <c r="R121" s="24"/>
      <c r="S121" s="19">
        <v>0</v>
      </c>
      <c r="T121" s="23">
        <v>37513</v>
      </c>
      <c r="U121" s="19">
        <f t="shared" si="188"/>
        <v>599640</v>
      </c>
      <c r="V121" s="23">
        <v>22963</v>
      </c>
      <c r="W121" s="23">
        <v>405509</v>
      </c>
      <c r="X121" s="23">
        <v>97472</v>
      </c>
      <c r="Y121" s="23">
        <v>56952</v>
      </c>
      <c r="Z121" s="23">
        <v>16744</v>
      </c>
      <c r="AA121" s="23">
        <v>0</v>
      </c>
      <c r="AB121" s="23">
        <v>0</v>
      </c>
      <c r="AC121" s="23">
        <v>0</v>
      </c>
      <c r="AD121" s="19">
        <v>0</v>
      </c>
      <c r="AE121" s="19">
        <f>SUM(AF121:AZ121)</f>
        <v>86688</v>
      </c>
      <c r="AF121" s="19">
        <v>0</v>
      </c>
      <c r="AG121" s="19">
        <v>0</v>
      </c>
      <c r="AH121" s="23"/>
      <c r="AI121" s="23">
        <v>0</v>
      </c>
      <c r="AJ121" s="23">
        <v>0</v>
      </c>
      <c r="AK121" s="23"/>
      <c r="AL121" s="23">
        <v>0</v>
      </c>
      <c r="AM121" s="23">
        <v>0</v>
      </c>
      <c r="AN121" s="23">
        <v>0</v>
      </c>
      <c r="AO121" s="23">
        <v>0</v>
      </c>
      <c r="AP121" s="23">
        <v>0</v>
      </c>
      <c r="AQ121" s="23">
        <v>0</v>
      </c>
      <c r="AR121" s="23">
        <v>86688</v>
      </c>
      <c r="AS121" s="23">
        <v>0</v>
      </c>
      <c r="AT121" s="23">
        <v>0</v>
      </c>
      <c r="AU121" s="23">
        <v>0</v>
      </c>
      <c r="AV121" s="23">
        <v>0</v>
      </c>
      <c r="AW121" s="23">
        <v>0</v>
      </c>
      <c r="AX121" s="23">
        <v>0</v>
      </c>
      <c r="AY121" s="23">
        <v>0</v>
      </c>
      <c r="AZ121" s="23">
        <v>0</v>
      </c>
      <c r="BA121" s="19">
        <f>SUM(BB121+BF121+BI121+BK121+BN121)</f>
        <v>0</v>
      </c>
      <c r="BB121" s="19">
        <f>SUM(BC121:BE121)</f>
        <v>0</v>
      </c>
      <c r="BC121" s="19">
        <v>0</v>
      </c>
      <c r="BD121" s="19">
        <v>0</v>
      </c>
      <c r="BE121" s="19">
        <v>0</v>
      </c>
      <c r="BF121" s="19">
        <f>SUM(BH121:BH121)</f>
        <v>0</v>
      </c>
      <c r="BG121" s="19">
        <v>0</v>
      </c>
      <c r="BH121" s="19">
        <v>0</v>
      </c>
      <c r="BI121" s="19">
        <v>0</v>
      </c>
      <c r="BJ121" s="19">
        <v>0</v>
      </c>
      <c r="BK121" s="19">
        <f t="shared" si="80"/>
        <v>0</v>
      </c>
      <c r="BL121" s="19">
        <v>0</v>
      </c>
      <c r="BM121" s="19">
        <v>0</v>
      </c>
      <c r="BN121" s="19">
        <f>SUM(BO121:BY121)</f>
        <v>0</v>
      </c>
      <c r="BO121" s="19">
        <v>0</v>
      </c>
      <c r="BP121" s="19">
        <v>0</v>
      </c>
      <c r="BQ121" s="19">
        <v>0</v>
      </c>
      <c r="BR121" s="19">
        <v>0</v>
      </c>
      <c r="BS121" s="19">
        <v>0</v>
      </c>
      <c r="BT121" s="19">
        <v>0</v>
      </c>
      <c r="BU121" s="19">
        <v>0</v>
      </c>
      <c r="BV121" s="19">
        <v>0</v>
      </c>
      <c r="BW121" s="19">
        <v>0</v>
      </c>
      <c r="BX121" s="19">
        <v>0</v>
      </c>
      <c r="BY121" s="19">
        <v>0</v>
      </c>
      <c r="BZ121" s="19">
        <f>SUM(CA121+CQ121)</f>
        <v>0</v>
      </c>
      <c r="CA121" s="19">
        <f>SUM(CB121+CE121+CK121)</f>
        <v>0</v>
      </c>
      <c r="CB121" s="19">
        <f t="shared" si="81"/>
        <v>0</v>
      </c>
      <c r="CC121" s="19">
        <v>0</v>
      </c>
      <c r="CD121" s="23"/>
      <c r="CE121" s="19">
        <f t="shared" si="189"/>
        <v>0</v>
      </c>
      <c r="CF121" s="19">
        <v>0</v>
      </c>
      <c r="CG121" s="19">
        <v>0</v>
      </c>
      <c r="CH121" s="19">
        <v>0</v>
      </c>
      <c r="CI121" s="19">
        <v>0</v>
      </c>
      <c r="CJ121" s="19">
        <v>0</v>
      </c>
      <c r="CK121" s="19">
        <f>SUM(CL121:CP121)</f>
        <v>0</v>
      </c>
      <c r="CL121" s="19">
        <v>0</v>
      </c>
      <c r="CM121" s="19">
        <v>0</v>
      </c>
      <c r="CN121" s="19">
        <v>0</v>
      </c>
      <c r="CO121" s="19"/>
      <c r="CP121" s="19"/>
      <c r="CQ121" s="19">
        <v>0</v>
      </c>
      <c r="CR121" s="19">
        <f t="shared" si="82"/>
        <v>0</v>
      </c>
      <c r="CS121" s="19">
        <f t="shared" si="83"/>
        <v>0</v>
      </c>
      <c r="CT121" s="19">
        <v>0</v>
      </c>
      <c r="CU121" s="20">
        <v>0</v>
      </c>
      <c r="CW121" s="94"/>
      <c r="CX121" s="109">
        <v>12550869</v>
      </c>
      <c r="CY121" s="109">
        <f t="shared" si="156"/>
        <v>0</v>
      </c>
      <c r="CZ121" s="94"/>
      <c r="DA121" s="95"/>
    </row>
    <row r="122" spans="1:123" s="59" customFormat="1" ht="15.6" x14ac:dyDescent="0.3">
      <c r="A122" s="16" t="s">
        <v>220</v>
      </c>
      <c r="B122" s="16" t="s">
        <v>1</v>
      </c>
      <c r="C122" s="17" t="s">
        <v>221</v>
      </c>
      <c r="D122" s="18">
        <f>SUM(D123:D125)</f>
        <v>140725251</v>
      </c>
      <c r="E122" s="18">
        <f t="shared" ref="E122:BT122" si="190">SUM(E123:E125)</f>
        <v>140207251</v>
      </c>
      <c r="F122" s="18">
        <f t="shared" si="190"/>
        <v>124422320</v>
      </c>
      <c r="G122" s="18">
        <f t="shared" si="190"/>
        <v>87473786</v>
      </c>
      <c r="H122" s="18">
        <f t="shared" si="190"/>
        <v>20658034</v>
      </c>
      <c r="I122" s="18">
        <f t="shared" si="190"/>
        <v>8760603</v>
      </c>
      <c r="J122" s="18">
        <f t="shared" si="190"/>
        <v>128507</v>
      </c>
      <c r="K122" s="18">
        <f t="shared" si="190"/>
        <v>217000</v>
      </c>
      <c r="L122" s="18">
        <f t="shared" si="190"/>
        <v>6580058</v>
      </c>
      <c r="M122" s="18">
        <f t="shared" si="190"/>
        <v>0</v>
      </c>
      <c r="N122" s="18">
        <f t="shared" si="190"/>
        <v>1227956</v>
      </c>
      <c r="O122" s="18">
        <f t="shared" si="190"/>
        <v>607082</v>
      </c>
      <c r="P122" s="18">
        <f t="shared" si="190"/>
        <v>0</v>
      </c>
      <c r="Q122" s="18">
        <f t="shared" si="190"/>
        <v>0</v>
      </c>
      <c r="R122" s="18">
        <f t="shared" si="190"/>
        <v>0</v>
      </c>
      <c r="S122" s="18">
        <f t="shared" si="190"/>
        <v>0</v>
      </c>
      <c r="T122" s="18">
        <f t="shared" si="190"/>
        <v>257866</v>
      </c>
      <c r="U122" s="18">
        <f t="shared" si="190"/>
        <v>4901939</v>
      </c>
      <c r="V122" s="18">
        <f t="shared" si="190"/>
        <v>311858</v>
      </c>
      <c r="W122" s="18">
        <f t="shared" si="190"/>
        <v>3412367</v>
      </c>
      <c r="X122" s="18">
        <f t="shared" si="190"/>
        <v>709410</v>
      </c>
      <c r="Y122" s="18">
        <f t="shared" si="190"/>
        <v>367156</v>
      </c>
      <c r="Z122" s="18">
        <f t="shared" si="190"/>
        <v>101000</v>
      </c>
      <c r="AA122" s="18">
        <f t="shared" si="190"/>
        <v>0</v>
      </c>
      <c r="AB122" s="18">
        <f t="shared" si="190"/>
        <v>0</v>
      </c>
      <c r="AC122" s="18">
        <f t="shared" si="190"/>
        <v>148</v>
      </c>
      <c r="AD122" s="18">
        <f t="shared" si="190"/>
        <v>0</v>
      </c>
      <c r="AE122" s="18">
        <f t="shared" si="190"/>
        <v>2370092</v>
      </c>
      <c r="AF122" s="18">
        <f t="shared" si="190"/>
        <v>0</v>
      </c>
      <c r="AG122" s="18">
        <f t="shared" si="190"/>
        <v>0</v>
      </c>
      <c r="AH122" s="18">
        <f t="shared" si="190"/>
        <v>30717</v>
      </c>
      <c r="AI122" s="18">
        <f t="shared" si="190"/>
        <v>467595</v>
      </c>
      <c r="AJ122" s="18">
        <f t="shared" si="190"/>
        <v>126650</v>
      </c>
      <c r="AK122" s="18">
        <f t="shared" si="190"/>
        <v>26781</v>
      </c>
      <c r="AL122" s="18">
        <f t="shared" si="190"/>
        <v>0</v>
      </c>
      <c r="AM122" s="18">
        <f t="shared" si="190"/>
        <v>0</v>
      </c>
      <c r="AN122" s="18">
        <f t="shared" si="190"/>
        <v>30179</v>
      </c>
      <c r="AO122" s="18">
        <f t="shared" si="190"/>
        <v>0</v>
      </c>
      <c r="AP122" s="18">
        <f t="shared" si="190"/>
        <v>0</v>
      </c>
      <c r="AQ122" s="18">
        <f t="shared" si="190"/>
        <v>0</v>
      </c>
      <c r="AR122" s="18">
        <f t="shared" si="190"/>
        <v>612170</v>
      </c>
      <c r="AS122" s="18">
        <f t="shared" si="190"/>
        <v>66000</v>
      </c>
      <c r="AT122" s="18"/>
      <c r="AU122" s="18"/>
      <c r="AV122" s="18">
        <f t="shared" si="190"/>
        <v>0</v>
      </c>
      <c r="AW122" s="18">
        <f t="shared" si="190"/>
        <v>0</v>
      </c>
      <c r="AX122" s="18">
        <f t="shared" si="190"/>
        <v>0</v>
      </c>
      <c r="AY122" s="18"/>
      <c r="AZ122" s="18">
        <f t="shared" si="190"/>
        <v>1010000</v>
      </c>
      <c r="BA122" s="18">
        <f t="shared" si="190"/>
        <v>15784931</v>
      </c>
      <c r="BB122" s="18">
        <f t="shared" si="190"/>
        <v>0</v>
      </c>
      <c r="BC122" s="18">
        <f t="shared" si="190"/>
        <v>0</v>
      </c>
      <c r="BD122" s="18">
        <f t="shared" si="190"/>
        <v>0</v>
      </c>
      <c r="BE122" s="18">
        <f t="shared" si="190"/>
        <v>0</v>
      </c>
      <c r="BF122" s="18">
        <f t="shared" si="190"/>
        <v>0</v>
      </c>
      <c r="BG122" s="18">
        <f t="shared" si="190"/>
        <v>0</v>
      </c>
      <c r="BH122" s="18">
        <f t="shared" si="190"/>
        <v>0</v>
      </c>
      <c r="BI122" s="18">
        <f t="shared" si="190"/>
        <v>0</v>
      </c>
      <c r="BJ122" s="18">
        <f t="shared" si="190"/>
        <v>0</v>
      </c>
      <c r="BK122" s="18">
        <f t="shared" si="190"/>
        <v>0</v>
      </c>
      <c r="BL122" s="18">
        <f t="shared" si="190"/>
        <v>0</v>
      </c>
      <c r="BM122" s="18">
        <f t="shared" si="190"/>
        <v>0</v>
      </c>
      <c r="BN122" s="18">
        <f t="shared" si="190"/>
        <v>15784931</v>
      </c>
      <c r="BO122" s="18">
        <f t="shared" si="190"/>
        <v>0</v>
      </c>
      <c r="BP122" s="18">
        <f t="shared" si="190"/>
        <v>0</v>
      </c>
      <c r="BQ122" s="18">
        <f t="shared" si="190"/>
        <v>6599879</v>
      </c>
      <c r="BR122" s="18">
        <f t="shared" si="190"/>
        <v>0</v>
      </c>
      <c r="BS122" s="18">
        <f t="shared" si="190"/>
        <v>0</v>
      </c>
      <c r="BT122" s="18">
        <f t="shared" si="190"/>
        <v>0</v>
      </c>
      <c r="BU122" s="18">
        <f t="shared" ref="BU122:CU122" si="191">SUM(BU123:BU125)</f>
        <v>0</v>
      </c>
      <c r="BV122" s="18">
        <f t="shared" si="191"/>
        <v>0</v>
      </c>
      <c r="BW122" s="18">
        <f t="shared" si="191"/>
        <v>0</v>
      </c>
      <c r="BX122" s="18">
        <f t="shared" si="191"/>
        <v>8755404</v>
      </c>
      <c r="BY122" s="18">
        <f t="shared" si="191"/>
        <v>429648</v>
      </c>
      <c r="BZ122" s="18">
        <f t="shared" si="191"/>
        <v>518000</v>
      </c>
      <c r="CA122" s="18">
        <f t="shared" si="191"/>
        <v>518000</v>
      </c>
      <c r="CB122" s="18">
        <f t="shared" si="191"/>
        <v>518000</v>
      </c>
      <c r="CC122" s="18">
        <f t="shared" si="191"/>
        <v>0</v>
      </c>
      <c r="CD122" s="18">
        <f t="shared" si="191"/>
        <v>518000</v>
      </c>
      <c r="CE122" s="18">
        <f t="shared" si="191"/>
        <v>0</v>
      </c>
      <c r="CF122" s="18">
        <f t="shared" si="191"/>
        <v>0</v>
      </c>
      <c r="CG122" s="18">
        <f t="shared" si="191"/>
        <v>0</v>
      </c>
      <c r="CH122" s="18">
        <f t="shared" si="191"/>
        <v>0</v>
      </c>
      <c r="CI122" s="18">
        <f t="shared" si="191"/>
        <v>0</v>
      </c>
      <c r="CJ122" s="18">
        <f t="shared" si="191"/>
        <v>0</v>
      </c>
      <c r="CK122" s="18">
        <f t="shared" si="191"/>
        <v>0</v>
      </c>
      <c r="CL122" s="18">
        <f t="shared" si="191"/>
        <v>0</v>
      </c>
      <c r="CM122" s="18">
        <f t="shared" si="191"/>
        <v>0</v>
      </c>
      <c r="CN122" s="18">
        <f t="shared" si="191"/>
        <v>0</v>
      </c>
      <c r="CO122" s="18"/>
      <c r="CP122" s="18"/>
      <c r="CQ122" s="18">
        <f t="shared" si="191"/>
        <v>0</v>
      </c>
      <c r="CR122" s="18">
        <f t="shared" si="191"/>
        <v>0</v>
      </c>
      <c r="CS122" s="18">
        <f t="shared" si="191"/>
        <v>0</v>
      </c>
      <c r="CT122" s="18">
        <f t="shared" si="191"/>
        <v>0</v>
      </c>
      <c r="CU122" s="46">
        <f t="shared" si="191"/>
        <v>0</v>
      </c>
      <c r="CV122" s="58"/>
      <c r="CW122" s="94"/>
      <c r="CX122" s="114">
        <v>140725251</v>
      </c>
      <c r="CY122" s="114">
        <f t="shared" si="156"/>
        <v>0</v>
      </c>
      <c r="CZ122" s="94"/>
      <c r="DA122" s="93"/>
      <c r="DB122" s="58"/>
      <c r="DC122" s="58"/>
      <c r="DD122" s="58"/>
      <c r="DE122" s="58"/>
      <c r="DF122" s="58"/>
      <c r="DG122" s="58"/>
      <c r="DH122" s="58"/>
      <c r="DI122" s="58"/>
      <c r="DJ122" s="58"/>
      <c r="DK122" s="58"/>
      <c r="DL122" s="58"/>
      <c r="DM122" s="58"/>
      <c r="DN122" s="58"/>
      <c r="DO122" s="58"/>
      <c r="DP122" s="58"/>
      <c r="DQ122" s="58"/>
      <c r="DR122" s="58"/>
      <c r="DS122" s="58"/>
    </row>
    <row r="123" spans="1:123" ht="31.2" x14ac:dyDescent="0.3">
      <c r="A123" s="21" t="s">
        <v>1</v>
      </c>
      <c r="B123" s="21" t="s">
        <v>83</v>
      </c>
      <c r="C123" s="22" t="s">
        <v>222</v>
      </c>
      <c r="D123" s="18">
        <f>SUM(E123+BZ123+CR123)</f>
        <v>18650172</v>
      </c>
      <c r="E123" s="19">
        <f>SUM(F123+BA123)</f>
        <v>18650172</v>
      </c>
      <c r="F123" s="19">
        <f>SUM(G123+H123+I123+P123+S123+T123+U123+AE123+AD123)</f>
        <v>16051406</v>
      </c>
      <c r="G123" s="23">
        <v>12010802</v>
      </c>
      <c r="H123" s="23">
        <v>2922272</v>
      </c>
      <c r="I123" s="19">
        <f t="shared" si="78"/>
        <v>616915</v>
      </c>
      <c r="J123" s="23">
        <v>0</v>
      </c>
      <c r="K123" s="23">
        <v>0</v>
      </c>
      <c r="L123" s="23">
        <v>527663</v>
      </c>
      <c r="M123" s="23">
        <v>0</v>
      </c>
      <c r="N123" s="23">
        <v>45163</v>
      </c>
      <c r="O123" s="23">
        <v>44089</v>
      </c>
      <c r="P123" s="19">
        <f t="shared" si="79"/>
        <v>0</v>
      </c>
      <c r="Q123" s="23">
        <v>0</v>
      </c>
      <c r="R123" s="23">
        <v>0</v>
      </c>
      <c r="S123" s="23">
        <v>0</v>
      </c>
      <c r="T123" s="23">
        <v>56324</v>
      </c>
      <c r="U123" s="19">
        <f t="shared" ref="U123:U125" si="192">SUM(V123:AC123)</f>
        <v>420276</v>
      </c>
      <c r="V123" s="23">
        <v>13748</v>
      </c>
      <c r="W123" s="23">
        <v>298971</v>
      </c>
      <c r="X123" s="23">
        <v>62165</v>
      </c>
      <c r="Y123" s="23">
        <v>45392</v>
      </c>
      <c r="Z123" s="23">
        <v>0</v>
      </c>
      <c r="AA123" s="23">
        <v>0</v>
      </c>
      <c r="AB123" s="23">
        <v>0</v>
      </c>
      <c r="AC123" s="23">
        <v>0</v>
      </c>
      <c r="AD123" s="19"/>
      <c r="AE123" s="19">
        <f>SUM(AF123:AZ123)</f>
        <v>24817</v>
      </c>
      <c r="AF123" s="19">
        <v>0</v>
      </c>
      <c r="AG123" s="19">
        <v>0</v>
      </c>
      <c r="AH123" s="23">
        <v>717</v>
      </c>
      <c r="AI123" s="23">
        <v>17595</v>
      </c>
      <c r="AJ123" s="23">
        <v>0</v>
      </c>
      <c r="AK123" s="23">
        <v>781</v>
      </c>
      <c r="AL123" s="23">
        <v>0</v>
      </c>
      <c r="AM123" s="23">
        <v>0</v>
      </c>
      <c r="AN123" s="23">
        <v>5724</v>
      </c>
      <c r="AO123" s="23">
        <v>0</v>
      </c>
      <c r="AP123" s="23">
        <v>0</v>
      </c>
      <c r="AQ123" s="23">
        <v>0</v>
      </c>
      <c r="AR123" s="23">
        <v>0</v>
      </c>
      <c r="AS123" s="23">
        <v>0</v>
      </c>
      <c r="AT123" s="23">
        <v>0</v>
      </c>
      <c r="AU123" s="23">
        <v>0</v>
      </c>
      <c r="AV123" s="23">
        <v>0</v>
      </c>
      <c r="AW123" s="23">
        <v>0</v>
      </c>
      <c r="AX123" s="23">
        <v>0</v>
      </c>
      <c r="AY123" s="23">
        <v>0</v>
      </c>
      <c r="AZ123" s="23">
        <v>0</v>
      </c>
      <c r="BA123" s="19">
        <f>SUM(BB123+BF123+BI123+BK123+BN123)</f>
        <v>2598766</v>
      </c>
      <c r="BB123" s="19">
        <f>SUM(BC123:BE123)</f>
        <v>0</v>
      </c>
      <c r="BC123" s="19">
        <v>0</v>
      </c>
      <c r="BD123" s="19">
        <v>0</v>
      </c>
      <c r="BE123" s="19">
        <v>0</v>
      </c>
      <c r="BF123" s="19">
        <f>SUM(BH123:BH123)</f>
        <v>0</v>
      </c>
      <c r="BG123" s="19">
        <v>0</v>
      </c>
      <c r="BH123" s="19">
        <v>0</v>
      </c>
      <c r="BI123" s="19">
        <v>0</v>
      </c>
      <c r="BJ123" s="19">
        <v>0</v>
      </c>
      <c r="BK123" s="19">
        <f t="shared" si="80"/>
        <v>0</v>
      </c>
      <c r="BL123" s="19">
        <v>0</v>
      </c>
      <c r="BM123" s="19">
        <v>0</v>
      </c>
      <c r="BN123" s="19">
        <f>SUM(BO123:BY123)</f>
        <v>2598766</v>
      </c>
      <c r="BO123" s="19">
        <v>0</v>
      </c>
      <c r="BP123" s="19">
        <v>0</v>
      </c>
      <c r="BQ123" s="23">
        <v>1070064</v>
      </c>
      <c r="BR123" s="19">
        <v>0</v>
      </c>
      <c r="BS123" s="19">
        <v>0</v>
      </c>
      <c r="BT123" s="19">
        <v>0</v>
      </c>
      <c r="BU123" s="19">
        <v>0</v>
      </c>
      <c r="BV123" s="19">
        <v>0</v>
      </c>
      <c r="BW123" s="19">
        <v>0</v>
      </c>
      <c r="BX123" s="23">
        <v>1301798</v>
      </c>
      <c r="BY123" s="23">
        <v>226904</v>
      </c>
      <c r="BZ123" s="19">
        <f>SUM(CA123+CQ123)</f>
        <v>0</v>
      </c>
      <c r="CA123" s="19">
        <f>SUM(CB123+CE123+CK123)</f>
        <v>0</v>
      </c>
      <c r="CB123" s="19">
        <f t="shared" si="81"/>
        <v>0</v>
      </c>
      <c r="CC123" s="19">
        <v>0</v>
      </c>
      <c r="CD123" s="23"/>
      <c r="CE123" s="19">
        <f t="shared" ref="CE123:CE125" si="193">SUM(CF123:CJ123)</f>
        <v>0</v>
      </c>
      <c r="CF123" s="19">
        <v>0</v>
      </c>
      <c r="CG123" s="19">
        <v>0</v>
      </c>
      <c r="CH123" s="19">
        <v>0</v>
      </c>
      <c r="CI123" s="19">
        <v>0</v>
      </c>
      <c r="CJ123" s="19">
        <v>0</v>
      </c>
      <c r="CK123" s="19">
        <f>SUM(CL123:CP123)</f>
        <v>0</v>
      </c>
      <c r="CL123" s="23">
        <v>0</v>
      </c>
      <c r="CM123" s="23"/>
      <c r="CN123" s="19">
        <v>0</v>
      </c>
      <c r="CO123" s="19"/>
      <c r="CP123" s="19"/>
      <c r="CQ123" s="19">
        <v>0</v>
      </c>
      <c r="CR123" s="19">
        <f t="shared" si="82"/>
        <v>0</v>
      </c>
      <c r="CS123" s="19">
        <f t="shared" si="83"/>
        <v>0</v>
      </c>
      <c r="CT123" s="19">
        <v>0</v>
      </c>
      <c r="CU123" s="20">
        <v>0</v>
      </c>
      <c r="CW123" s="94"/>
      <c r="CX123" s="109">
        <v>18650172</v>
      </c>
      <c r="CY123" s="109">
        <f t="shared" si="156"/>
        <v>0</v>
      </c>
      <c r="CZ123" s="94"/>
      <c r="DA123" s="95"/>
    </row>
    <row r="124" spans="1:123" s="81" customFormat="1" ht="31.2" x14ac:dyDescent="0.3">
      <c r="A124" s="74" t="s">
        <v>1</v>
      </c>
      <c r="B124" s="74" t="s">
        <v>85</v>
      </c>
      <c r="C124" s="75" t="s">
        <v>223</v>
      </c>
      <c r="D124" s="76">
        <f>SUM(E124+BZ124+CR124)</f>
        <v>106104962</v>
      </c>
      <c r="E124" s="77">
        <f>SUM(F124+BA124)</f>
        <v>106104962</v>
      </c>
      <c r="F124" s="77">
        <f>SUM(G124+H124+I124+P124+S124+T124+U124+AE124+AD124)</f>
        <v>93101894</v>
      </c>
      <c r="G124" s="78">
        <v>68340759</v>
      </c>
      <c r="H124" s="78">
        <v>16052493</v>
      </c>
      <c r="I124" s="77">
        <f t="shared" si="78"/>
        <v>3637499</v>
      </c>
      <c r="J124" s="78">
        <v>48508</v>
      </c>
      <c r="K124" s="78">
        <v>0</v>
      </c>
      <c r="L124" s="78">
        <v>2243875</v>
      </c>
      <c r="M124" s="78">
        <v>0</v>
      </c>
      <c r="N124" s="78">
        <v>932793</v>
      </c>
      <c r="O124" s="78">
        <v>412323</v>
      </c>
      <c r="P124" s="77">
        <f t="shared" si="79"/>
        <v>0</v>
      </c>
      <c r="Q124" s="78"/>
      <c r="R124" s="78">
        <v>0</v>
      </c>
      <c r="S124" s="78">
        <v>0</v>
      </c>
      <c r="T124" s="78">
        <v>181872</v>
      </c>
      <c r="U124" s="77">
        <f t="shared" si="192"/>
        <v>4121203</v>
      </c>
      <c r="V124" s="78">
        <v>278110</v>
      </c>
      <c r="W124" s="78">
        <v>2916695</v>
      </c>
      <c r="X124" s="78">
        <v>564279</v>
      </c>
      <c r="Y124" s="78">
        <v>276971</v>
      </c>
      <c r="Z124" s="78">
        <v>85000</v>
      </c>
      <c r="AA124" s="78">
        <v>0</v>
      </c>
      <c r="AB124" s="78">
        <v>0</v>
      </c>
      <c r="AC124" s="78">
        <v>148</v>
      </c>
      <c r="AD124" s="77">
        <v>0</v>
      </c>
      <c r="AE124" s="77">
        <f>SUM(AF124:AZ124)</f>
        <v>768068</v>
      </c>
      <c r="AF124" s="77">
        <v>0</v>
      </c>
      <c r="AG124" s="77">
        <v>0</v>
      </c>
      <c r="AH124" s="78">
        <v>5000</v>
      </c>
      <c r="AI124" s="78">
        <v>0</v>
      </c>
      <c r="AJ124" s="78">
        <v>126650</v>
      </c>
      <c r="AK124" s="78">
        <v>22000</v>
      </c>
      <c r="AL124" s="78">
        <v>0</v>
      </c>
      <c r="AM124" s="78">
        <v>0</v>
      </c>
      <c r="AN124" s="78">
        <v>18455</v>
      </c>
      <c r="AO124" s="78">
        <v>0</v>
      </c>
      <c r="AP124" s="78">
        <v>0</v>
      </c>
      <c r="AQ124" s="78">
        <v>0</v>
      </c>
      <c r="AR124" s="78">
        <v>595963</v>
      </c>
      <c r="AS124" s="78">
        <v>0</v>
      </c>
      <c r="AT124" s="78">
        <v>0</v>
      </c>
      <c r="AU124" s="78">
        <v>0</v>
      </c>
      <c r="AV124" s="78">
        <v>0</v>
      </c>
      <c r="AW124" s="78">
        <v>0</v>
      </c>
      <c r="AX124" s="78">
        <v>0</v>
      </c>
      <c r="AY124" s="78">
        <v>0</v>
      </c>
      <c r="AZ124" s="78">
        <v>0</v>
      </c>
      <c r="BA124" s="77">
        <f>SUM(BB124+BF124+BI124+BK124+BN124)</f>
        <v>13003068</v>
      </c>
      <c r="BB124" s="77">
        <f>SUM(BC124:BE124)</f>
        <v>0</v>
      </c>
      <c r="BC124" s="77">
        <v>0</v>
      </c>
      <c r="BD124" s="77">
        <v>0</v>
      </c>
      <c r="BE124" s="77">
        <v>0</v>
      </c>
      <c r="BF124" s="77">
        <f>SUM(BH124:BH124)</f>
        <v>0</v>
      </c>
      <c r="BG124" s="77">
        <v>0</v>
      </c>
      <c r="BH124" s="77">
        <v>0</v>
      </c>
      <c r="BI124" s="77">
        <v>0</v>
      </c>
      <c r="BJ124" s="77">
        <v>0</v>
      </c>
      <c r="BK124" s="77">
        <f t="shared" si="80"/>
        <v>0</v>
      </c>
      <c r="BL124" s="77">
        <v>0</v>
      </c>
      <c r="BM124" s="77">
        <v>0</v>
      </c>
      <c r="BN124" s="77">
        <f>SUM(BO124:BY124)</f>
        <v>13003068</v>
      </c>
      <c r="BO124" s="77">
        <v>0</v>
      </c>
      <c r="BP124" s="77">
        <v>0</v>
      </c>
      <c r="BQ124" s="78">
        <v>5403055</v>
      </c>
      <c r="BR124" s="77">
        <v>0</v>
      </c>
      <c r="BS124" s="77">
        <v>0</v>
      </c>
      <c r="BT124" s="77">
        <v>0</v>
      </c>
      <c r="BU124" s="77">
        <v>0</v>
      </c>
      <c r="BV124" s="77">
        <v>0</v>
      </c>
      <c r="BW124" s="77">
        <v>0</v>
      </c>
      <c r="BX124" s="78">
        <v>7397269</v>
      </c>
      <c r="BY124" s="78">
        <v>202744</v>
      </c>
      <c r="BZ124" s="77">
        <f>SUM(CA124+CQ124)</f>
        <v>0</v>
      </c>
      <c r="CA124" s="77">
        <f>SUM(CB124+CE124+CK124)</f>
        <v>0</v>
      </c>
      <c r="CB124" s="77">
        <f t="shared" si="81"/>
        <v>0</v>
      </c>
      <c r="CC124" s="77">
        <v>0</v>
      </c>
      <c r="CD124" s="78"/>
      <c r="CE124" s="77">
        <f t="shared" si="193"/>
        <v>0</v>
      </c>
      <c r="CF124" s="77">
        <v>0</v>
      </c>
      <c r="CG124" s="77">
        <v>0</v>
      </c>
      <c r="CH124" s="77">
        <v>0</v>
      </c>
      <c r="CI124" s="77">
        <v>0</v>
      </c>
      <c r="CJ124" s="77">
        <v>0</v>
      </c>
      <c r="CK124" s="77">
        <f>SUM(CL124:CP124)</f>
        <v>0</v>
      </c>
      <c r="CL124" s="78"/>
      <c r="CM124" s="78"/>
      <c r="CN124" s="77">
        <v>0</v>
      </c>
      <c r="CO124" s="77"/>
      <c r="CP124" s="77"/>
      <c r="CQ124" s="77">
        <v>0</v>
      </c>
      <c r="CR124" s="77">
        <f t="shared" si="82"/>
        <v>0</v>
      </c>
      <c r="CS124" s="77">
        <f t="shared" si="83"/>
        <v>0</v>
      </c>
      <c r="CT124" s="77">
        <v>0</v>
      </c>
      <c r="CU124" s="80">
        <v>0</v>
      </c>
      <c r="CW124" s="97"/>
      <c r="CX124" s="109">
        <v>106104962</v>
      </c>
      <c r="CY124" s="109">
        <f t="shared" si="156"/>
        <v>0</v>
      </c>
      <c r="CZ124" s="97"/>
      <c r="DA124" s="98"/>
    </row>
    <row r="125" spans="1:123" ht="31.2" x14ac:dyDescent="0.3">
      <c r="A125" s="21" t="s">
        <v>1</v>
      </c>
      <c r="B125" s="21" t="s">
        <v>93</v>
      </c>
      <c r="C125" s="22" t="s">
        <v>362</v>
      </c>
      <c r="D125" s="18">
        <f>SUM(E125+BZ125+CR125)</f>
        <v>15970117</v>
      </c>
      <c r="E125" s="19">
        <f>SUM(F125+BA125)</f>
        <v>15452117</v>
      </c>
      <c r="F125" s="19">
        <f>SUM(G125+H125+I125+P125+S125+T125+U125+AE125+AD125)</f>
        <v>15269020</v>
      </c>
      <c r="G125" s="23">
        <v>7122225</v>
      </c>
      <c r="H125" s="23">
        <v>1683269</v>
      </c>
      <c r="I125" s="19">
        <f t="shared" si="78"/>
        <v>4506189</v>
      </c>
      <c r="J125" s="23">
        <v>79999</v>
      </c>
      <c r="K125" s="23">
        <v>217000</v>
      </c>
      <c r="L125" s="23">
        <v>3808520</v>
      </c>
      <c r="M125" s="23">
        <v>0</v>
      </c>
      <c r="N125" s="23">
        <v>250000</v>
      </c>
      <c r="O125" s="23">
        <v>150670</v>
      </c>
      <c r="P125" s="19">
        <f t="shared" si="79"/>
        <v>0</v>
      </c>
      <c r="Q125" s="23">
        <v>0</v>
      </c>
      <c r="R125" s="23">
        <v>0</v>
      </c>
      <c r="S125" s="23">
        <v>0</v>
      </c>
      <c r="T125" s="23">
        <v>19670</v>
      </c>
      <c r="U125" s="19">
        <f t="shared" si="192"/>
        <v>360460</v>
      </c>
      <c r="V125" s="23">
        <v>20000</v>
      </c>
      <c r="W125" s="23">
        <v>196701</v>
      </c>
      <c r="X125" s="23">
        <v>82966</v>
      </c>
      <c r="Y125" s="23">
        <v>44793</v>
      </c>
      <c r="Z125" s="23">
        <v>16000</v>
      </c>
      <c r="AA125" s="23">
        <v>0</v>
      </c>
      <c r="AB125" s="23">
        <v>0</v>
      </c>
      <c r="AC125" s="23">
        <v>0</v>
      </c>
      <c r="AD125" s="19">
        <v>0</v>
      </c>
      <c r="AE125" s="19">
        <f>SUM(AF125:AZ125)</f>
        <v>1577207</v>
      </c>
      <c r="AF125" s="19">
        <v>0</v>
      </c>
      <c r="AG125" s="19">
        <v>0</v>
      </c>
      <c r="AH125" s="23">
        <v>25000</v>
      </c>
      <c r="AI125" s="23">
        <v>450000</v>
      </c>
      <c r="AJ125" s="23">
        <v>0</v>
      </c>
      <c r="AK125" s="23">
        <v>4000</v>
      </c>
      <c r="AL125" s="23">
        <v>0</v>
      </c>
      <c r="AM125" s="23">
        <v>0</v>
      </c>
      <c r="AN125" s="23">
        <v>6000</v>
      </c>
      <c r="AO125" s="23">
        <v>0</v>
      </c>
      <c r="AP125" s="23">
        <v>0</v>
      </c>
      <c r="AQ125" s="23">
        <v>0</v>
      </c>
      <c r="AR125" s="23">
        <v>16207</v>
      </c>
      <c r="AS125" s="23">
        <v>66000</v>
      </c>
      <c r="AT125" s="23">
        <v>0</v>
      </c>
      <c r="AU125" s="23">
        <v>0</v>
      </c>
      <c r="AV125" s="23">
        <v>0</v>
      </c>
      <c r="AW125" s="23">
        <v>0</v>
      </c>
      <c r="AX125" s="23">
        <v>0</v>
      </c>
      <c r="AY125" s="23">
        <v>0</v>
      </c>
      <c r="AZ125" s="23">
        <v>1010000</v>
      </c>
      <c r="BA125" s="19">
        <f>SUM(BB125+BF125+BI125+BK125+BN125)</f>
        <v>183097</v>
      </c>
      <c r="BB125" s="19">
        <f>SUM(BC125:BE125)</f>
        <v>0</v>
      </c>
      <c r="BC125" s="19">
        <v>0</v>
      </c>
      <c r="BD125" s="19">
        <v>0</v>
      </c>
      <c r="BE125" s="19">
        <v>0</v>
      </c>
      <c r="BF125" s="19">
        <f>SUM(BH125:BH125)</f>
        <v>0</v>
      </c>
      <c r="BG125" s="19">
        <v>0</v>
      </c>
      <c r="BH125" s="19">
        <v>0</v>
      </c>
      <c r="BI125" s="19">
        <v>0</v>
      </c>
      <c r="BJ125" s="19">
        <v>0</v>
      </c>
      <c r="BK125" s="19">
        <f t="shared" si="80"/>
        <v>0</v>
      </c>
      <c r="BL125" s="19">
        <v>0</v>
      </c>
      <c r="BM125" s="19">
        <v>0</v>
      </c>
      <c r="BN125" s="19">
        <f>SUM(BO125:BY125)</f>
        <v>183097</v>
      </c>
      <c r="BO125" s="19">
        <v>0</v>
      </c>
      <c r="BP125" s="19">
        <v>0</v>
      </c>
      <c r="BQ125" s="23">
        <v>126760</v>
      </c>
      <c r="BR125" s="19">
        <v>0</v>
      </c>
      <c r="BS125" s="19">
        <v>0</v>
      </c>
      <c r="BT125" s="19">
        <v>0</v>
      </c>
      <c r="BU125" s="19">
        <v>0</v>
      </c>
      <c r="BV125" s="19">
        <v>0</v>
      </c>
      <c r="BW125" s="19">
        <v>0</v>
      </c>
      <c r="BX125" s="23">
        <v>56337</v>
      </c>
      <c r="BY125" s="23">
        <v>0</v>
      </c>
      <c r="BZ125" s="19">
        <f>SUM(CA125+CQ125)</f>
        <v>518000</v>
      </c>
      <c r="CA125" s="19">
        <f>SUM(CB125+CE125+CK125)</f>
        <v>518000</v>
      </c>
      <c r="CB125" s="19">
        <f t="shared" si="81"/>
        <v>518000</v>
      </c>
      <c r="CC125" s="19">
        <v>0</v>
      </c>
      <c r="CD125" s="23">
        <v>518000</v>
      </c>
      <c r="CE125" s="19">
        <f t="shared" si="193"/>
        <v>0</v>
      </c>
      <c r="CF125" s="19">
        <v>0</v>
      </c>
      <c r="CG125" s="19">
        <v>0</v>
      </c>
      <c r="CH125" s="19">
        <v>0</v>
      </c>
      <c r="CI125" s="19">
        <v>0</v>
      </c>
      <c r="CJ125" s="19">
        <v>0</v>
      </c>
      <c r="CK125" s="19">
        <f>SUM(CL125:CP125)</f>
        <v>0</v>
      </c>
      <c r="CL125" s="23"/>
      <c r="CM125" s="23"/>
      <c r="CN125" s="19">
        <v>0</v>
      </c>
      <c r="CO125" s="19"/>
      <c r="CP125" s="19"/>
      <c r="CQ125" s="19">
        <v>0</v>
      </c>
      <c r="CR125" s="19">
        <f t="shared" si="82"/>
        <v>0</v>
      </c>
      <c r="CS125" s="19">
        <f t="shared" si="83"/>
        <v>0</v>
      </c>
      <c r="CT125" s="19">
        <v>0</v>
      </c>
      <c r="CU125" s="20">
        <v>0</v>
      </c>
      <c r="CW125" s="94"/>
      <c r="CX125" s="109">
        <v>15970117</v>
      </c>
      <c r="CY125" s="109">
        <f t="shared" si="156"/>
        <v>0</v>
      </c>
      <c r="CZ125" s="94"/>
      <c r="DA125" s="95"/>
    </row>
    <row r="126" spans="1:123" s="59" customFormat="1" ht="15.6" x14ac:dyDescent="0.3">
      <c r="A126" s="16" t="s">
        <v>224</v>
      </c>
      <c r="B126" s="16" t="s">
        <v>1</v>
      </c>
      <c r="C126" s="17" t="s">
        <v>225</v>
      </c>
      <c r="D126" s="18">
        <f t="shared" ref="D126:BQ126" si="194">SUM(D127:D129)</f>
        <v>178635791</v>
      </c>
      <c r="E126" s="18">
        <f t="shared" si="194"/>
        <v>178459068</v>
      </c>
      <c r="F126" s="18">
        <f t="shared" si="194"/>
        <v>162462779</v>
      </c>
      <c r="G126" s="18">
        <f t="shared" si="194"/>
        <v>126874377</v>
      </c>
      <c r="H126" s="18">
        <f t="shared" si="194"/>
        <v>29960962</v>
      </c>
      <c r="I126" s="18">
        <f t="shared" si="194"/>
        <v>2350065</v>
      </c>
      <c r="J126" s="18">
        <f t="shared" si="194"/>
        <v>9105</v>
      </c>
      <c r="K126" s="18">
        <f t="shared" si="194"/>
        <v>40400</v>
      </c>
      <c r="L126" s="18">
        <f t="shared" si="194"/>
        <v>2067809</v>
      </c>
      <c r="M126" s="18">
        <f t="shared" si="194"/>
        <v>0</v>
      </c>
      <c r="N126" s="18">
        <f t="shared" si="194"/>
        <v>173150</v>
      </c>
      <c r="O126" s="18">
        <f t="shared" si="194"/>
        <v>59601</v>
      </c>
      <c r="P126" s="18">
        <f t="shared" si="194"/>
        <v>0</v>
      </c>
      <c r="Q126" s="18">
        <f t="shared" si="194"/>
        <v>0</v>
      </c>
      <c r="R126" s="18">
        <f t="shared" si="194"/>
        <v>0</v>
      </c>
      <c r="S126" s="18">
        <f t="shared" si="194"/>
        <v>0</v>
      </c>
      <c r="T126" s="18">
        <f t="shared" si="194"/>
        <v>325526</v>
      </c>
      <c r="U126" s="18">
        <f t="shared" si="194"/>
        <v>2437793</v>
      </c>
      <c r="V126" s="18">
        <f t="shared" si="194"/>
        <v>1215</v>
      </c>
      <c r="W126" s="18">
        <f t="shared" si="194"/>
        <v>1682619</v>
      </c>
      <c r="X126" s="18">
        <f t="shared" si="194"/>
        <v>391850</v>
      </c>
      <c r="Y126" s="18">
        <f t="shared" si="194"/>
        <v>213093</v>
      </c>
      <c r="Z126" s="18">
        <f t="shared" si="194"/>
        <v>148850</v>
      </c>
      <c r="AA126" s="18">
        <f t="shared" si="194"/>
        <v>0</v>
      </c>
      <c r="AB126" s="18">
        <f t="shared" si="194"/>
        <v>0</v>
      </c>
      <c r="AC126" s="18">
        <f t="shared" si="194"/>
        <v>166</v>
      </c>
      <c r="AD126" s="18">
        <f t="shared" si="194"/>
        <v>0</v>
      </c>
      <c r="AE126" s="18">
        <f t="shared" si="194"/>
        <v>514056</v>
      </c>
      <c r="AF126" s="18">
        <f t="shared" si="194"/>
        <v>0</v>
      </c>
      <c r="AG126" s="18">
        <f t="shared" si="194"/>
        <v>0</v>
      </c>
      <c r="AH126" s="18">
        <f t="shared" si="194"/>
        <v>0</v>
      </c>
      <c r="AI126" s="18">
        <f t="shared" si="194"/>
        <v>13782</v>
      </c>
      <c r="AJ126" s="18">
        <f t="shared" si="194"/>
        <v>146000</v>
      </c>
      <c r="AK126" s="18">
        <f t="shared" si="194"/>
        <v>7416</v>
      </c>
      <c r="AL126" s="18">
        <f t="shared" si="194"/>
        <v>0</v>
      </c>
      <c r="AM126" s="18">
        <f t="shared" si="194"/>
        <v>1200</v>
      </c>
      <c r="AN126" s="18">
        <f t="shared" si="194"/>
        <v>210645</v>
      </c>
      <c r="AO126" s="18">
        <f t="shared" si="194"/>
        <v>0</v>
      </c>
      <c r="AP126" s="18">
        <f t="shared" si="194"/>
        <v>0</v>
      </c>
      <c r="AQ126" s="18">
        <f t="shared" si="194"/>
        <v>0</v>
      </c>
      <c r="AR126" s="18">
        <f t="shared" si="194"/>
        <v>0</v>
      </c>
      <c r="AS126" s="18">
        <f t="shared" si="194"/>
        <v>38640</v>
      </c>
      <c r="AT126" s="18"/>
      <c r="AU126" s="18"/>
      <c r="AV126" s="18">
        <f t="shared" si="194"/>
        <v>0</v>
      </c>
      <c r="AW126" s="18">
        <f t="shared" si="194"/>
        <v>0</v>
      </c>
      <c r="AX126" s="18">
        <f t="shared" si="194"/>
        <v>0</v>
      </c>
      <c r="AY126" s="18"/>
      <c r="AZ126" s="18">
        <f t="shared" si="194"/>
        <v>96373</v>
      </c>
      <c r="BA126" s="18">
        <f t="shared" si="194"/>
        <v>15996289</v>
      </c>
      <c r="BB126" s="18">
        <f t="shared" si="194"/>
        <v>0</v>
      </c>
      <c r="BC126" s="18">
        <f t="shared" si="194"/>
        <v>0</v>
      </c>
      <c r="BD126" s="18">
        <f t="shared" si="194"/>
        <v>0</v>
      </c>
      <c r="BE126" s="18">
        <f t="shared" si="194"/>
        <v>0</v>
      </c>
      <c r="BF126" s="18">
        <f t="shared" si="194"/>
        <v>0</v>
      </c>
      <c r="BG126" s="18">
        <f t="shared" si="194"/>
        <v>0</v>
      </c>
      <c r="BH126" s="18">
        <f t="shared" si="194"/>
        <v>0</v>
      </c>
      <c r="BI126" s="18">
        <f t="shared" si="194"/>
        <v>0</v>
      </c>
      <c r="BJ126" s="18">
        <f t="shared" si="194"/>
        <v>0</v>
      </c>
      <c r="BK126" s="18">
        <f t="shared" si="194"/>
        <v>0</v>
      </c>
      <c r="BL126" s="18">
        <f t="shared" si="194"/>
        <v>0</v>
      </c>
      <c r="BM126" s="18">
        <f t="shared" si="194"/>
        <v>0</v>
      </c>
      <c r="BN126" s="18">
        <f t="shared" si="194"/>
        <v>15996289</v>
      </c>
      <c r="BO126" s="18">
        <f t="shared" si="194"/>
        <v>0</v>
      </c>
      <c r="BP126" s="18">
        <f t="shared" si="194"/>
        <v>0</v>
      </c>
      <c r="BQ126" s="18">
        <f t="shared" si="194"/>
        <v>9995850</v>
      </c>
      <c r="BR126" s="18">
        <f t="shared" ref="BR126:CU126" si="195">SUM(BR127:BR129)</f>
        <v>0</v>
      </c>
      <c r="BS126" s="18">
        <f t="shared" si="195"/>
        <v>0</v>
      </c>
      <c r="BT126" s="18">
        <f t="shared" si="195"/>
        <v>0</v>
      </c>
      <c r="BU126" s="18">
        <f t="shared" si="195"/>
        <v>0</v>
      </c>
      <c r="BV126" s="18">
        <f t="shared" si="195"/>
        <v>0</v>
      </c>
      <c r="BW126" s="18">
        <f t="shared" si="195"/>
        <v>0</v>
      </c>
      <c r="BX126" s="18">
        <f t="shared" si="195"/>
        <v>4894144</v>
      </c>
      <c r="BY126" s="18">
        <f t="shared" si="195"/>
        <v>1106295</v>
      </c>
      <c r="BZ126" s="18">
        <f t="shared" si="195"/>
        <v>176723</v>
      </c>
      <c r="CA126" s="18">
        <f t="shared" si="195"/>
        <v>176723</v>
      </c>
      <c r="CB126" s="18">
        <f t="shared" si="195"/>
        <v>176723</v>
      </c>
      <c r="CC126" s="18">
        <f t="shared" si="195"/>
        <v>0</v>
      </c>
      <c r="CD126" s="18">
        <f t="shared" si="195"/>
        <v>176723</v>
      </c>
      <c r="CE126" s="18">
        <f t="shared" si="195"/>
        <v>0</v>
      </c>
      <c r="CF126" s="18">
        <f t="shared" si="195"/>
        <v>0</v>
      </c>
      <c r="CG126" s="18">
        <f t="shared" si="195"/>
        <v>0</v>
      </c>
      <c r="CH126" s="18">
        <f t="shared" si="195"/>
        <v>0</v>
      </c>
      <c r="CI126" s="18">
        <f t="shared" si="195"/>
        <v>0</v>
      </c>
      <c r="CJ126" s="18">
        <f t="shared" si="195"/>
        <v>0</v>
      </c>
      <c r="CK126" s="18">
        <f t="shared" si="195"/>
        <v>0</v>
      </c>
      <c r="CL126" s="18">
        <f t="shared" si="195"/>
        <v>0</v>
      </c>
      <c r="CM126" s="18">
        <f t="shared" si="195"/>
        <v>0</v>
      </c>
      <c r="CN126" s="18">
        <f t="shared" si="195"/>
        <v>0</v>
      </c>
      <c r="CO126" s="18"/>
      <c r="CP126" s="18"/>
      <c r="CQ126" s="18">
        <f t="shared" si="195"/>
        <v>0</v>
      </c>
      <c r="CR126" s="18">
        <f t="shared" si="195"/>
        <v>0</v>
      </c>
      <c r="CS126" s="18">
        <f t="shared" si="195"/>
        <v>0</v>
      </c>
      <c r="CT126" s="18">
        <f t="shared" si="195"/>
        <v>0</v>
      </c>
      <c r="CU126" s="46">
        <f t="shared" si="195"/>
        <v>0</v>
      </c>
      <c r="CV126" s="58"/>
      <c r="CW126" s="94"/>
      <c r="CX126" s="114">
        <v>178635791</v>
      </c>
      <c r="CY126" s="114">
        <f t="shared" si="156"/>
        <v>0</v>
      </c>
      <c r="CZ126" s="94"/>
      <c r="DA126" s="93"/>
      <c r="DB126" s="58"/>
      <c r="DC126" s="58"/>
      <c r="DD126" s="58"/>
      <c r="DE126" s="58"/>
      <c r="DF126" s="58"/>
      <c r="DG126" s="58"/>
      <c r="DH126" s="58"/>
      <c r="DI126" s="58"/>
      <c r="DJ126" s="58"/>
      <c r="DK126" s="58"/>
      <c r="DL126" s="58"/>
      <c r="DM126" s="58"/>
      <c r="DN126" s="58"/>
      <c r="DO126" s="58"/>
      <c r="DP126" s="58"/>
      <c r="DQ126" s="58"/>
      <c r="DR126" s="58"/>
      <c r="DS126" s="58"/>
    </row>
    <row r="127" spans="1:123" ht="15.6" x14ac:dyDescent="0.3">
      <c r="A127" s="21" t="s">
        <v>1</v>
      </c>
      <c r="B127" s="21" t="s">
        <v>85</v>
      </c>
      <c r="C127" s="22" t="s">
        <v>226</v>
      </c>
      <c r="D127" s="18">
        <f>SUM(E127+BZ127+CR127)</f>
        <v>592873</v>
      </c>
      <c r="E127" s="19">
        <f>SUM(F127+BA127)</f>
        <v>592873</v>
      </c>
      <c r="F127" s="19">
        <f>SUM(G127+H127+I127+P127+S127+T127+U127+AE127+AD127)</f>
        <v>211663</v>
      </c>
      <c r="G127" s="23">
        <v>169330</v>
      </c>
      <c r="H127" s="23">
        <v>42333</v>
      </c>
      <c r="I127" s="19">
        <f t="shared" si="78"/>
        <v>0</v>
      </c>
      <c r="J127" s="23">
        <v>0</v>
      </c>
      <c r="K127" s="23">
        <v>0</v>
      </c>
      <c r="L127" s="23">
        <v>0</v>
      </c>
      <c r="M127" s="23">
        <v>0</v>
      </c>
      <c r="N127" s="23">
        <v>0</v>
      </c>
      <c r="O127" s="23">
        <v>0</v>
      </c>
      <c r="P127" s="19">
        <f t="shared" si="79"/>
        <v>0</v>
      </c>
      <c r="Q127" s="23">
        <v>0</v>
      </c>
      <c r="R127" s="23">
        <v>0</v>
      </c>
      <c r="S127" s="23">
        <v>0</v>
      </c>
      <c r="T127" s="23">
        <v>0</v>
      </c>
      <c r="U127" s="19">
        <f t="shared" ref="U127:U129" si="196">SUM(V127:AC127)</f>
        <v>0</v>
      </c>
      <c r="V127" s="23">
        <v>0</v>
      </c>
      <c r="W127" s="23">
        <v>0</v>
      </c>
      <c r="X127" s="23">
        <v>0</v>
      </c>
      <c r="Y127" s="23">
        <v>0</v>
      </c>
      <c r="Z127" s="23">
        <v>0</v>
      </c>
      <c r="AA127" s="23">
        <v>0</v>
      </c>
      <c r="AB127" s="23">
        <v>0</v>
      </c>
      <c r="AC127" s="23">
        <v>0</v>
      </c>
      <c r="AD127" s="19">
        <v>0</v>
      </c>
      <c r="AE127" s="19">
        <f>SUM(AF127:AZ127)</f>
        <v>0</v>
      </c>
      <c r="AF127" s="24">
        <v>0</v>
      </c>
      <c r="AG127" s="24">
        <v>0</v>
      </c>
      <c r="AH127" s="23">
        <v>0</v>
      </c>
      <c r="AI127" s="23">
        <v>0</v>
      </c>
      <c r="AJ127" s="23">
        <v>0</v>
      </c>
      <c r="AK127" s="23">
        <v>0</v>
      </c>
      <c r="AL127" s="23">
        <v>0</v>
      </c>
      <c r="AM127" s="23">
        <v>0</v>
      </c>
      <c r="AN127" s="23">
        <v>0</v>
      </c>
      <c r="AO127" s="23">
        <v>0</v>
      </c>
      <c r="AP127" s="23">
        <v>0</v>
      </c>
      <c r="AQ127" s="23">
        <v>0</v>
      </c>
      <c r="AR127" s="23">
        <v>0</v>
      </c>
      <c r="AS127" s="23">
        <v>0</v>
      </c>
      <c r="AT127" s="23">
        <v>0</v>
      </c>
      <c r="AU127" s="23">
        <v>0</v>
      </c>
      <c r="AV127" s="23">
        <v>0</v>
      </c>
      <c r="AW127" s="23">
        <v>0</v>
      </c>
      <c r="AX127" s="23">
        <v>0</v>
      </c>
      <c r="AY127" s="23">
        <v>0</v>
      </c>
      <c r="AZ127" s="23">
        <v>0</v>
      </c>
      <c r="BA127" s="19">
        <f>SUM(BB127+BF127+BI127+BK127+BN127)</f>
        <v>381210</v>
      </c>
      <c r="BB127" s="19">
        <f>SUM(BC127:BE127)</f>
        <v>0</v>
      </c>
      <c r="BC127" s="19">
        <v>0</v>
      </c>
      <c r="BD127" s="19">
        <v>0</v>
      </c>
      <c r="BE127" s="19">
        <v>0</v>
      </c>
      <c r="BF127" s="19">
        <f>SUM(BH127:BH127)</f>
        <v>0</v>
      </c>
      <c r="BG127" s="19">
        <v>0</v>
      </c>
      <c r="BH127" s="19">
        <v>0</v>
      </c>
      <c r="BI127" s="19">
        <v>0</v>
      </c>
      <c r="BJ127" s="19">
        <v>0</v>
      </c>
      <c r="BK127" s="19">
        <f t="shared" si="80"/>
        <v>0</v>
      </c>
      <c r="BL127" s="19">
        <v>0</v>
      </c>
      <c r="BM127" s="19">
        <v>0</v>
      </c>
      <c r="BN127" s="19">
        <f>SUM(BO127:BY127)</f>
        <v>381210</v>
      </c>
      <c r="BO127" s="19">
        <v>0</v>
      </c>
      <c r="BP127" s="19">
        <v>0</v>
      </c>
      <c r="BQ127" s="23">
        <v>381210</v>
      </c>
      <c r="BR127" s="19">
        <v>0</v>
      </c>
      <c r="BS127" s="19">
        <v>0</v>
      </c>
      <c r="BT127" s="19">
        <v>0</v>
      </c>
      <c r="BU127" s="19">
        <v>0</v>
      </c>
      <c r="BV127" s="19">
        <v>0</v>
      </c>
      <c r="BW127" s="19">
        <v>0</v>
      </c>
      <c r="BX127" s="23">
        <v>0</v>
      </c>
      <c r="BY127" s="23">
        <v>0</v>
      </c>
      <c r="BZ127" s="19">
        <f>SUM(CA127+CQ127)</f>
        <v>0</v>
      </c>
      <c r="CA127" s="19">
        <f>SUM(CB127+CE127+CK127)</f>
        <v>0</v>
      </c>
      <c r="CB127" s="19">
        <f t="shared" si="81"/>
        <v>0</v>
      </c>
      <c r="CC127" s="19">
        <v>0</v>
      </c>
      <c r="CD127" s="23">
        <v>0</v>
      </c>
      <c r="CE127" s="19">
        <f t="shared" ref="CE127:CE129" si="197">SUM(CF127:CJ127)</f>
        <v>0</v>
      </c>
      <c r="CF127" s="19">
        <v>0</v>
      </c>
      <c r="CG127" s="19">
        <v>0</v>
      </c>
      <c r="CH127" s="19">
        <v>0</v>
      </c>
      <c r="CI127" s="19">
        <v>0</v>
      </c>
      <c r="CJ127" s="19">
        <v>0</v>
      </c>
      <c r="CK127" s="19">
        <f>SUM(CL127:CP127)</f>
        <v>0</v>
      </c>
      <c r="CL127" s="19">
        <v>0</v>
      </c>
      <c r="CM127" s="19">
        <v>0</v>
      </c>
      <c r="CN127" s="19">
        <v>0</v>
      </c>
      <c r="CO127" s="19"/>
      <c r="CP127" s="19"/>
      <c r="CQ127" s="19">
        <v>0</v>
      </c>
      <c r="CR127" s="19">
        <f t="shared" si="82"/>
        <v>0</v>
      </c>
      <c r="CS127" s="19">
        <f t="shared" si="83"/>
        <v>0</v>
      </c>
      <c r="CT127" s="19">
        <v>0</v>
      </c>
      <c r="CU127" s="20">
        <v>0</v>
      </c>
      <c r="CW127" s="94"/>
      <c r="CX127" s="109">
        <v>592873</v>
      </c>
      <c r="CY127" s="109">
        <f t="shared" si="156"/>
        <v>0</v>
      </c>
      <c r="CZ127" s="94"/>
      <c r="DA127" s="95"/>
    </row>
    <row r="128" spans="1:123" s="81" customFormat="1" ht="15.6" x14ac:dyDescent="0.3">
      <c r="A128" s="74" t="s">
        <v>1</v>
      </c>
      <c r="B128" s="74" t="s">
        <v>188</v>
      </c>
      <c r="C128" s="75" t="s">
        <v>227</v>
      </c>
      <c r="D128" s="76">
        <f>SUM(E128+BZ128+CR128)</f>
        <v>156695733</v>
      </c>
      <c r="E128" s="77">
        <f>SUM(F128+BA128)</f>
        <v>156695733</v>
      </c>
      <c r="F128" s="77">
        <f>SUM(G128+H128+I128+P128+S128+T128+U128+AE128+AD128)</f>
        <v>142151339</v>
      </c>
      <c r="G128" s="78">
        <v>111046911</v>
      </c>
      <c r="H128" s="78">
        <v>26166269</v>
      </c>
      <c r="I128" s="77">
        <f t="shared" si="78"/>
        <v>2011731</v>
      </c>
      <c r="J128" s="78">
        <v>3748</v>
      </c>
      <c r="K128" s="78">
        <v>0</v>
      </c>
      <c r="L128" s="78">
        <v>1839983</v>
      </c>
      <c r="M128" s="78">
        <v>0</v>
      </c>
      <c r="N128" s="78">
        <v>150000</v>
      </c>
      <c r="O128" s="78">
        <v>18000</v>
      </c>
      <c r="P128" s="77">
        <f t="shared" si="79"/>
        <v>0</v>
      </c>
      <c r="Q128" s="78">
        <v>0</v>
      </c>
      <c r="R128" s="78">
        <v>0</v>
      </c>
      <c r="S128" s="78">
        <v>0</v>
      </c>
      <c r="T128" s="78">
        <v>284192</v>
      </c>
      <c r="U128" s="77">
        <f t="shared" si="196"/>
        <v>2199863</v>
      </c>
      <c r="V128" s="78">
        <v>0</v>
      </c>
      <c r="W128" s="78">
        <v>1503656</v>
      </c>
      <c r="X128" s="78">
        <v>359565</v>
      </c>
      <c r="Y128" s="78">
        <v>198193</v>
      </c>
      <c r="Z128" s="78">
        <v>138283</v>
      </c>
      <c r="AA128" s="78">
        <v>0</v>
      </c>
      <c r="AB128" s="78">
        <v>0</v>
      </c>
      <c r="AC128" s="78">
        <v>166</v>
      </c>
      <c r="AD128" s="77">
        <v>0</v>
      </c>
      <c r="AE128" s="77">
        <f>SUM(AF128:AZ128)</f>
        <v>442373</v>
      </c>
      <c r="AF128" s="79">
        <v>0</v>
      </c>
      <c r="AG128" s="79">
        <v>0</v>
      </c>
      <c r="AH128" s="78">
        <v>0</v>
      </c>
      <c r="AI128" s="78">
        <v>0</v>
      </c>
      <c r="AJ128" s="78">
        <v>146000</v>
      </c>
      <c r="AK128" s="78">
        <v>0</v>
      </c>
      <c r="AL128" s="78">
        <v>0</v>
      </c>
      <c r="AM128" s="78">
        <v>0</v>
      </c>
      <c r="AN128" s="78">
        <v>200000</v>
      </c>
      <c r="AO128" s="78">
        <v>0</v>
      </c>
      <c r="AP128" s="78">
        <v>0</v>
      </c>
      <c r="AQ128" s="78">
        <v>0</v>
      </c>
      <c r="AR128" s="78">
        <v>0</v>
      </c>
      <c r="AS128" s="78">
        <v>0</v>
      </c>
      <c r="AT128" s="78">
        <v>0</v>
      </c>
      <c r="AU128" s="78">
        <v>0</v>
      </c>
      <c r="AV128" s="78">
        <v>0</v>
      </c>
      <c r="AW128" s="78">
        <v>0</v>
      </c>
      <c r="AX128" s="78">
        <v>0</v>
      </c>
      <c r="AY128" s="78">
        <v>0</v>
      </c>
      <c r="AZ128" s="78">
        <v>96373</v>
      </c>
      <c r="BA128" s="77">
        <f>SUM(BB128+BF128+BI128+BK128+BN128)</f>
        <v>14544394</v>
      </c>
      <c r="BB128" s="77">
        <f>SUM(BC128:BE128)</f>
        <v>0</v>
      </c>
      <c r="BC128" s="77">
        <v>0</v>
      </c>
      <c r="BD128" s="77">
        <v>0</v>
      </c>
      <c r="BE128" s="77">
        <v>0</v>
      </c>
      <c r="BF128" s="77">
        <f>SUM(BH128:BH128)</f>
        <v>0</v>
      </c>
      <c r="BG128" s="77">
        <v>0</v>
      </c>
      <c r="BH128" s="77">
        <v>0</v>
      </c>
      <c r="BI128" s="77">
        <v>0</v>
      </c>
      <c r="BJ128" s="77">
        <v>0</v>
      </c>
      <c r="BK128" s="77">
        <f t="shared" si="80"/>
        <v>0</v>
      </c>
      <c r="BL128" s="77">
        <v>0</v>
      </c>
      <c r="BM128" s="77">
        <v>0</v>
      </c>
      <c r="BN128" s="77">
        <f>SUM(BO128:BY128)</f>
        <v>14544394</v>
      </c>
      <c r="BO128" s="77">
        <v>0</v>
      </c>
      <c r="BP128" s="77">
        <v>0</v>
      </c>
      <c r="BQ128" s="78">
        <v>8995858</v>
      </c>
      <c r="BR128" s="77">
        <v>0</v>
      </c>
      <c r="BS128" s="77">
        <v>0</v>
      </c>
      <c r="BT128" s="77">
        <v>0</v>
      </c>
      <c r="BU128" s="77">
        <v>0</v>
      </c>
      <c r="BV128" s="77">
        <v>0</v>
      </c>
      <c r="BW128" s="77">
        <v>0</v>
      </c>
      <c r="BX128" s="78">
        <v>4442241</v>
      </c>
      <c r="BY128" s="78">
        <v>1106295</v>
      </c>
      <c r="BZ128" s="77">
        <f>SUM(CA128+CQ128)</f>
        <v>0</v>
      </c>
      <c r="CA128" s="77">
        <f>SUM(CB128+CE128+CK128)</f>
        <v>0</v>
      </c>
      <c r="CB128" s="77">
        <f t="shared" si="81"/>
        <v>0</v>
      </c>
      <c r="CC128" s="77">
        <v>0</v>
      </c>
      <c r="CD128" s="78"/>
      <c r="CE128" s="77">
        <f t="shared" si="197"/>
        <v>0</v>
      </c>
      <c r="CF128" s="77">
        <v>0</v>
      </c>
      <c r="CG128" s="77">
        <v>0</v>
      </c>
      <c r="CH128" s="77">
        <v>0</v>
      </c>
      <c r="CI128" s="77">
        <v>0</v>
      </c>
      <c r="CJ128" s="77">
        <v>0</v>
      </c>
      <c r="CK128" s="77">
        <f>SUM(CL128:CP128)</f>
        <v>0</v>
      </c>
      <c r="CL128" s="77">
        <v>0</v>
      </c>
      <c r="CM128" s="77">
        <v>0</v>
      </c>
      <c r="CN128" s="77">
        <v>0</v>
      </c>
      <c r="CO128" s="77"/>
      <c r="CP128" s="77"/>
      <c r="CQ128" s="77">
        <v>0</v>
      </c>
      <c r="CR128" s="77">
        <f t="shared" si="82"/>
        <v>0</v>
      </c>
      <c r="CS128" s="77">
        <f t="shared" si="83"/>
        <v>0</v>
      </c>
      <c r="CT128" s="77">
        <v>0</v>
      </c>
      <c r="CU128" s="80">
        <v>0</v>
      </c>
      <c r="CW128" s="97"/>
      <c r="CX128" s="109">
        <v>156695733</v>
      </c>
      <c r="CY128" s="109">
        <f t="shared" si="156"/>
        <v>0</v>
      </c>
      <c r="CZ128" s="97"/>
      <c r="DA128" s="98"/>
    </row>
    <row r="129" spans="1:123" ht="15.6" x14ac:dyDescent="0.3">
      <c r="A129" s="21" t="s">
        <v>1</v>
      </c>
      <c r="B129" s="21" t="s">
        <v>95</v>
      </c>
      <c r="C129" s="22" t="s">
        <v>538</v>
      </c>
      <c r="D129" s="18">
        <f>SUM(E129+BZ129+CR129)</f>
        <v>21347185</v>
      </c>
      <c r="E129" s="19">
        <f>SUM(F129+BA129)</f>
        <v>21170462</v>
      </c>
      <c r="F129" s="19">
        <f>SUM(G129+H129+I129+P129+S129+T129+U129+AE129+AD129)</f>
        <v>20099777</v>
      </c>
      <c r="G129" s="23">
        <v>15658136</v>
      </c>
      <c r="H129" s="23">
        <v>3752360</v>
      </c>
      <c r="I129" s="19">
        <f t="shared" si="78"/>
        <v>338334</v>
      </c>
      <c r="J129" s="23">
        <v>5357</v>
      </c>
      <c r="K129" s="23">
        <v>40400</v>
      </c>
      <c r="L129" s="23">
        <v>227826</v>
      </c>
      <c r="M129" s="23">
        <v>0</v>
      </c>
      <c r="N129" s="23">
        <v>23150</v>
      </c>
      <c r="O129" s="23">
        <v>41601</v>
      </c>
      <c r="P129" s="19">
        <f t="shared" si="79"/>
        <v>0</v>
      </c>
      <c r="Q129" s="23">
        <v>0</v>
      </c>
      <c r="R129" s="23">
        <v>0</v>
      </c>
      <c r="S129" s="23">
        <v>0</v>
      </c>
      <c r="T129" s="23">
        <v>41334</v>
      </c>
      <c r="U129" s="19">
        <f t="shared" si="196"/>
        <v>237930</v>
      </c>
      <c r="V129" s="23">
        <v>1215</v>
      </c>
      <c r="W129" s="23">
        <v>178963</v>
      </c>
      <c r="X129" s="23">
        <v>32285</v>
      </c>
      <c r="Y129" s="23">
        <v>14900</v>
      </c>
      <c r="Z129" s="23">
        <v>10567</v>
      </c>
      <c r="AA129" s="23">
        <v>0</v>
      </c>
      <c r="AB129" s="23">
        <v>0</v>
      </c>
      <c r="AC129" s="23">
        <v>0</v>
      </c>
      <c r="AD129" s="19">
        <v>0</v>
      </c>
      <c r="AE129" s="19">
        <f>SUM(AF129:AZ129)</f>
        <v>71683</v>
      </c>
      <c r="AF129" s="24">
        <v>0</v>
      </c>
      <c r="AG129" s="24">
        <v>0</v>
      </c>
      <c r="AH129" s="23">
        <v>0</v>
      </c>
      <c r="AI129" s="23">
        <v>13782</v>
      </c>
      <c r="AJ129" s="23">
        <v>0</v>
      </c>
      <c r="AK129" s="23">
        <v>7416</v>
      </c>
      <c r="AL129" s="23">
        <v>0</v>
      </c>
      <c r="AM129" s="23">
        <v>1200</v>
      </c>
      <c r="AN129" s="23">
        <v>10645</v>
      </c>
      <c r="AO129" s="23">
        <v>0</v>
      </c>
      <c r="AP129" s="23">
        <v>0</v>
      </c>
      <c r="AQ129" s="23">
        <v>0</v>
      </c>
      <c r="AR129" s="23">
        <v>0</v>
      </c>
      <c r="AS129" s="23">
        <v>38640</v>
      </c>
      <c r="AT129" s="23">
        <v>0</v>
      </c>
      <c r="AU129" s="23">
        <v>0</v>
      </c>
      <c r="AV129" s="23">
        <v>0</v>
      </c>
      <c r="AW129" s="23">
        <v>0</v>
      </c>
      <c r="AX129" s="23">
        <v>0</v>
      </c>
      <c r="AY129" s="23">
        <v>0</v>
      </c>
      <c r="AZ129" s="23">
        <v>0</v>
      </c>
      <c r="BA129" s="19">
        <f>SUM(BB129+BF129+BI129+BK129+BN129)</f>
        <v>1070685</v>
      </c>
      <c r="BB129" s="19">
        <f>SUM(BC129:BE129)</f>
        <v>0</v>
      </c>
      <c r="BC129" s="19">
        <v>0</v>
      </c>
      <c r="BD129" s="19">
        <v>0</v>
      </c>
      <c r="BE129" s="19">
        <v>0</v>
      </c>
      <c r="BF129" s="19">
        <f>SUM(BH129:BH129)</f>
        <v>0</v>
      </c>
      <c r="BG129" s="19">
        <v>0</v>
      </c>
      <c r="BH129" s="19">
        <v>0</v>
      </c>
      <c r="BI129" s="19">
        <v>0</v>
      </c>
      <c r="BJ129" s="19">
        <v>0</v>
      </c>
      <c r="BK129" s="19">
        <f t="shared" si="80"/>
        <v>0</v>
      </c>
      <c r="BL129" s="19">
        <v>0</v>
      </c>
      <c r="BM129" s="19">
        <v>0</v>
      </c>
      <c r="BN129" s="19">
        <f>SUM(BO129:BY129)</f>
        <v>1070685</v>
      </c>
      <c r="BO129" s="19">
        <v>0</v>
      </c>
      <c r="BP129" s="19">
        <v>0</v>
      </c>
      <c r="BQ129" s="23">
        <v>618782</v>
      </c>
      <c r="BR129" s="19">
        <v>0</v>
      </c>
      <c r="BS129" s="19">
        <v>0</v>
      </c>
      <c r="BT129" s="19">
        <v>0</v>
      </c>
      <c r="BU129" s="19">
        <v>0</v>
      </c>
      <c r="BV129" s="19">
        <v>0</v>
      </c>
      <c r="BW129" s="19">
        <v>0</v>
      </c>
      <c r="BX129" s="23">
        <v>451903</v>
      </c>
      <c r="BY129" s="23">
        <v>0</v>
      </c>
      <c r="BZ129" s="19">
        <f>SUM(CA129+CQ129)</f>
        <v>176723</v>
      </c>
      <c r="CA129" s="19">
        <f>SUM(CB129+CE129+CK129)</f>
        <v>176723</v>
      </c>
      <c r="CB129" s="19">
        <f t="shared" si="81"/>
        <v>176723</v>
      </c>
      <c r="CC129" s="19">
        <v>0</v>
      </c>
      <c r="CD129" s="23">
        <v>176723</v>
      </c>
      <c r="CE129" s="19">
        <f t="shared" si="197"/>
        <v>0</v>
      </c>
      <c r="CF129" s="19">
        <v>0</v>
      </c>
      <c r="CG129" s="19">
        <v>0</v>
      </c>
      <c r="CH129" s="19">
        <v>0</v>
      </c>
      <c r="CI129" s="19">
        <v>0</v>
      </c>
      <c r="CJ129" s="19">
        <v>0</v>
      </c>
      <c r="CK129" s="19">
        <f>SUM(CL129:CP129)</f>
        <v>0</v>
      </c>
      <c r="CL129" s="19"/>
      <c r="CM129" s="19"/>
      <c r="CN129" s="19">
        <v>0</v>
      </c>
      <c r="CO129" s="19"/>
      <c r="CP129" s="19"/>
      <c r="CQ129" s="19">
        <v>0</v>
      </c>
      <c r="CR129" s="19">
        <f t="shared" si="82"/>
        <v>0</v>
      </c>
      <c r="CS129" s="19">
        <f t="shared" si="83"/>
        <v>0</v>
      </c>
      <c r="CT129" s="19">
        <v>0</v>
      </c>
      <c r="CU129" s="20">
        <v>0</v>
      </c>
      <c r="CW129" s="94"/>
      <c r="CX129" s="109">
        <v>21347185</v>
      </c>
      <c r="CY129" s="109">
        <f t="shared" si="156"/>
        <v>0</v>
      </c>
      <c r="CZ129" s="94"/>
      <c r="DA129" s="95"/>
    </row>
    <row r="130" spans="1:123" s="59" customFormat="1" ht="31.2" x14ac:dyDescent="0.3">
      <c r="A130" s="16" t="s">
        <v>228</v>
      </c>
      <c r="B130" s="16" t="s">
        <v>1</v>
      </c>
      <c r="C130" s="17" t="s">
        <v>229</v>
      </c>
      <c r="D130" s="18">
        <f>SUM(D131)</f>
        <v>5143545</v>
      </c>
      <c r="E130" s="18">
        <f t="shared" ref="E130:BT130" si="198">SUM(E131)</f>
        <v>5143545</v>
      </c>
      <c r="F130" s="18">
        <f t="shared" si="198"/>
        <v>5143545</v>
      </c>
      <c r="G130" s="18">
        <f t="shared" si="198"/>
        <v>4080695</v>
      </c>
      <c r="H130" s="18">
        <f t="shared" si="198"/>
        <v>924351</v>
      </c>
      <c r="I130" s="18">
        <f t="shared" si="198"/>
        <v>48163</v>
      </c>
      <c r="J130" s="18">
        <f t="shared" si="198"/>
        <v>0</v>
      </c>
      <c r="K130" s="18">
        <f t="shared" si="198"/>
        <v>0</v>
      </c>
      <c r="L130" s="18">
        <f t="shared" si="198"/>
        <v>0</v>
      </c>
      <c r="M130" s="18">
        <f t="shared" si="198"/>
        <v>0</v>
      </c>
      <c r="N130" s="18">
        <f t="shared" si="198"/>
        <v>37149</v>
      </c>
      <c r="O130" s="18">
        <f t="shared" si="198"/>
        <v>11014</v>
      </c>
      <c r="P130" s="18">
        <f t="shared" si="198"/>
        <v>0</v>
      </c>
      <c r="Q130" s="18">
        <f t="shared" si="198"/>
        <v>0</v>
      </c>
      <c r="R130" s="18">
        <f t="shared" si="198"/>
        <v>0</v>
      </c>
      <c r="S130" s="18">
        <f t="shared" si="198"/>
        <v>0</v>
      </c>
      <c r="T130" s="18">
        <f t="shared" si="198"/>
        <v>16757</v>
      </c>
      <c r="U130" s="18">
        <f t="shared" si="198"/>
        <v>69462</v>
      </c>
      <c r="V130" s="18">
        <f t="shared" si="198"/>
        <v>1680</v>
      </c>
      <c r="W130" s="18">
        <f t="shared" si="198"/>
        <v>50971</v>
      </c>
      <c r="X130" s="18">
        <f t="shared" si="198"/>
        <v>9819</v>
      </c>
      <c r="Y130" s="18">
        <f t="shared" si="198"/>
        <v>5214</v>
      </c>
      <c r="Z130" s="18">
        <f t="shared" si="198"/>
        <v>1778</v>
      </c>
      <c r="AA130" s="18">
        <f t="shared" si="198"/>
        <v>0</v>
      </c>
      <c r="AB130" s="18">
        <f t="shared" si="198"/>
        <v>0</v>
      </c>
      <c r="AC130" s="18">
        <f t="shared" si="198"/>
        <v>0</v>
      </c>
      <c r="AD130" s="18">
        <f t="shared" si="198"/>
        <v>0</v>
      </c>
      <c r="AE130" s="18">
        <f t="shared" si="198"/>
        <v>4117</v>
      </c>
      <c r="AF130" s="18">
        <f t="shared" si="198"/>
        <v>0</v>
      </c>
      <c r="AG130" s="18">
        <f t="shared" si="198"/>
        <v>0</v>
      </c>
      <c r="AH130" s="18">
        <f t="shared" si="198"/>
        <v>1300</v>
      </c>
      <c r="AI130" s="18">
        <f t="shared" si="198"/>
        <v>0</v>
      </c>
      <c r="AJ130" s="18">
        <f t="shared" si="198"/>
        <v>0</v>
      </c>
      <c r="AK130" s="18">
        <f t="shared" si="198"/>
        <v>0</v>
      </c>
      <c r="AL130" s="18">
        <f t="shared" si="198"/>
        <v>0</v>
      </c>
      <c r="AM130" s="18">
        <f t="shared" si="198"/>
        <v>312</v>
      </c>
      <c r="AN130" s="18">
        <f t="shared" si="198"/>
        <v>2505</v>
      </c>
      <c r="AO130" s="18">
        <f t="shared" si="198"/>
        <v>0</v>
      </c>
      <c r="AP130" s="18">
        <f t="shared" si="198"/>
        <v>0</v>
      </c>
      <c r="AQ130" s="18">
        <f t="shared" si="198"/>
        <v>0</v>
      </c>
      <c r="AR130" s="18">
        <f t="shared" si="198"/>
        <v>0</v>
      </c>
      <c r="AS130" s="18">
        <f t="shared" si="198"/>
        <v>0</v>
      </c>
      <c r="AT130" s="18"/>
      <c r="AU130" s="18"/>
      <c r="AV130" s="18">
        <f t="shared" si="198"/>
        <v>0</v>
      </c>
      <c r="AW130" s="18">
        <f t="shared" si="198"/>
        <v>0</v>
      </c>
      <c r="AX130" s="18">
        <f t="shared" si="198"/>
        <v>0</v>
      </c>
      <c r="AY130" s="18"/>
      <c r="AZ130" s="18">
        <f t="shared" si="198"/>
        <v>0</v>
      </c>
      <c r="BA130" s="18">
        <f t="shared" si="198"/>
        <v>0</v>
      </c>
      <c r="BB130" s="18">
        <f t="shared" si="198"/>
        <v>0</v>
      </c>
      <c r="BC130" s="18">
        <f t="shared" si="198"/>
        <v>0</v>
      </c>
      <c r="BD130" s="18">
        <f t="shared" si="198"/>
        <v>0</v>
      </c>
      <c r="BE130" s="18">
        <f t="shared" si="198"/>
        <v>0</v>
      </c>
      <c r="BF130" s="18">
        <f t="shared" si="198"/>
        <v>0</v>
      </c>
      <c r="BG130" s="18">
        <f t="shared" si="198"/>
        <v>0</v>
      </c>
      <c r="BH130" s="18">
        <f t="shared" si="198"/>
        <v>0</v>
      </c>
      <c r="BI130" s="18">
        <f t="shared" si="198"/>
        <v>0</v>
      </c>
      <c r="BJ130" s="18">
        <f t="shared" si="198"/>
        <v>0</v>
      </c>
      <c r="BK130" s="18">
        <f t="shared" si="198"/>
        <v>0</v>
      </c>
      <c r="BL130" s="18">
        <f t="shared" si="198"/>
        <v>0</v>
      </c>
      <c r="BM130" s="18">
        <f t="shared" si="198"/>
        <v>0</v>
      </c>
      <c r="BN130" s="18">
        <f t="shared" si="198"/>
        <v>0</v>
      </c>
      <c r="BO130" s="18">
        <f t="shared" si="198"/>
        <v>0</v>
      </c>
      <c r="BP130" s="18">
        <f t="shared" si="198"/>
        <v>0</v>
      </c>
      <c r="BQ130" s="18">
        <f t="shared" si="198"/>
        <v>0</v>
      </c>
      <c r="BR130" s="18">
        <f t="shared" si="198"/>
        <v>0</v>
      </c>
      <c r="BS130" s="18">
        <f t="shared" si="198"/>
        <v>0</v>
      </c>
      <c r="BT130" s="18">
        <f t="shared" si="198"/>
        <v>0</v>
      </c>
      <c r="BU130" s="18">
        <f t="shared" ref="BU130:CU130" si="199">SUM(BU131)</f>
        <v>0</v>
      </c>
      <c r="BV130" s="18">
        <f t="shared" si="199"/>
        <v>0</v>
      </c>
      <c r="BW130" s="18">
        <f t="shared" si="199"/>
        <v>0</v>
      </c>
      <c r="BX130" s="18">
        <f t="shared" si="199"/>
        <v>0</v>
      </c>
      <c r="BY130" s="18">
        <f t="shared" si="199"/>
        <v>0</v>
      </c>
      <c r="BZ130" s="18">
        <f t="shared" si="199"/>
        <v>0</v>
      </c>
      <c r="CA130" s="18">
        <f t="shared" si="199"/>
        <v>0</v>
      </c>
      <c r="CB130" s="18">
        <f t="shared" si="199"/>
        <v>0</v>
      </c>
      <c r="CC130" s="18">
        <f t="shared" si="199"/>
        <v>0</v>
      </c>
      <c r="CD130" s="18">
        <f t="shared" si="199"/>
        <v>0</v>
      </c>
      <c r="CE130" s="18">
        <f t="shared" si="199"/>
        <v>0</v>
      </c>
      <c r="CF130" s="18">
        <f t="shared" si="199"/>
        <v>0</v>
      </c>
      <c r="CG130" s="18">
        <f t="shared" si="199"/>
        <v>0</v>
      </c>
      <c r="CH130" s="18">
        <f t="shared" si="199"/>
        <v>0</v>
      </c>
      <c r="CI130" s="18">
        <f t="shared" si="199"/>
        <v>0</v>
      </c>
      <c r="CJ130" s="18">
        <f t="shared" si="199"/>
        <v>0</v>
      </c>
      <c r="CK130" s="18">
        <f t="shared" si="199"/>
        <v>0</v>
      </c>
      <c r="CL130" s="18">
        <f t="shared" si="199"/>
        <v>0</v>
      </c>
      <c r="CM130" s="18">
        <f t="shared" si="199"/>
        <v>0</v>
      </c>
      <c r="CN130" s="18">
        <f t="shared" si="199"/>
        <v>0</v>
      </c>
      <c r="CO130" s="18"/>
      <c r="CP130" s="18"/>
      <c r="CQ130" s="18">
        <f t="shared" si="199"/>
        <v>0</v>
      </c>
      <c r="CR130" s="18">
        <f t="shared" si="199"/>
        <v>0</v>
      </c>
      <c r="CS130" s="18">
        <f t="shared" si="199"/>
        <v>0</v>
      </c>
      <c r="CT130" s="18">
        <f t="shared" si="199"/>
        <v>0</v>
      </c>
      <c r="CU130" s="46">
        <f t="shared" si="199"/>
        <v>0</v>
      </c>
      <c r="CV130" s="58"/>
      <c r="CW130" s="94"/>
      <c r="CX130" s="114">
        <v>5143545</v>
      </c>
      <c r="CY130" s="114">
        <f t="shared" si="156"/>
        <v>0</v>
      </c>
      <c r="CZ130" s="94"/>
      <c r="DA130" s="93"/>
      <c r="DB130" s="58"/>
      <c r="DC130" s="58"/>
      <c r="DD130" s="58"/>
      <c r="DE130" s="58"/>
      <c r="DF130" s="58"/>
      <c r="DG130" s="58"/>
      <c r="DH130" s="58"/>
      <c r="DI130" s="58"/>
      <c r="DJ130" s="58"/>
      <c r="DK130" s="58"/>
      <c r="DL130" s="58"/>
      <c r="DM130" s="58"/>
      <c r="DN130" s="58"/>
      <c r="DO130" s="58"/>
      <c r="DP130" s="58"/>
      <c r="DQ130" s="58"/>
      <c r="DR130" s="58"/>
      <c r="DS130" s="58"/>
    </row>
    <row r="131" spans="1:123" ht="31.2" x14ac:dyDescent="0.3">
      <c r="A131" s="21" t="s">
        <v>1</v>
      </c>
      <c r="B131" s="21" t="s">
        <v>85</v>
      </c>
      <c r="C131" s="22" t="s">
        <v>230</v>
      </c>
      <c r="D131" s="18">
        <f>SUM(E131+BZ131+CR131)</f>
        <v>5143545</v>
      </c>
      <c r="E131" s="19">
        <f>SUM(F131+BA131)</f>
        <v>5143545</v>
      </c>
      <c r="F131" s="19">
        <f>SUM(G131+H131+I131+P131+S131+T131+U131+AE131+AD131)</f>
        <v>5143545</v>
      </c>
      <c r="G131" s="19">
        <v>4080695</v>
      </c>
      <c r="H131" s="19">
        <v>924351</v>
      </c>
      <c r="I131" s="19">
        <f t="shared" si="78"/>
        <v>48163</v>
      </c>
      <c r="J131" s="19">
        <v>0</v>
      </c>
      <c r="K131" s="19">
        <v>0</v>
      </c>
      <c r="L131" s="19">
        <v>0</v>
      </c>
      <c r="M131" s="19">
        <v>0</v>
      </c>
      <c r="N131" s="24">
        <v>37149</v>
      </c>
      <c r="O131" s="24">
        <v>11014</v>
      </c>
      <c r="P131" s="19">
        <f t="shared" si="79"/>
        <v>0</v>
      </c>
      <c r="Q131" s="24"/>
      <c r="R131" s="19">
        <v>0</v>
      </c>
      <c r="S131" s="19">
        <v>0</v>
      </c>
      <c r="T131" s="24">
        <v>16757</v>
      </c>
      <c r="U131" s="19">
        <f>SUM(V131:AC131)</f>
        <v>69462</v>
      </c>
      <c r="V131" s="23">
        <v>1680</v>
      </c>
      <c r="W131" s="23">
        <v>50971</v>
      </c>
      <c r="X131" s="23">
        <v>9819</v>
      </c>
      <c r="Y131" s="23">
        <v>5214</v>
      </c>
      <c r="Z131" s="23">
        <v>1778</v>
      </c>
      <c r="AA131" s="23">
        <v>0</v>
      </c>
      <c r="AB131" s="23">
        <v>0</v>
      </c>
      <c r="AC131" s="23">
        <v>0</v>
      </c>
      <c r="AD131" s="23">
        <v>0</v>
      </c>
      <c r="AE131" s="19">
        <f>SUM(AF131:AZ131)</f>
        <v>4117</v>
      </c>
      <c r="AF131" s="19">
        <v>0</v>
      </c>
      <c r="AG131" s="19">
        <v>0</v>
      </c>
      <c r="AH131" s="23">
        <v>1300</v>
      </c>
      <c r="AI131" s="23"/>
      <c r="AJ131" s="23">
        <v>0</v>
      </c>
      <c r="AK131" s="23"/>
      <c r="AL131" s="23">
        <v>0</v>
      </c>
      <c r="AM131" s="23">
        <v>312</v>
      </c>
      <c r="AN131" s="23">
        <v>2505</v>
      </c>
      <c r="AO131" s="23">
        <v>0</v>
      </c>
      <c r="AP131" s="23">
        <v>0</v>
      </c>
      <c r="AQ131" s="23">
        <v>0</v>
      </c>
      <c r="AR131" s="23">
        <v>0</v>
      </c>
      <c r="AS131" s="23">
        <v>0</v>
      </c>
      <c r="AT131" s="23">
        <v>0</v>
      </c>
      <c r="AU131" s="23">
        <v>0</v>
      </c>
      <c r="AV131" s="23">
        <v>0</v>
      </c>
      <c r="AW131" s="23">
        <v>0</v>
      </c>
      <c r="AX131" s="23">
        <v>0</v>
      </c>
      <c r="AY131" s="23">
        <v>0</v>
      </c>
      <c r="AZ131" s="23">
        <v>0</v>
      </c>
      <c r="BA131" s="19">
        <f>SUM(BB131+BF131+BI131+BK131+BN131)</f>
        <v>0</v>
      </c>
      <c r="BB131" s="19">
        <f>SUM(BC131:BE131)</f>
        <v>0</v>
      </c>
      <c r="BC131" s="19">
        <v>0</v>
      </c>
      <c r="BD131" s="19">
        <v>0</v>
      </c>
      <c r="BE131" s="19">
        <v>0</v>
      </c>
      <c r="BF131" s="19">
        <f>SUM(BH131:BH131)</f>
        <v>0</v>
      </c>
      <c r="BG131" s="19">
        <v>0</v>
      </c>
      <c r="BH131" s="19">
        <v>0</v>
      </c>
      <c r="BI131" s="19">
        <v>0</v>
      </c>
      <c r="BJ131" s="19">
        <v>0</v>
      </c>
      <c r="BK131" s="19">
        <f t="shared" si="80"/>
        <v>0</v>
      </c>
      <c r="BL131" s="19">
        <v>0</v>
      </c>
      <c r="BM131" s="19">
        <v>0</v>
      </c>
      <c r="BN131" s="19">
        <f>SUM(BO131:BY131)</f>
        <v>0</v>
      </c>
      <c r="BO131" s="19">
        <v>0</v>
      </c>
      <c r="BP131" s="19">
        <v>0</v>
      </c>
      <c r="BQ131" s="19">
        <v>0</v>
      </c>
      <c r="BR131" s="19">
        <v>0</v>
      </c>
      <c r="BS131" s="19">
        <v>0</v>
      </c>
      <c r="BT131" s="19">
        <v>0</v>
      </c>
      <c r="BU131" s="19">
        <v>0</v>
      </c>
      <c r="BV131" s="19">
        <v>0</v>
      </c>
      <c r="BW131" s="19">
        <v>0</v>
      </c>
      <c r="BX131" s="19">
        <v>0</v>
      </c>
      <c r="BY131" s="19">
        <v>0</v>
      </c>
      <c r="BZ131" s="19">
        <f>SUM(CA131+CQ131)</f>
        <v>0</v>
      </c>
      <c r="CA131" s="19">
        <f>SUM(CB131+CE131+CK131)</f>
        <v>0</v>
      </c>
      <c r="CB131" s="19">
        <f t="shared" si="81"/>
        <v>0</v>
      </c>
      <c r="CC131" s="19">
        <v>0</v>
      </c>
      <c r="CD131" s="19"/>
      <c r="CE131" s="19">
        <f>SUM(CF131:CJ131)</f>
        <v>0</v>
      </c>
      <c r="CF131" s="19">
        <v>0</v>
      </c>
      <c r="CG131" s="19">
        <v>0</v>
      </c>
      <c r="CH131" s="19">
        <v>0</v>
      </c>
      <c r="CI131" s="19">
        <v>0</v>
      </c>
      <c r="CJ131" s="19">
        <v>0</v>
      </c>
      <c r="CK131" s="19">
        <f>SUM(CL131:CP131)</f>
        <v>0</v>
      </c>
      <c r="CL131" s="19">
        <v>0</v>
      </c>
      <c r="CM131" s="19">
        <v>0</v>
      </c>
      <c r="CN131" s="19">
        <v>0</v>
      </c>
      <c r="CO131" s="19"/>
      <c r="CP131" s="19"/>
      <c r="CQ131" s="19">
        <v>0</v>
      </c>
      <c r="CR131" s="19">
        <f t="shared" si="82"/>
        <v>0</v>
      </c>
      <c r="CS131" s="19">
        <f t="shared" si="83"/>
        <v>0</v>
      </c>
      <c r="CT131" s="19">
        <v>0</v>
      </c>
      <c r="CU131" s="20">
        <v>0</v>
      </c>
      <c r="CW131" s="94"/>
      <c r="CX131" s="109">
        <v>5143545</v>
      </c>
      <c r="CY131" s="109">
        <f t="shared" si="156"/>
        <v>0</v>
      </c>
      <c r="CZ131" s="94"/>
      <c r="DA131" s="95"/>
    </row>
    <row r="132" spans="1:123" s="59" customFormat="1" ht="31.2" x14ac:dyDescent="0.3">
      <c r="A132" s="16" t="s">
        <v>231</v>
      </c>
      <c r="B132" s="16" t="s">
        <v>1</v>
      </c>
      <c r="C132" s="17" t="s">
        <v>232</v>
      </c>
      <c r="D132" s="18">
        <f t="shared" ref="D132:AK132" si="200">SUM(D133)</f>
        <v>9336360</v>
      </c>
      <c r="E132" s="18">
        <f t="shared" si="200"/>
        <v>9145855</v>
      </c>
      <c r="F132" s="18">
        <f t="shared" si="200"/>
        <v>7793228</v>
      </c>
      <c r="G132" s="18">
        <f t="shared" si="200"/>
        <v>4419714</v>
      </c>
      <c r="H132" s="18">
        <f t="shared" si="200"/>
        <v>1046397</v>
      </c>
      <c r="I132" s="18">
        <f t="shared" si="200"/>
        <v>1757033</v>
      </c>
      <c r="J132" s="18">
        <f t="shared" si="200"/>
        <v>20069</v>
      </c>
      <c r="K132" s="18">
        <f t="shared" si="200"/>
        <v>181482</v>
      </c>
      <c r="L132" s="18">
        <f t="shared" si="200"/>
        <v>1116912</v>
      </c>
      <c r="M132" s="18">
        <f t="shared" si="200"/>
        <v>0</v>
      </c>
      <c r="N132" s="18">
        <f t="shared" si="200"/>
        <v>156810</v>
      </c>
      <c r="O132" s="18">
        <f t="shared" si="200"/>
        <v>281760</v>
      </c>
      <c r="P132" s="18">
        <f t="shared" si="200"/>
        <v>0</v>
      </c>
      <c r="Q132" s="18">
        <f t="shared" si="200"/>
        <v>0</v>
      </c>
      <c r="R132" s="18">
        <f t="shared" si="200"/>
        <v>0</v>
      </c>
      <c r="S132" s="18">
        <f t="shared" si="200"/>
        <v>0</v>
      </c>
      <c r="T132" s="18">
        <f t="shared" si="200"/>
        <v>11553</v>
      </c>
      <c r="U132" s="18">
        <f t="shared" si="200"/>
        <v>290849</v>
      </c>
      <c r="V132" s="18">
        <f t="shared" si="200"/>
        <v>17057</v>
      </c>
      <c r="W132" s="18">
        <f t="shared" si="200"/>
        <v>172493</v>
      </c>
      <c r="X132" s="18">
        <f t="shared" si="200"/>
        <v>46780</v>
      </c>
      <c r="Y132" s="18">
        <f t="shared" si="200"/>
        <v>49408</v>
      </c>
      <c r="Z132" s="18">
        <f t="shared" si="200"/>
        <v>5111</v>
      </c>
      <c r="AA132" s="18">
        <f t="shared" si="200"/>
        <v>0</v>
      </c>
      <c r="AB132" s="18">
        <f t="shared" si="200"/>
        <v>0</v>
      </c>
      <c r="AC132" s="18">
        <f t="shared" si="200"/>
        <v>0</v>
      </c>
      <c r="AD132" s="18">
        <f t="shared" si="200"/>
        <v>0</v>
      </c>
      <c r="AE132" s="18">
        <f t="shared" si="200"/>
        <v>267682</v>
      </c>
      <c r="AF132" s="18">
        <f t="shared" si="200"/>
        <v>0</v>
      </c>
      <c r="AG132" s="18">
        <f t="shared" si="200"/>
        <v>0</v>
      </c>
      <c r="AH132" s="18">
        <f t="shared" si="200"/>
        <v>7800</v>
      </c>
      <c r="AI132" s="18">
        <f t="shared" si="200"/>
        <v>23451</v>
      </c>
      <c r="AJ132" s="18">
        <f t="shared" si="200"/>
        <v>2145</v>
      </c>
      <c r="AK132" s="18">
        <f t="shared" si="200"/>
        <v>2057</v>
      </c>
      <c r="AL132" s="18">
        <f t="shared" ref="AL132:CU132" si="201">SUM(AL133)</f>
        <v>0</v>
      </c>
      <c r="AM132" s="18">
        <f t="shared" si="201"/>
        <v>0</v>
      </c>
      <c r="AN132" s="18">
        <f t="shared" si="201"/>
        <v>1510</v>
      </c>
      <c r="AO132" s="18">
        <f t="shared" si="201"/>
        <v>0</v>
      </c>
      <c r="AP132" s="18">
        <f t="shared" si="201"/>
        <v>0</v>
      </c>
      <c r="AQ132" s="18">
        <f t="shared" si="201"/>
        <v>0</v>
      </c>
      <c r="AR132" s="18">
        <f t="shared" si="201"/>
        <v>190385</v>
      </c>
      <c r="AS132" s="18">
        <f t="shared" si="201"/>
        <v>28464</v>
      </c>
      <c r="AT132" s="18"/>
      <c r="AU132" s="18"/>
      <c r="AV132" s="18">
        <f t="shared" si="201"/>
        <v>0</v>
      </c>
      <c r="AW132" s="18">
        <f t="shared" si="201"/>
        <v>0</v>
      </c>
      <c r="AX132" s="18">
        <f t="shared" si="201"/>
        <v>0</v>
      </c>
      <c r="AY132" s="18"/>
      <c r="AZ132" s="18">
        <f t="shared" si="201"/>
        <v>11870</v>
      </c>
      <c r="BA132" s="18">
        <f t="shared" si="201"/>
        <v>1352627</v>
      </c>
      <c r="BB132" s="18">
        <f t="shared" si="201"/>
        <v>0</v>
      </c>
      <c r="BC132" s="18">
        <f t="shared" si="201"/>
        <v>0</v>
      </c>
      <c r="BD132" s="18">
        <f t="shared" si="201"/>
        <v>0</v>
      </c>
      <c r="BE132" s="18">
        <f t="shared" si="201"/>
        <v>0</v>
      </c>
      <c r="BF132" s="18">
        <f t="shared" si="201"/>
        <v>0</v>
      </c>
      <c r="BG132" s="18">
        <f t="shared" si="201"/>
        <v>0</v>
      </c>
      <c r="BH132" s="18">
        <f t="shared" si="201"/>
        <v>0</v>
      </c>
      <c r="BI132" s="18">
        <f t="shared" si="201"/>
        <v>0</v>
      </c>
      <c r="BJ132" s="18">
        <f t="shared" si="201"/>
        <v>0</v>
      </c>
      <c r="BK132" s="18">
        <f t="shared" si="201"/>
        <v>0</v>
      </c>
      <c r="BL132" s="18">
        <f t="shared" si="201"/>
        <v>0</v>
      </c>
      <c r="BM132" s="18">
        <f t="shared" si="201"/>
        <v>0</v>
      </c>
      <c r="BN132" s="18">
        <f t="shared" si="201"/>
        <v>1352627</v>
      </c>
      <c r="BO132" s="18">
        <f t="shared" si="201"/>
        <v>0</v>
      </c>
      <c r="BP132" s="18">
        <f t="shared" si="201"/>
        <v>0</v>
      </c>
      <c r="BQ132" s="18">
        <f t="shared" si="201"/>
        <v>0</v>
      </c>
      <c r="BR132" s="18">
        <f t="shared" si="201"/>
        <v>0</v>
      </c>
      <c r="BS132" s="18">
        <f t="shared" si="201"/>
        <v>0</v>
      </c>
      <c r="BT132" s="18">
        <f t="shared" si="201"/>
        <v>0</v>
      </c>
      <c r="BU132" s="18">
        <f t="shared" si="201"/>
        <v>0</v>
      </c>
      <c r="BV132" s="18">
        <f t="shared" si="201"/>
        <v>0</v>
      </c>
      <c r="BW132" s="18">
        <f t="shared" si="201"/>
        <v>0</v>
      </c>
      <c r="BX132" s="18">
        <f t="shared" si="201"/>
        <v>0</v>
      </c>
      <c r="BY132" s="18">
        <f t="shared" si="201"/>
        <v>1352627</v>
      </c>
      <c r="BZ132" s="18">
        <f t="shared" si="201"/>
        <v>190505</v>
      </c>
      <c r="CA132" s="18">
        <f t="shared" si="201"/>
        <v>190505</v>
      </c>
      <c r="CB132" s="18">
        <f t="shared" si="201"/>
        <v>190505</v>
      </c>
      <c r="CC132" s="18">
        <f t="shared" si="201"/>
        <v>0</v>
      </c>
      <c r="CD132" s="18">
        <f t="shared" si="201"/>
        <v>190505</v>
      </c>
      <c r="CE132" s="18">
        <f t="shared" si="201"/>
        <v>0</v>
      </c>
      <c r="CF132" s="18">
        <f t="shared" si="201"/>
        <v>0</v>
      </c>
      <c r="CG132" s="18">
        <f t="shared" si="201"/>
        <v>0</v>
      </c>
      <c r="CH132" s="18">
        <f t="shared" si="201"/>
        <v>0</v>
      </c>
      <c r="CI132" s="18">
        <f t="shared" si="201"/>
        <v>0</v>
      </c>
      <c r="CJ132" s="18">
        <f t="shared" si="201"/>
        <v>0</v>
      </c>
      <c r="CK132" s="18">
        <f t="shared" si="201"/>
        <v>0</v>
      </c>
      <c r="CL132" s="18">
        <f t="shared" si="201"/>
        <v>0</v>
      </c>
      <c r="CM132" s="18">
        <f t="shared" si="201"/>
        <v>0</v>
      </c>
      <c r="CN132" s="18">
        <f t="shared" si="201"/>
        <v>0</v>
      </c>
      <c r="CO132" s="18"/>
      <c r="CP132" s="18"/>
      <c r="CQ132" s="18">
        <f t="shared" si="201"/>
        <v>0</v>
      </c>
      <c r="CR132" s="18">
        <f t="shared" si="201"/>
        <v>0</v>
      </c>
      <c r="CS132" s="18">
        <f t="shared" si="201"/>
        <v>0</v>
      </c>
      <c r="CT132" s="18">
        <f t="shared" si="201"/>
        <v>0</v>
      </c>
      <c r="CU132" s="46">
        <f t="shared" si="201"/>
        <v>0</v>
      </c>
      <c r="CV132" s="58"/>
      <c r="CW132" s="94"/>
      <c r="CX132" s="114">
        <v>9336360</v>
      </c>
      <c r="CY132" s="114">
        <f t="shared" si="156"/>
        <v>0</v>
      </c>
      <c r="CZ132" s="94"/>
      <c r="DA132" s="93"/>
      <c r="DB132" s="58"/>
      <c r="DC132" s="58"/>
      <c r="DD132" s="58"/>
      <c r="DE132" s="58"/>
      <c r="DF132" s="58"/>
      <c r="DG132" s="58"/>
      <c r="DH132" s="58"/>
      <c r="DI132" s="58"/>
      <c r="DJ132" s="58"/>
      <c r="DK132" s="58"/>
      <c r="DL132" s="58"/>
      <c r="DM132" s="58"/>
      <c r="DN132" s="58"/>
      <c r="DO132" s="58"/>
      <c r="DP132" s="58"/>
      <c r="DQ132" s="58"/>
      <c r="DR132" s="58"/>
      <c r="DS132" s="58"/>
    </row>
    <row r="133" spans="1:123" ht="15.6" x14ac:dyDescent="0.3">
      <c r="A133" s="21" t="s">
        <v>1</v>
      </c>
      <c r="B133" s="21" t="s">
        <v>81</v>
      </c>
      <c r="C133" s="22" t="s">
        <v>233</v>
      </c>
      <c r="D133" s="18">
        <f>SUM(E133+BZ133+CR133)</f>
        <v>9336360</v>
      </c>
      <c r="E133" s="19">
        <f>SUM(F133+BA133)</f>
        <v>9145855</v>
      </c>
      <c r="F133" s="19">
        <f>SUM(G133+H133+I133+P133+S133+T133+U133+AE133+AD133)</f>
        <v>7793228</v>
      </c>
      <c r="G133" s="23">
        <v>4419714</v>
      </c>
      <c r="H133" s="23">
        <v>1046397</v>
      </c>
      <c r="I133" s="19">
        <f t="shared" si="78"/>
        <v>1757033</v>
      </c>
      <c r="J133" s="23">
        <v>20069</v>
      </c>
      <c r="K133" s="23">
        <v>181482</v>
      </c>
      <c r="L133" s="23">
        <v>1116912</v>
      </c>
      <c r="M133" s="23">
        <v>0</v>
      </c>
      <c r="N133" s="23">
        <v>156810</v>
      </c>
      <c r="O133" s="23">
        <v>281760</v>
      </c>
      <c r="P133" s="19">
        <f t="shared" si="79"/>
        <v>0</v>
      </c>
      <c r="Q133" s="19">
        <v>0</v>
      </c>
      <c r="R133" s="19">
        <v>0</v>
      </c>
      <c r="S133" s="19">
        <v>0</v>
      </c>
      <c r="T133" s="23">
        <v>11553</v>
      </c>
      <c r="U133" s="19">
        <f>SUM(V133:AC133)</f>
        <v>290849</v>
      </c>
      <c r="V133" s="23">
        <v>17057</v>
      </c>
      <c r="W133" s="23">
        <v>172493</v>
      </c>
      <c r="X133" s="23">
        <v>46780</v>
      </c>
      <c r="Y133" s="23">
        <v>49408</v>
      </c>
      <c r="Z133" s="23">
        <v>5111</v>
      </c>
      <c r="AA133" s="23">
        <v>0</v>
      </c>
      <c r="AB133" s="23">
        <v>0</v>
      </c>
      <c r="AC133" s="23">
        <v>0</v>
      </c>
      <c r="AD133" s="23">
        <v>0</v>
      </c>
      <c r="AE133" s="19">
        <f>SUM(AF133:AZ133)</f>
        <v>267682</v>
      </c>
      <c r="AF133" s="19">
        <v>0</v>
      </c>
      <c r="AG133" s="19">
        <v>0</v>
      </c>
      <c r="AH133" s="23">
        <v>7800</v>
      </c>
      <c r="AI133" s="23">
        <v>23451</v>
      </c>
      <c r="AJ133" s="23">
        <v>2145</v>
      </c>
      <c r="AK133" s="23">
        <v>2057</v>
      </c>
      <c r="AL133" s="23">
        <v>0</v>
      </c>
      <c r="AM133" s="23">
        <v>0</v>
      </c>
      <c r="AN133" s="23">
        <v>1510</v>
      </c>
      <c r="AO133" s="23">
        <v>0</v>
      </c>
      <c r="AP133" s="23">
        <v>0</v>
      </c>
      <c r="AQ133" s="23">
        <v>0</v>
      </c>
      <c r="AR133" s="23">
        <v>190385</v>
      </c>
      <c r="AS133" s="23">
        <v>28464</v>
      </c>
      <c r="AT133" s="23">
        <v>0</v>
      </c>
      <c r="AU133" s="23">
        <v>0</v>
      </c>
      <c r="AV133" s="23">
        <v>0</v>
      </c>
      <c r="AW133" s="23">
        <v>0</v>
      </c>
      <c r="AX133" s="23">
        <v>0</v>
      </c>
      <c r="AY133" s="23">
        <v>0</v>
      </c>
      <c r="AZ133" s="23">
        <v>11870</v>
      </c>
      <c r="BA133" s="19">
        <f>SUM(BB133+BF133+BI133+BK133+BN133)</f>
        <v>1352627</v>
      </c>
      <c r="BB133" s="19">
        <f>SUM(BC133:BE133)</f>
        <v>0</v>
      </c>
      <c r="BC133" s="19">
        <v>0</v>
      </c>
      <c r="BD133" s="19">
        <v>0</v>
      </c>
      <c r="BE133" s="19">
        <v>0</v>
      </c>
      <c r="BF133" s="19">
        <f>SUM(BH133:BH133)</f>
        <v>0</v>
      </c>
      <c r="BG133" s="19">
        <v>0</v>
      </c>
      <c r="BH133" s="19">
        <v>0</v>
      </c>
      <c r="BI133" s="19">
        <v>0</v>
      </c>
      <c r="BJ133" s="19">
        <v>0</v>
      </c>
      <c r="BK133" s="19">
        <f t="shared" si="80"/>
        <v>0</v>
      </c>
      <c r="BL133" s="19">
        <v>0</v>
      </c>
      <c r="BM133" s="19">
        <v>0</v>
      </c>
      <c r="BN133" s="19">
        <f>SUM(BO133:BY133)</f>
        <v>1352627</v>
      </c>
      <c r="BO133" s="19">
        <v>0</v>
      </c>
      <c r="BP133" s="19">
        <v>0</v>
      </c>
      <c r="BQ133" s="19">
        <v>0</v>
      </c>
      <c r="BR133" s="19">
        <v>0</v>
      </c>
      <c r="BS133" s="19">
        <v>0</v>
      </c>
      <c r="BT133" s="19"/>
      <c r="BU133" s="19">
        <v>0</v>
      </c>
      <c r="BV133" s="19">
        <v>0</v>
      </c>
      <c r="BW133" s="19">
        <v>0</v>
      </c>
      <c r="BX133" s="19">
        <v>0</v>
      </c>
      <c r="BY133" s="23">
        <v>1352627</v>
      </c>
      <c r="BZ133" s="19">
        <f>SUM(CA133+CQ133)</f>
        <v>190505</v>
      </c>
      <c r="CA133" s="19">
        <f>SUM(CB133+CE133+CK133)</f>
        <v>190505</v>
      </c>
      <c r="CB133" s="19">
        <f t="shared" si="81"/>
        <v>190505</v>
      </c>
      <c r="CC133" s="19">
        <v>0</v>
      </c>
      <c r="CD133" s="23">
        <v>190505</v>
      </c>
      <c r="CE133" s="19">
        <f>SUM(CF133:CJ133)</f>
        <v>0</v>
      </c>
      <c r="CF133" s="19">
        <v>0</v>
      </c>
      <c r="CG133" s="19">
        <v>0</v>
      </c>
      <c r="CH133" s="19">
        <v>0</v>
      </c>
      <c r="CI133" s="19">
        <v>0</v>
      </c>
      <c r="CJ133" s="19">
        <v>0</v>
      </c>
      <c r="CK133" s="19">
        <f>SUM(CL133:CP133)</f>
        <v>0</v>
      </c>
      <c r="CL133" s="19"/>
      <c r="CM133" s="19"/>
      <c r="CN133" s="19">
        <v>0</v>
      </c>
      <c r="CO133" s="19"/>
      <c r="CP133" s="19"/>
      <c r="CQ133" s="19">
        <v>0</v>
      </c>
      <c r="CR133" s="19">
        <f t="shared" si="82"/>
        <v>0</v>
      </c>
      <c r="CS133" s="19">
        <f t="shared" si="83"/>
        <v>0</v>
      </c>
      <c r="CT133" s="19">
        <v>0</v>
      </c>
      <c r="CU133" s="20">
        <v>0</v>
      </c>
      <c r="CW133" s="94"/>
      <c r="CX133" s="109">
        <v>9336360</v>
      </c>
      <c r="CY133" s="109">
        <f t="shared" si="156"/>
        <v>0</v>
      </c>
      <c r="CZ133" s="94"/>
      <c r="DA133" s="95"/>
    </row>
    <row r="134" spans="1:123" s="59" customFormat="1" ht="31.2" x14ac:dyDescent="0.3">
      <c r="A134" s="16" t="s">
        <v>234</v>
      </c>
      <c r="B134" s="16" t="s">
        <v>1</v>
      </c>
      <c r="C134" s="17" t="s">
        <v>235</v>
      </c>
      <c r="D134" s="18">
        <f t="shared" ref="D134:BQ134" si="202">SUM(D135:D137)</f>
        <v>2183553</v>
      </c>
      <c r="E134" s="18">
        <f t="shared" si="202"/>
        <v>2183553</v>
      </c>
      <c r="F134" s="18">
        <f t="shared" si="202"/>
        <v>2133113</v>
      </c>
      <c r="G134" s="18">
        <f t="shared" si="202"/>
        <v>1416758</v>
      </c>
      <c r="H134" s="18">
        <f t="shared" si="202"/>
        <v>339665</v>
      </c>
      <c r="I134" s="18">
        <f t="shared" si="202"/>
        <v>15156</v>
      </c>
      <c r="J134" s="18">
        <f t="shared" si="202"/>
        <v>0</v>
      </c>
      <c r="K134" s="18">
        <f t="shared" si="202"/>
        <v>0</v>
      </c>
      <c r="L134" s="18">
        <f t="shared" si="202"/>
        <v>0</v>
      </c>
      <c r="M134" s="18">
        <f t="shared" si="202"/>
        <v>0</v>
      </c>
      <c r="N134" s="18">
        <f t="shared" si="202"/>
        <v>0</v>
      </c>
      <c r="O134" s="18">
        <f t="shared" si="202"/>
        <v>15156</v>
      </c>
      <c r="P134" s="18">
        <f t="shared" si="202"/>
        <v>0</v>
      </c>
      <c r="Q134" s="18">
        <f t="shared" si="202"/>
        <v>0</v>
      </c>
      <c r="R134" s="18">
        <f t="shared" si="202"/>
        <v>0</v>
      </c>
      <c r="S134" s="18">
        <f t="shared" si="202"/>
        <v>0</v>
      </c>
      <c r="T134" s="18">
        <f t="shared" si="202"/>
        <v>8005</v>
      </c>
      <c r="U134" s="18">
        <f t="shared" si="202"/>
        <v>0</v>
      </c>
      <c r="V134" s="18">
        <f t="shared" si="202"/>
        <v>0</v>
      </c>
      <c r="W134" s="18">
        <f t="shared" si="202"/>
        <v>0</v>
      </c>
      <c r="X134" s="18">
        <f t="shared" si="202"/>
        <v>0</v>
      </c>
      <c r="Y134" s="18">
        <f t="shared" si="202"/>
        <v>0</v>
      </c>
      <c r="Z134" s="18">
        <f t="shared" si="202"/>
        <v>0</v>
      </c>
      <c r="AA134" s="18">
        <f t="shared" si="202"/>
        <v>0</v>
      </c>
      <c r="AB134" s="18">
        <f t="shared" si="202"/>
        <v>0</v>
      </c>
      <c r="AC134" s="18">
        <f t="shared" si="202"/>
        <v>0</v>
      </c>
      <c r="AD134" s="18">
        <f t="shared" si="202"/>
        <v>0</v>
      </c>
      <c r="AE134" s="18">
        <f t="shared" si="202"/>
        <v>353529</v>
      </c>
      <c r="AF134" s="18">
        <f t="shared" si="202"/>
        <v>0</v>
      </c>
      <c r="AG134" s="18">
        <f t="shared" si="202"/>
        <v>0</v>
      </c>
      <c r="AH134" s="18">
        <f t="shared" si="202"/>
        <v>0</v>
      </c>
      <c r="AI134" s="18">
        <f t="shared" si="202"/>
        <v>27582</v>
      </c>
      <c r="AJ134" s="18">
        <f t="shared" si="202"/>
        <v>0</v>
      </c>
      <c r="AK134" s="18">
        <f t="shared" si="202"/>
        <v>0</v>
      </c>
      <c r="AL134" s="18">
        <f t="shared" si="202"/>
        <v>0</v>
      </c>
      <c r="AM134" s="18">
        <f t="shared" si="202"/>
        <v>0</v>
      </c>
      <c r="AN134" s="18">
        <f t="shared" si="202"/>
        <v>117498</v>
      </c>
      <c r="AO134" s="18">
        <f t="shared" si="202"/>
        <v>0</v>
      </c>
      <c r="AP134" s="18">
        <f t="shared" si="202"/>
        <v>0</v>
      </c>
      <c r="AQ134" s="18">
        <f t="shared" si="202"/>
        <v>0</v>
      </c>
      <c r="AR134" s="18">
        <f t="shared" si="202"/>
        <v>0</v>
      </c>
      <c r="AS134" s="18">
        <f t="shared" si="202"/>
        <v>0</v>
      </c>
      <c r="AT134" s="18"/>
      <c r="AU134" s="18"/>
      <c r="AV134" s="18">
        <f t="shared" si="202"/>
        <v>0</v>
      </c>
      <c r="AW134" s="18">
        <f t="shared" si="202"/>
        <v>0</v>
      </c>
      <c r="AX134" s="18">
        <f t="shared" si="202"/>
        <v>0</v>
      </c>
      <c r="AY134" s="18"/>
      <c r="AZ134" s="18">
        <f t="shared" si="202"/>
        <v>208449</v>
      </c>
      <c r="BA134" s="18">
        <f t="shared" si="202"/>
        <v>50440</v>
      </c>
      <c r="BB134" s="18">
        <f t="shared" si="202"/>
        <v>0</v>
      </c>
      <c r="BC134" s="18">
        <f t="shared" si="202"/>
        <v>0</v>
      </c>
      <c r="BD134" s="18">
        <f t="shared" si="202"/>
        <v>0</v>
      </c>
      <c r="BE134" s="18">
        <f t="shared" si="202"/>
        <v>0</v>
      </c>
      <c r="BF134" s="18">
        <f t="shared" si="202"/>
        <v>0</v>
      </c>
      <c r="BG134" s="18">
        <f t="shared" si="202"/>
        <v>0</v>
      </c>
      <c r="BH134" s="18">
        <f t="shared" si="202"/>
        <v>0</v>
      </c>
      <c r="BI134" s="18">
        <f t="shared" si="202"/>
        <v>0</v>
      </c>
      <c r="BJ134" s="18">
        <f t="shared" si="202"/>
        <v>0</v>
      </c>
      <c r="BK134" s="18">
        <f t="shared" si="202"/>
        <v>0</v>
      </c>
      <c r="BL134" s="18">
        <f t="shared" si="202"/>
        <v>0</v>
      </c>
      <c r="BM134" s="18">
        <f t="shared" si="202"/>
        <v>0</v>
      </c>
      <c r="BN134" s="18">
        <f t="shared" si="202"/>
        <v>50440</v>
      </c>
      <c r="BO134" s="18">
        <f t="shared" si="202"/>
        <v>0</v>
      </c>
      <c r="BP134" s="18">
        <f t="shared" si="202"/>
        <v>0</v>
      </c>
      <c r="BQ134" s="18">
        <f t="shared" si="202"/>
        <v>50440</v>
      </c>
      <c r="BR134" s="18">
        <f t="shared" ref="BR134:CU134" si="203">SUM(BR135:BR137)</f>
        <v>0</v>
      </c>
      <c r="BS134" s="18">
        <f t="shared" si="203"/>
        <v>0</v>
      </c>
      <c r="BT134" s="18">
        <f t="shared" si="203"/>
        <v>0</v>
      </c>
      <c r="BU134" s="18">
        <f t="shared" si="203"/>
        <v>0</v>
      </c>
      <c r="BV134" s="18">
        <f t="shared" si="203"/>
        <v>0</v>
      </c>
      <c r="BW134" s="18">
        <f t="shared" si="203"/>
        <v>0</v>
      </c>
      <c r="BX134" s="18">
        <f t="shared" si="203"/>
        <v>0</v>
      </c>
      <c r="BY134" s="18">
        <f t="shared" si="203"/>
        <v>0</v>
      </c>
      <c r="BZ134" s="18">
        <f t="shared" si="203"/>
        <v>0</v>
      </c>
      <c r="CA134" s="18">
        <f t="shared" si="203"/>
        <v>0</v>
      </c>
      <c r="CB134" s="18">
        <f t="shared" si="203"/>
        <v>0</v>
      </c>
      <c r="CC134" s="18">
        <f t="shared" si="203"/>
        <v>0</v>
      </c>
      <c r="CD134" s="18">
        <f t="shared" si="203"/>
        <v>0</v>
      </c>
      <c r="CE134" s="18">
        <f t="shared" si="203"/>
        <v>0</v>
      </c>
      <c r="CF134" s="18">
        <f t="shared" si="203"/>
        <v>0</v>
      </c>
      <c r="CG134" s="18">
        <f t="shared" si="203"/>
        <v>0</v>
      </c>
      <c r="CH134" s="18">
        <f t="shared" si="203"/>
        <v>0</v>
      </c>
      <c r="CI134" s="18">
        <f t="shared" si="203"/>
        <v>0</v>
      </c>
      <c r="CJ134" s="18">
        <f t="shared" si="203"/>
        <v>0</v>
      </c>
      <c r="CK134" s="18">
        <f t="shared" si="203"/>
        <v>0</v>
      </c>
      <c r="CL134" s="18">
        <f t="shared" si="203"/>
        <v>0</v>
      </c>
      <c r="CM134" s="18">
        <f t="shared" si="203"/>
        <v>0</v>
      </c>
      <c r="CN134" s="18">
        <f t="shared" si="203"/>
        <v>0</v>
      </c>
      <c r="CO134" s="18"/>
      <c r="CP134" s="18"/>
      <c r="CQ134" s="18">
        <f t="shared" si="203"/>
        <v>0</v>
      </c>
      <c r="CR134" s="18">
        <f t="shared" si="203"/>
        <v>0</v>
      </c>
      <c r="CS134" s="18">
        <f t="shared" si="203"/>
        <v>0</v>
      </c>
      <c r="CT134" s="18">
        <f t="shared" si="203"/>
        <v>0</v>
      </c>
      <c r="CU134" s="46">
        <f t="shared" si="203"/>
        <v>0</v>
      </c>
      <c r="CV134" s="58"/>
      <c r="CW134" s="94"/>
      <c r="CX134" s="114">
        <v>2183553</v>
      </c>
      <c r="CY134" s="114">
        <f t="shared" si="156"/>
        <v>0</v>
      </c>
      <c r="CZ134" s="94"/>
      <c r="DA134" s="93"/>
      <c r="DB134" s="58"/>
      <c r="DC134" s="58"/>
      <c r="DD134" s="58"/>
      <c r="DE134" s="58"/>
      <c r="DF134" s="58"/>
      <c r="DG134" s="58"/>
      <c r="DH134" s="58"/>
      <c r="DI134" s="58"/>
      <c r="DJ134" s="58"/>
      <c r="DK134" s="58"/>
      <c r="DL134" s="58"/>
      <c r="DM134" s="58"/>
      <c r="DN134" s="58"/>
      <c r="DO134" s="58"/>
      <c r="DP134" s="58"/>
      <c r="DQ134" s="58"/>
      <c r="DR134" s="58"/>
      <c r="DS134" s="58"/>
    </row>
    <row r="135" spans="1:123" ht="31.2" x14ac:dyDescent="0.3">
      <c r="A135" s="21" t="s">
        <v>1</v>
      </c>
      <c r="B135" s="21" t="s">
        <v>81</v>
      </c>
      <c r="C135" s="22" t="s">
        <v>236</v>
      </c>
      <c r="D135" s="18">
        <f>SUM(E135+BZ135+CR135)</f>
        <v>65755</v>
      </c>
      <c r="E135" s="19">
        <f>SUM(F135+BA135)</f>
        <v>65755</v>
      </c>
      <c r="F135" s="19">
        <f>SUM(G135+H135+I135+P135+S135+T135+U135+AE135+AD135)</f>
        <v>65755</v>
      </c>
      <c r="G135" s="23">
        <v>0</v>
      </c>
      <c r="H135" s="23">
        <v>0</v>
      </c>
      <c r="I135" s="19">
        <f t="shared" si="78"/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f t="shared" si="79"/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f t="shared" ref="U135:U137" si="204">SUM(V135:AC135)</f>
        <v>0</v>
      </c>
      <c r="V135" s="19">
        <v>0</v>
      </c>
      <c r="W135" s="19">
        <v>0</v>
      </c>
      <c r="X135" s="19">
        <v>0</v>
      </c>
      <c r="Y135" s="19">
        <v>0</v>
      </c>
      <c r="Z135" s="19">
        <v>0</v>
      </c>
      <c r="AA135" s="19">
        <v>0</v>
      </c>
      <c r="AB135" s="19">
        <v>0</v>
      </c>
      <c r="AC135" s="19">
        <v>0</v>
      </c>
      <c r="AD135" s="19">
        <v>0</v>
      </c>
      <c r="AE135" s="19">
        <f>SUM(AF135:AZ135)</f>
        <v>65755</v>
      </c>
      <c r="AF135" s="19">
        <v>0</v>
      </c>
      <c r="AG135" s="19">
        <v>0</v>
      </c>
      <c r="AH135" s="19">
        <v>0</v>
      </c>
      <c r="AI135" s="19">
        <v>0</v>
      </c>
      <c r="AJ135" s="19">
        <v>0</v>
      </c>
      <c r="AK135" s="19">
        <v>0</v>
      </c>
      <c r="AL135" s="19">
        <v>0</v>
      </c>
      <c r="AM135" s="19">
        <v>0</v>
      </c>
      <c r="AN135" s="23">
        <v>6500</v>
      </c>
      <c r="AO135" s="19">
        <v>0</v>
      </c>
      <c r="AP135" s="19">
        <v>0</v>
      </c>
      <c r="AQ135" s="19">
        <v>0</v>
      </c>
      <c r="AR135" s="19">
        <v>0</v>
      </c>
      <c r="AS135" s="19">
        <v>0</v>
      </c>
      <c r="AT135" s="19">
        <v>0</v>
      </c>
      <c r="AU135" s="19">
        <v>0</v>
      </c>
      <c r="AV135" s="19">
        <v>0</v>
      </c>
      <c r="AW135" s="19">
        <v>0</v>
      </c>
      <c r="AX135" s="19">
        <v>0</v>
      </c>
      <c r="AY135" s="19">
        <v>0</v>
      </c>
      <c r="AZ135" s="23">
        <v>59255</v>
      </c>
      <c r="BA135" s="19">
        <f>SUM(BB135+BF135+BI135+BK135+BN135)</f>
        <v>0</v>
      </c>
      <c r="BB135" s="19">
        <f>SUM(BC135:BE135)</f>
        <v>0</v>
      </c>
      <c r="BC135" s="19">
        <v>0</v>
      </c>
      <c r="BD135" s="19">
        <v>0</v>
      </c>
      <c r="BE135" s="19">
        <v>0</v>
      </c>
      <c r="BF135" s="19">
        <f>SUM(BH135:BH135)</f>
        <v>0</v>
      </c>
      <c r="BG135" s="19">
        <v>0</v>
      </c>
      <c r="BH135" s="19">
        <v>0</v>
      </c>
      <c r="BI135" s="19">
        <v>0</v>
      </c>
      <c r="BJ135" s="19">
        <v>0</v>
      </c>
      <c r="BK135" s="19">
        <f t="shared" si="80"/>
        <v>0</v>
      </c>
      <c r="BL135" s="19">
        <v>0</v>
      </c>
      <c r="BM135" s="19">
        <v>0</v>
      </c>
      <c r="BN135" s="19">
        <f>SUM(BO135:BY135)</f>
        <v>0</v>
      </c>
      <c r="BO135" s="19">
        <v>0</v>
      </c>
      <c r="BP135" s="19">
        <v>0</v>
      </c>
      <c r="BQ135" s="19">
        <v>0</v>
      </c>
      <c r="BR135" s="19">
        <v>0</v>
      </c>
      <c r="BS135" s="19">
        <v>0</v>
      </c>
      <c r="BT135" s="19">
        <v>0</v>
      </c>
      <c r="BU135" s="19">
        <v>0</v>
      </c>
      <c r="BV135" s="19">
        <v>0</v>
      </c>
      <c r="BW135" s="19">
        <v>0</v>
      </c>
      <c r="BX135" s="19">
        <v>0</v>
      </c>
      <c r="BY135" s="19">
        <v>0</v>
      </c>
      <c r="BZ135" s="19">
        <f>SUM(CA135+CQ135)</f>
        <v>0</v>
      </c>
      <c r="CA135" s="19">
        <f>SUM(CB135+CE135+CK135)</f>
        <v>0</v>
      </c>
      <c r="CB135" s="19">
        <f t="shared" si="81"/>
        <v>0</v>
      </c>
      <c r="CC135" s="19">
        <v>0</v>
      </c>
      <c r="CD135" s="19">
        <v>0</v>
      </c>
      <c r="CE135" s="19">
        <f>SUM(CF135:CJ135)</f>
        <v>0</v>
      </c>
      <c r="CF135" s="19">
        <v>0</v>
      </c>
      <c r="CG135" s="19">
        <v>0</v>
      </c>
      <c r="CH135" s="19">
        <v>0</v>
      </c>
      <c r="CI135" s="19">
        <v>0</v>
      </c>
      <c r="CJ135" s="19">
        <v>0</v>
      </c>
      <c r="CK135" s="19">
        <f>SUM(CL135:CP135)</f>
        <v>0</v>
      </c>
      <c r="CL135" s="19">
        <v>0</v>
      </c>
      <c r="CM135" s="19">
        <v>0</v>
      </c>
      <c r="CN135" s="19">
        <v>0</v>
      </c>
      <c r="CO135" s="19"/>
      <c r="CP135" s="19"/>
      <c r="CQ135" s="19">
        <v>0</v>
      </c>
      <c r="CR135" s="19">
        <f t="shared" si="82"/>
        <v>0</v>
      </c>
      <c r="CS135" s="19">
        <f t="shared" si="83"/>
        <v>0</v>
      </c>
      <c r="CT135" s="19">
        <v>0</v>
      </c>
      <c r="CU135" s="20">
        <v>0</v>
      </c>
      <c r="CW135" s="94"/>
      <c r="CX135" s="109">
        <v>65755</v>
      </c>
      <c r="CY135" s="109">
        <f t="shared" si="156"/>
        <v>0</v>
      </c>
      <c r="CZ135" s="94"/>
      <c r="DA135" s="95"/>
    </row>
    <row r="136" spans="1:123" ht="31.2" x14ac:dyDescent="0.3">
      <c r="A136" s="21" t="s">
        <v>1</v>
      </c>
      <c r="B136" s="21" t="s">
        <v>85</v>
      </c>
      <c r="C136" s="22" t="s">
        <v>237</v>
      </c>
      <c r="D136" s="18">
        <f>SUM(E136+BZ136+CR136)</f>
        <v>1141941</v>
      </c>
      <c r="E136" s="19">
        <f>SUM(F136+BA136)</f>
        <v>1141941</v>
      </c>
      <c r="F136" s="19">
        <f>SUM(G136+H136+I136+P136+S136+T136+U136+AE136+AD136)</f>
        <v>1141941</v>
      </c>
      <c r="G136" s="23">
        <v>884578</v>
      </c>
      <c r="H136" s="23">
        <v>206620</v>
      </c>
      <c r="I136" s="19">
        <f>SUM(J136:O136)</f>
        <v>15156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15156</v>
      </c>
      <c r="P136" s="19">
        <f>SUM(Q136:R136)</f>
        <v>0</v>
      </c>
      <c r="Q136" s="19"/>
      <c r="R136" s="19">
        <v>0</v>
      </c>
      <c r="S136" s="19">
        <v>0</v>
      </c>
      <c r="T136" s="19">
        <v>8005</v>
      </c>
      <c r="U136" s="19">
        <f t="shared" si="204"/>
        <v>0</v>
      </c>
      <c r="V136" s="19">
        <v>0</v>
      </c>
      <c r="W136" s="19">
        <v>0</v>
      </c>
      <c r="X136" s="19">
        <v>0</v>
      </c>
      <c r="Y136" s="19">
        <v>0</v>
      </c>
      <c r="Z136" s="19">
        <v>0</v>
      </c>
      <c r="AA136" s="19">
        <v>0</v>
      </c>
      <c r="AB136" s="19">
        <v>0</v>
      </c>
      <c r="AC136" s="19">
        <v>0</v>
      </c>
      <c r="AD136" s="19">
        <v>0</v>
      </c>
      <c r="AE136" s="19">
        <f>SUM(AF136:AZ136)</f>
        <v>27582</v>
      </c>
      <c r="AF136" s="19">
        <v>0</v>
      </c>
      <c r="AG136" s="19">
        <v>0</v>
      </c>
      <c r="AH136" s="19">
        <v>0</v>
      </c>
      <c r="AI136" s="19">
        <v>27582</v>
      </c>
      <c r="AJ136" s="19"/>
      <c r="AK136" s="19">
        <v>0</v>
      </c>
      <c r="AL136" s="19">
        <v>0</v>
      </c>
      <c r="AM136" s="19">
        <v>0</v>
      </c>
      <c r="AN136" s="23">
        <v>0</v>
      </c>
      <c r="AO136" s="19">
        <v>0</v>
      </c>
      <c r="AP136" s="19">
        <v>0</v>
      </c>
      <c r="AQ136" s="19">
        <v>0</v>
      </c>
      <c r="AR136" s="19">
        <v>0</v>
      </c>
      <c r="AS136" s="19">
        <v>0</v>
      </c>
      <c r="AT136" s="19">
        <v>0</v>
      </c>
      <c r="AU136" s="19">
        <v>0</v>
      </c>
      <c r="AV136" s="19">
        <v>0</v>
      </c>
      <c r="AW136" s="19">
        <v>0</v>
      </c>
      <c r="AX136" s="19">
        <v>0</v>
      </c>
      <c r="AY136" s="19">
        <v>0</v>
      </c>
      <c r="AZ136" s="23">
        <v>0</v>
      </c>
      <c r="BA136" s="19">
        <f>SUM(BB136+BF136+BI136+BK136+BN136)</f>
        <v>0</v>
      </c>
      <c r="BB136" s="19">
        <f>SUM(BC136:BE136)</f>
        <v>0</v>
      </c>
      <c r="BC136" s="19">
        <v>0</v>
      </c>
      <c r="BD136" s="19">
        <v>0</v>
      </c>
      <c r="BE136" s="19">
        <v>0</v>
      </c>
      <c r="BF136" s="19">
        <f>SUM(BH136:BH136)</f>
        <v>0</v>
      </c>
      <c r="BG136" s="19">
        <v>0</v>
      </c>
      <c r="BH136" s="19">
        <v>0</v>
      </c>
      <c r="BI136" s="19">
        <v>0</v>
      </c>
      <c r="BJ136" s="19">
        <v>0</v>
      </c>
      <c r="BK136" s="19">
        <f>SUM(BL136)</f>
        <v>0</v>
      </c>
      <c r="BL136" s="19">
        <v>0</v>
      </c>
      <c r="BM136" s="19">
        <v>0</v>
      </c>
      <c r="BN136" s="19">
        <f>SUM(BO136:BY136)</f>
        <v>0</v>
      </c>
      <c r="BO136" s="19">
        <v>0</v>
      </c>
      <c r="BP136" s="19">
        <v>0</v>
      </c>
      <c r="BQ136" s="19">
        <v>0</v>
      </c>
      <c r="BR136" s="19">
        <v>0</v>
      </c>
      <c r="BS136" s="19">
        <v>0</v>
      </c>
      <c r="BT136" s="19">
        <v>0</v>
      </c>
      <c r="BU136" s="19">
        <v>0</v>
      </c>
      <c r="BV136" s="19">
        <v>0</v>
      </c>
      <c r="BW136" s="19">
        <v>0</v>
      </c>
      <c r="BX136" s="19">
        <v>0</v>
      </c>
      <c r="BY136" s="19">
        <v>0</v>
      </c>
      <c r="BZ136" s="19">
        <f>SUM(CA136+CQ136)</f>
        <v>0</v>
      </c>
      <c r="CA136" s="19">
        <f>SUM(CB136+CE136+CK136)</f>
        <v>0</v>
      </c>
      <c r="CB136" s="19">
        <f>SUM(CC136:CD136)</f>
        <v>0</v>
      </c>
      <c r="CC136" s="19">
        <v>0</v>
      </c>
      <c r="CD136" s="19"/>
      <c r="CE136" s="19">
        <f>SUM(CF136:CJ136)</f>
        <v>0</v>
      </c>
      <c r="CF136" s="19">
        <v>0</v>
      </c>
      <c r="CG136" s="19">
        <v>0</v>
      </c>
      <c r="CH136" s="19">
        <v>0</v>
      </c>
      <c r="CI136" s="19">
        <v>0</v>
      </c>
      <c r="CJ136" s="19">
        <v>0</v>
      </c>
      <c r="CK136" s="19">
        <f>SUM(CL136:CP136)</f>
        <v>0</v>
      </c>
      <c r="CL136" s="19">
        <v>0</v>
      </c>
      <c r="CM136" s="19">
        <v>0</v>
      </c>
      <c r="CN136" s="19">
        <v>0</v>
      </c>
      <c r="CO136" s="19"/>
      <c r="CP136" s="19"/>
      <c r="CQ136" s="19">
        <v>0</v>
      </c>
      <c r="CR136" s="19">
        <f>SUM(CS136)</f>
        <v>0</v>
      </c>
      <c r="CS136" s="19">
        <f>SUM(CT136:CU136)</f>
        <v>0</v>
      </c>
      <c r="CT136" s="19">
        <v>0</v>
      </c>
      <c r="CU136" s="20">
        <v>0</v>
      </c>
      <c r="CW136" s="94"/>
      <c r="CX136" s="109">
        <v>1141941</v>
      </c>
      <c r="CY136" s="109">
        <f t="shared" si="156"/>
        <v>0</v>
      </c>
      <c r="CZ136" s="94"/>
      <c r="DA136" s="95"/>
    </row>
    <row r="137" spans="1:123" ht="31.2" x14ac:dyDescent="0.3">
      <c r="A137" s="21" t="s">
        <v>1</v>
      </c>
      <c r="B137" s="21" t="s">
        <v>85</v>
      </c>
      <c r="C137" s="22" t="s">
        <v>238</v>
      </c>
      <c r="D137" s="18">
        <f>SUM(E137+BZ137+CR137)</f>
        <v>975857</v>
      </c>
      <c r="E137" s="19">
        <f>SUM(F137+BA137)</f>
        <v>975857</v>
      </c>
      <c r="F137" s="19">
        <f>SUM(G137+H137+I137+P137+S137+T137+U137+AE137+AD137)</f>
        <v>925417</v>
      </c>
      <c r="G137" s="23">
        <v>532180</v>
      </c>
      <c r="H137" s="23">
        <v>133045</v>
      </c>
      <c r="I137" s="19">
        <f t="shared" si="78"/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19">
        <f t="shared" si="79"/>
        <v>0</v>
      </c>
      <c r="Q137" s="19">
        <v>0</v>
      </c>
      <c r="R137" s="19">
        <v>0</v>
      </c>
      <c r="S137" s="19">
        <v>0</v>
      </c>
      <c r="T137" s="19">
        <v>0</v>
      </c>
      <c r="U137" s="19">
        <f t="shared" si="204"/>
        <v>0</v>
      </c>
      <c r="V137" s="19">
        <v>0</v>
      </c>
      <c r="W137" s="19">
        <v>0</v>
      </c>
      <c r="X137" s="19">
        <v>0</v>
      </c>
      <c r="Y137" s="19">
        <v>0</v>
      </c>
      <c r="Z137" s="19">
        <v>0</v>
      </c>
      <c r="AA137" s="19">
        <v>0</v>
      </c>
      <c r="AB137" s="19">
        <v>0</v>
      </c>
      <c r="AC137" s="19">
        <v>0</v>
      </c>
      <c r="AD137" s="19">
        <v>0</v>
      </c>
      <c r="AE137" s="19">
        <f>SUM(AF137:AZ137)</f>
        <v>260192</v>
      </c>
      <c r="AF137" s="19">
        <v>0</v>
      </c>
      <c r="AG137" s="19">
        <v>0</v>
      </c>
      <c r="AH137" s="19">
        <v>0</v>
      </c>
      <c r="AI137" s="19">
        <v>0</v>
      </c>
      <c r="AJ137" s="19">
        <v>0</v>
      </c>
      <c r="AK137" s="19">
        <v>0</v>
      </c>
      <c r="AL137" s="19">
        <v>0</v>
      </c>
      <c r="AM137" s="19">
        <v>0</v>
      </c>
      <c r="AN137" s="23">
        <v>110998</v>
      </c>
      <c r="AO137" s="19">
        <v>0</v>
      </c>
      <c r="AP137" s="19">
        <v>0</v>
      </c>
      <c r="AQ137" s="19">
        <v>0</v>
      </c>
      <c r="AR137" s="19">
        <v>0</v>
      </c>
      <c r="AS137" s="19">
        <v>0</v>
      </c>
      <c r="AT137" s="19">
        <v>0</v>
      </c>
      <c r="AU137" s="19">
        <v>0</v>
      </c>
      <c r="AV137" s="19">
        <v>0</v>
      </c>
      <c r="AW137" s="19">
        <v>0</v>
      </c>
      <c r="AX137" s="19">
        <v>0</v>
      </c>
      <c r="AY137" s="19">
        <v>0</v>
      </c>
      <c r="AZ137" s="23">
        <v>149194</v>
      </c>
      <c r="BA137" s="19">
        <f>SUM(BB137+BF137+BI137+BK137+BN137)</f>
        <v>50440</v>
      </c>
      <c r="BB137" s="19">
        <f>SUM(BC137:BE137)</f>
        <v>0</v>
      </c>
      <c r="BC137" s="19">
        <v>0</v>
      </c>
      <c r="BD137" s="19">
        <v>0</v>
      </c>
      <c r="BE137" s="19">
        <v>0</v>
      </c>
      <c r="BF137" s="19">
        <f>SUM(BH137:BH137)</f>
        <v>0</v>
      </c>
      <c r="BG137" s="19">
        <v>0</v>
      </c>
      <c r="BH137" s="19">
        <v>0</v>
      </c>
      <c r="BI137" s="19">
        <v>0</v>
      </c>
      <c r="BJ137" s="19">
        <v>0</v>
      </c>
      <c r="BK137" s="19">
        <f t="shared" si="80"/>
        <v>0</v>
      </c>
      <c r="BL137" s="19">
        <v>0</v>
      </c>
      <c r="BM137" s="19">
        <v>0</v>
      </c>
      <c r="BN137" s="19">
        <f>SUM(BO137:BY137)</f>
        <v>50440</v>
      </c>
      <c r="BO137" s="19">
        <v>0</v>
      </c>
      <c r="BP137" s="19">
        <v>0</v>
      </c>
      <c r="BQ137" s="19">
        <v>50440</v>
      </c>
      <c r="BR137" s="19">
        <v>0</v>
      </c>
      <c r="BS137" s="19">
        <v>0</v>
      </c>
      <c r="BT137" s="19">
        <v>0</v>
      </c>
      <c r="BU137" s="19">
        <v>0</v>
      </c>
      <c r="BV137" s="19">
        <v>0</v>
      </c>
      <c r="BW137" s="19">
        <v>0</v>
      </c>
      <c r="BX137" s="19">
        <v>0</v>
      </c>
      <c r="BY137" s="19">
        <v>0</v>
      </c>
      <c r="BZ137" s="19">
        <f>SUM(CA137+CQ137)</f>
        <v>0</v>
      </c>
      <c r="CA137" s="19">
        <f>SUM(CB137+CE137+CK137)</f>
        <v>0</v>
      </c>
      <c r="CB137" s="19">
        <f t="shared" si="81"/>
        <v>0</v>
      </c>
      <c r="CC137" s="19">
        <v>0</v>
      </c>
      <c r="CD137" s="19">
        <v>0</v>
      </c>
      <c r="CE137" s="19">
        <f>SUM(CF137:CJ137)</f>
        <v>0</v>
      </c>
      <c r="CF137" s="19">
        <v>0</v>
      </c>
      <c r="CG137" s="19">
        <v>0</v>
      </c>
      <c r="CH137" s="19">
        <v>0</v>
      </c>
      <c r="CI137" s="19">
        <v>0</v>
      </c>
      <c r="CJ137" s="19">
        <v>0</v>
      </c>
      <c r="CK137" s="19">
        <f>SUM(CL137:CP137)</f>
        <v>0</v>
      </c>
      <c r="CL137" s="19">
        <v>0</v>
      </c>
      <c r="CM137" s="19">
        <v>0</v>
      </c>
      <c r="CN137" s="19">
        <v>0</v>
      </c>
      <c r="CO137" s="19"/>
      <c r="CP137" s="19"/>
      <c r="CQ137" s="19">
        <v>0</v>
      </c>
      <c r="CR137" s="19">
        <f t="shared" si="82"/>
        <v>0</v>
      </c>
      <c r="CS137" s="19">
        <f t="shared" si="83"/>
        <v>0</v>
      </c>
      <c r="CT137" s="19">
        <v>0</v>
      </c>
      <c r="CU137" s="20">
        <v>0</v>
      </c>
      <c r="CW137" s="94"/>
      <c r="CX137" s="109">
        <v>975857</v>
      </c>
      <c r="CY137" s="109">
        <f t="shared" si="156"/>
        <v>0</v>
      </c>
      <c r="CZ137" s="94"/>
      <c r="DA137" s="95"/>
    </row>
    <row r="138" spans="1:123" s="59" customFormat="1" ht="31.2" x14ac:dyDescent="0.3">
      <c r="A138" s="25" t="s">
        <v>239</v>
      </c>
      <c r="B138" s="25" t="s">
        <v>1</v>
      </c>
      <c r="C138" s="26" t="s">
        <v>240</v>
      </c>
      <c r="D138" s="27">
        <f>SUM(D139+D143+D146)</f>
        <v>31361673</v>
      </c>
      <c r="E138" s="27">
        <f t="shared" ref="E138:BT138" si="205">SUM(E139+E143+E146)</f>
        <v>30878778</v>
      </c>
      <c r="F138" s="27">
        <f t="shared" si="205"/>
        <v>30371274</v>
      </c>
      <c r="G138" s="27">
        <f t="shared" si="205"/>
        <v>21811552</v>
      </c>
      <c r="H138" s="27">
        <f t="shared" si="205"/>
        <v>5138707</v>
      </c>
      <c r="I138" s="27">
        <f t="shared" si="205"/>
        <v>858445</v>
      </c>
      <c r="J138" s="27">
        <f t="shared" si="205"/>
        <v>17702</v>
      </c>
      <c r="K138" s="27">
        <f t="shared" si="205"/>
        <v>70000</v>
      </c>
      <c r="L138" s="27">
        <f t="shared" si="205"/>
        <v>0</v>
      </c>
      <c r="M138" s="27">
        <f t="shared" si="205"/>
        <v>0</v>
      </c>
      <c r="N138" s="27">
        <f t="shared" si="205"/>
        <v>525635</v>
      </c>
      <c r="O138" s="27">
        <f t="shared" si="205"/>
        <v>245108</v>
      </c>
      <c r="P138" s="27">
        <f t="shared" si="205"/>
        <v>0</v>
      </c>
      <c r="Q138" s="27">
        <f t="shared" si="205"/>
        <v>0</v>
      </c>
      <c r="R138" s="27">
        <f t="shared" si="205"/>
        <v>0</v>
      </c>
      <c r="S138" s="27">
        <f t="shared" si="205"/>
        <v>0</v>
      </c>
      <c r="T138" s="27">
        <f t="shared" si="205"/>
        <v>97232</v>
      </c>
      <c r="U138" s="27">
        <f t="shared" si="205"/>
        <v>658728</v>
      </c>
      <c r="V138" s="27">
        <f t="shared" si="205"/>
        <v>13238</v>
      </c>
      <c r="W138" s="27">
        <f t="shared" si="205"/>
        <v>429139</v>
      </c>
      <c r="X138" s="27">
        <f t="shared" si="205"/>
        <v>155928</v>
      </c>
      <c r="Y138" s="27">
        <f t="shared" si="205"/>
        <v>51444</v>
      </c>
      <c r="Z138" s="27">
        <f t="shared" si="205"/>
        <v>4512</v>
      </c>
      <c r="AA138" s="27">
        <f t="shared" si="205"/>
        <v>0</v>
      </c>
      <c r="AB138" s="27">
        <f t="shared" si="205"/>
        <v>0</v>
      </c>
      <c r="AC138" s="27">
        <f t="shared" si="205"/>
        <v>4467</v>
      </c>
      <c r="AD138" s="27">
        <f t="shared" si="205"/>
        <v>0</v>
      </c>
      <c r="AE138" s="27">
        <f t="shared" si="205"/>
        <v>1806610</v>
      </c>
      <c r="AF138" s="27">
        <f t="shared" si="205"/>
        <v>0</v>
      </c>
      <c r="AG138" s="27">
        <f t="shared" si="205"/>
        <v>0</v>
      </c>
      <c r="AH138" s="27">
        <f t="shared" si="205"/>
        <v>6598</v>
      </c>
      <c r="AI138" s="27">
        <f t="shared" si="205"/>
        <v>0</v>
      </c>
      <c r="AJ138" s="27">
        <f t="shared" si="205"/>
        <v>0</v>
      </c>
      <c r="AK138" s="27">
        <f t="shared" si="205"/>
        <v>0</v>
      </c>
      <c r="AL138" s="27">
        <f t="shared" si="205"/>
        <v>0</v>
      </c>
      <c r="AM138" s="27">
        <f t="shared" si="205"/>
        <v>430</v>
      </c>
      <c r="AN138" s="27">
        <f t="shared" si="205"/>
        <v>2414</v>
      </c>
      <c r="AO138" s="27">
        <f t="shared" si="205"/>
        <v>0</v>
      </c>
      <c r="AP138" s="27">
        <f t="shared" si="205"/>
        <v>0</v>
      </c>
      <c r="AQ138" s="27">
        <f t="shared" si="205"/>
        <v>0</v>
      </c>
      <c r="AR138" s="27">
        <f t="shared" si="205"/>
        <v>315811</v>
      </c>
      <c r="AS138" s="27">
        <f t="shared" si="205"/>
        <v>24000</v>
      </c>
      <c r="AT138" s="27"/>
      <c r="AU138" s="27"/>
      <c r="AV138" s="27">
        <f t="shared" si="205"/>
        <v>0</v>
      </c>
      <c r="AW138" s="27">
        <f t="shared" si="205"/>
        <v>0</v>
      </c>
      <c r="AX138" s="27">
        <f t="shared" si="205"/>
        <v>27284</v>
      </c>
      <c r="AY138" s="27"/>
      <c r="AZ138" s="27">
        <f t="shared" si="205"/>
        <v>1430073</v>
      </c>
      <c r="BA138" s="27">
        <f t="shared" si="205"/>
        <v>507504</v>
      </c>
      <c r="BB138" s="27">
        <f t="shared" si="205"/>
        <v>0</v>
      </c>
      <c r="BC138" s="27">
        <f t="shared" si="205"/>
        <v>0</v>
      </c>
      <c r="BD138" s="27">
        <f t="shared" si="205"/>
        <v>0</v>
      </c>
      <c r="BE138" s="27">
        <f t="shared" si="205"/>
        <v>0</v>
      </c>
      <c r="BF138" s="27">
        <f t="shared" si="205"/>
        <v>0</v>
      </c>
      <c r="BG138" s="27">
        <f t="shared" si="205"/>
        <v>0</v>
      </c>
      <c r="BH138" s="27">
        <f t="shared" si="205"/>
        <v>0</v>
      </c>
      <c r="BI138" s="27">
        <f t="shared" si="205"/>
        <v>0</v>
      </c>
      <c r="BJ138" s="27">
        <f t="shared" si="205"/>
        <v>0</v>
      </c>
      <c r="BK138" s="27">
        <f t="shared" si="205"/>
        <v>0</v>
      </c>
      <c r="BL138" s="27">
        <f t="shared" si="205"/>
        <v>0</v>
      </c>
      <c r="BM138" s="27">
        <f t="shared" si="205"/>
        <v>0</v>
      </c>
      <c r="BN138" s="27">
        <f t="shared" si="205"/>
        <v>507504</v>
      </c>
      <c r="BO138" s="27">
        <f t="shared" si="205"/>
        <v>0</v>
      </c>
      <c r="BP138" s="27">
        <f t="shared" si="205"/>
        <v>0</v>
      </c>
      <c r="BQ138" s="27">
        <f t="shared" si="205"/>
        <v>507504</v>
      </c>
      <c r="BR138" s="27">
        <f t="shared" si="205"/>
        <v>0</v>
      </c>
      <c r="BS138" s="27">
        <f t="shared" si="205"/>
        <v>0</v>
      </c>
      <c r="BT138" s="27">
        <f t="shared" si="205"/>
        <v>0</v>
      </c>
      <c r="BU138" s="27">
        <f t="shared" ref="BU138:CU138" si="206">SUM(BU139+BU143+BU146)</f>
        <v>0</v>
      </c>
      <c r="BV138" s="27">
        <f t="shared" si="206"/>
        <v>0</v>
      </c>
      <c r="BW138" s="27">
        <f t="shared" si="206"/>
        <v>0</v>
      </c>
      <c r="BX138" s="27">
        <f t="shared" si="206"/>
        <v>0</v>
      </c>
      <c r="BY138" s="27">
        <f t="shared" si="206"/>
        <v>0</v>
      </c>
      <c r="BZ138" s="27">
        <f t="shared" si="206"/>
        <v>482895</v>
      </c>
      <c r="CA138" s="27">
        <f t="shared" si="206"/>
        <v>482895</v>
      </c>
      <c r="CB138" s="27">
        <f t="shared" si="206"/>
        <v>482895</v>
      </c>
      <c r="CC138" s="27">
        <f t="shared" si="206"/>
        <v>0</v>
      </c>
      <c r="CD138" s="27">
        <f t="shared" si="206"/>
        <v>482895</v>
      </c>
      <c r="CE138" s="27">
        <f t="shared" si="206"/>
        <v>0</v>
      </c>
      <c r="CF138" s="27">
        <f t="shared" si="206"/>
        <v>0</v>
      </c>
      <c r="CG138" s="27">
        <f t="shared" si="206"/>
        <v>0</v>
      </c>
      <c r="CH138" s="27">
        <f t="shared" si="206"/>
        <v>0</v>
      </c>
      <c r="CI138" s="27">
        <f t="shared" si="206"/>
        <v>0</v>
      </c>
      <c r="CJ138" s="27">
        <f t="shared" si="206"/>
        <v>0</v>
      </c>
      <c r="CK138" s="27">
        <f t="shared" si="206"/>
        <v>0</v>
      </c>
      <c r="CL138" s="27">
        <f t="shared" si="206"/>
        <v>0</v>
      </c>
      <c r="CM138" s="27">
        <f t="shared" si="206"/>
        <v>0</v>
      </c>
      <c r="CN138" s="27">
        <f t="shared" si="206"/>
        <v>0</v>
      </c>
      <c r="CO138" s="27"/>
      <c r="CP138" s="27"/>
      <c r="CQ138" s="27">
        <f t="shared" si="206"/>
        <v>0</v>
      </c>
      <c r="CR138" s="27">
        <f t="shared" si="206"/>
        <v>0</v>
      </c>
      <c r="CS138" s="27">
        <f t="shared" si="206"/>
        <v>0</v>
      </c>
      <c r="CT138" s="27">
        <f t="shared" si="206"/>
        <v>0</v>
      </c>
      <c r="CU138" s="61">
        <f t="shared" si="206"/>
        <v>0</v>
      </c>
      <c r="CV138" s="58"/>
      <c r="CW138" s="92"/>
      <c r="CX138" s="113">
        <v>31361673</v>
      </c>
      <c r="CY138" s="113">
        <f t="shared" si="156"/>
        <v>0</v>
      </c>
      <c r="CZ138" s="92"/>
      <c r="DA138" s="93"/>
      <c r="DB138" s="58"/>
      <c r="DC138" s="58"/>
      <c r="DD138" s="58"/>
      <c r="DE138" s="58"/>
      <c r="DF138" s="58"/>
      <c r="DG138" s="58"/>
      <c r="DH138" s="58"/>
      <c r="DI138" s="58"/>
      <c r="DJ138" s="58"/>
      <c r="DK138" s="58"/>
      <c r="DL138" s="58"/>
      <c r="DM138" s="58"/>
      <c r="DN138" s="58"/>
      <c r="DO138" s="58"/>
      <c r="DP138" s="58"/>
      <c r="DQ138" s="58"/>
      <c r="DR138" s="58"/>
      <c r="DS138" s="58"/>
    </row>
    <row r="139" spans="1:123" s="59" customFormat="1" ht="31.2" x14ac:dyDescent="0.3">
      <c r="A139" s="16" t="s">
        <v>241</v>
      </c>
      <c r="B139" s="16" t="s">
        <v>1</v>
      </c>
      <c r="C139" s="17" t="s">
        <v>242</v>
      </c>
      <c r="D139" s="18">
        <f>SUM(D140:D142)</f>
        <v>16948211</v>
      </c>
      <c r="E139" s="18">
        <f t="shared" ref="E139:BT139" si="207">SUM(E140:E142)</f>
        <v>16948211</v>
      </c>
      <c r="F139" s="18">
        <f t="shared" si="207"/>
        <v>16948211</v>
      </c>
      <c r="G139" s="18">
        <f t="shared" si="207"/>
        <v>13124783</v>
      </c>
      <c r="H139" s="18">
        <f t="shared" si="207"/>
        <v>3088788</v>
      </c>
      <c r="I139" s="18">
        <f t="shared" si="207"/>
        <v>96772</v>
      </c>
      <c r="J139" s="18">
        <f t="shared" si="207"/>
        <v>0</v>
      </c>
      <c r="K139" s="18">
        <f t="shared" si="207"/>
        <v>0</v>
      </c>
      <c r="L139" s="18">
        <f t="shared" si="207"/>
        <v>0</v>
      </c>
      <c r="M139" s="18">
        <f t="shared" si="207"/>
        <v>0</v>
      </c>
      <c r="N139" s="18">
        <f t="shared" si="207"/>
        <v>50000</v>
      </c>
      <c r="O139" s="18">
        <f t="shared" si="207"/>
        <v>46772</v>
      </c>
      <c r="P139" s="18">
        <f t="shared" si="207"/>
        <v>0</v>
      </c>
      <c r="Q139" s="18">
        <f t="shared" si="207"/>
        <v>0</v>
      </c>
      <c r="R139" s="18">
        <f t="shared" si="207"/>
        <v>0</v>
      </c>
      <c r="S139" s="18">
        <f t="shared" si="207"/>
        <v>0</v>
      </c>
      <c r="T139" s="18">
        <f t="shared" si="207"/>
        <v>33910</v>
      </c>
      <c r="U139" s="18">
        <f t="shared" si="207"/>
        <v>379713</v>
      </c>
      <c r="V139" s="18">
        <f t="shared" si="207"/>
        <v>8238</v>
      </c>
      <c r="W139" s="18">
        <f t="shared" si="207"/>
        <v>246360</v>
      </c>
      <c r="X139" s="18">
        <f t="shared" si="207"/>
        <v>91881</v>
      </c>
      <c r="Y139" s="18">
        <f t="shared" si="207"/>
        <v>24255</v>
      </c>
      <c r="Z139" s="18">
        <f t="shared" si="207"/>
        <v>4512</v>
      </c>
      <c r="AA139" s="18">
        <f t="shared" si="207"/>
        <v>0</v>
      </c>
      <c r="AB139" s="18">
        <f t="shared" si="207"/>
        <v>0</v>
      </c>
      <c r="AC139" s="18">
        <f t="shared" si="207"/>
        <v>4467</v>
      </c>
      <c r="AD139" s="18">
        <f t="shared" si="207"/>
        <v>0</v>
      </c>
      <c r="AE139" s="18">
        <f t="shared" si="207"/>
        <v>224245</v>
      </c>
      <c r="AF139" s="18">
        <f t="shared" si="207"/>
        <v>0</v>
      </c>
      <c r="AG139" s="18">
        <f t="shared" si="207"/>
        <v>0</v>
      </c>
      <c r="AH139" s="18">
        <f t="shared" si="207"/>
        <v>6598</v>
      </c>
      <c r="AI139" s="18">
        <f t="shared" si="207"/>
        <v>0</v>
      </c>
      <c r="AJ139" s="18">
        <f t="shared" si="207"/>
        <v>0</v>
      </c>
      <c r="AK139" s="18">
        <f t="shared" si="207"/>
        <v>0</v>
      </c>
      <c r="AL139" s="18">
        <f t="shared" si="207"/>
        <v>0</v>
      </c>
      <c r="AM139" s="18">
        <f t="shared" si="207"/>
        <v>0</v>
      </c>
      <c r="AN139" s="18">
        <f t="shared" si="207"/>
        <v>0</v>
      </c>
      <c r="AO139" s="18">
        <f t="shared" si="207"/>
        <v>0</v>
      </c>
      <c r="AP139" s="18">
        <f t="shared" si="207"/>
        <v>0</v>
      </c>
      <c r="AQ139" s="18">
        <f t="shared" si="207"/>
        <v>0</v>
      </c>
      <c r="AR139" s="18">
        <f t="shared" si="207"/>
        <v>190363</v>
      </c>
      <c r="AS139" s="18">
        <f t="shared" si="207"/>
        <v>0</v>
      </c>
      <c r="AT139" s="18"/>
      <c r="AU139" s="18"/>
      <c r="AV139" s="18">
        <f t="shared" si="207"/>
        <v>0</v>
      </c>
      <c r="AW139" s="18">
        <f t="shared" si="207"/>
        <v>0</v>
      </c>
      <c r="AX139" s="18">
        <f t="shared" si="207"/>
        <v>27284</v>
      </c>
      <c r="AY139" s="18"/>
      <c r="AZ139" s="18">
        <f t="shared" si="207"/>
        <v>0</v>
      </c>
      <c r="BA139" s="18">
        <f t="shared" si="207"/>
        <v>0</v>
      </c>
      <c r="BB139" s="18">
        <f t="shared" si="207"/>
        <v>0</v>
      </c>
      <c r="BC139" s="18">
        <f t="shared" si="207"/>
        <v>0</v>
      </c>
      <c r="BD139" s="18">
        <f t="shared" si="207"/>
        <v>0</v>
      </c>
      <c r="BE139" s="18">
        <f t="shared" si="207"/>
        <v>0</v>
      </c>
      <c r="BF139" s="18">
        <f t="shared" si="207"/>
        <v>0</v>
      </c>
      <c r="BG139" s="18">
        <f t="shared" si="207"/>
        <v>0</v>
      </c>
      <c r="BH139" s="18">
        <f t="shared" si="207"/>
        <v>0</v>
      </c>
      <c r="BI139" s="18">
        <f t="shared" si="207"/>
        <v>0</v>
      </c>
      <c r="BJ139" s="18">
        <f t="shared" si="207"/>
        <v>0</v>
      </c>
      <c r="BK139" s="18">
        <f t="shared" si="207"/>
        <v>0</v>
      </c>
      <c r="BL139" s="18">
        <f t="shared" si="207"/>
        <v>0</v>
      </c>
      <c r="BM139" s="18">
        <f t="shared" si="207"/>
        <v>0</v>
      </c>
      <c r="BN139" s="18">
        <f t="shared" si="207"/>
        <v>0</v>
      </c>
      <c r="BO139" s="18">
        <f t="shared" si="207"/>
        <v>0</v>
      </c>
      <c r="BP139" s="18">
        <f t="shared" si="207"/>
        <v>0</v>
      </c>
      <c r="BQ139" s="18">
        <f t="shared" si="207"/>
        <v>0</v>
      </c>
      <c r="BR139" s="18">
        <f t="shared" si="207"/>
        <v>0</v>
      </c>
      <c r="BS139" s="18">
        <f t="shared" si="207"/>
        <v>0</v>
      </c>
      <c r="BT139" s="18">
        <f t="shared" si="207"/>
        <v>0</v>
      </c>
      <c r="BU139" s="18">
        <f t="shared" ref="BU139:CU139" si="208">SUM(BU140:BU142)</f>
        <v>0</v>
      </c>
      <c r="BV139" s="18">
        <f t="shared" si="208"/>
        <v>0</v>
      </c>
      <c r="BW139" s="18">
        <f t="shared" si="208"/>
        <v>0</v>
      </c>
      <c r="BX139" s="18">
        <f t="shared" si="208"/>
        <v>0</v>
      </c>
      <c r="BY139" s="18">
        <f t="shared" si="208"/>
        <v>0</v>
      </c>
      <c r="BZ139" s="18">
        <f t="shared" si="208"/>
        <v>0</v>
      </c>
      <c r="CA139" s="18">
        <f t="shared" si="208"/>
        <v>0</v>
      </c>
      <c r="CB139" s="18">
        <f t="shared" si="208"/>
        <v>0</v>
      </c>
      <c r="CC139" s="18">
        <f t="shared" si="208"/>
        <v>0</v>
      </c>
      <c r="CD139" s="18">
        <f t="shared" si="208"/>
        <v>0</v>
      </c>
      <c r="CE139" s="18">
        <f t="shared" si="208"/>
        <v>0</v>
      </c>
      <c r="CF139" s="18">
        <f t="shared" si="208"/>
        <v>0</v>
      </c>
      <c r="CG139" s="18">
        <f t="shared" si="208"/>
        <v>0</v>
      </c>
      <c r="CH139" s="18">
        <f t="shared" si="208"/>
        <v>0</v>
      </c>
      <c r="CI139" s="18">
        <f t="shared" si="208"/>
        <v>0</v>
      </c>
      <c r="CJ139" s="18">
        <f t="shared" si="208"/>
        <v>0</v>
      </c>
      <c r="CK139" s="18">
        <f t="shared" si="208"/>
        <v>0</v>
      </c>
      <c r="CL139" s="18">
        <f t="shared" si="208"/>
        <v>0</v>
      </c>
      <c r="CM139" s="18">
        <f t="shared" si="208"/>
        <v>0</v>
      </c>
      <c r="CN139" s="18">
        <f t="shared" si="208"/>
        <v>0</v>
      </c>
      <c r="CO139" s="18"/>
      <c r="CP139" s="18"/>
      <c r="CQ139" s="18">
        <f t="shared" si="208"/>
        <v>0</v>
      </c>
      <c r="CR139" s="18">
        <f t="shared" si="208"/>
        <v>0</v>
      </c>
      <c r="CS139" s="18">
        <f t="shared" si="208"/>
        <v>0</v>
      </c>
      <c r="CT139" s="18">
        <f t="shared" si="208"/>
        <v>0</v>
      </c>
      <c r="CU139" s="46">
        <f t="shared" si="208"/>
        <v>0</v>
      </c>
      <c r="CV139" s="58"/>
      <c r="CW139" s="94"/>
      <c r="CX139" s="114">
        <v>16948211</v>
      </c>
      <c r="CY139" s="114">
        <f t="shared" si="156"/>
        <v>0</v>
      </c>
      <c r="CZ139" s="94"/>
      <c r="DA139" s="93"/>
      <c r="DB139" s="58"/>
      <c r="DC139" s="58"/>
      <c r="DD139" s="58"/>
      <c r="DE139" s="58"/>
      <c r="DF139" s="58"/>
      <c r="DG139" s="58"/>
      <c r="DH139" s="58"/>
      <c r="DI139" s="58"/>
      <c r="DJ139" s="58"/>
      <c r="DK139" s="58"/>
      <c r="DL139" s="58"/>
      <c r="DM139" s="58"/>
      <c r="DN139" s="58"/>
      <c r="DO139" s="58"/>
      <c r="DP139" s="58"/>
      <c r="DQ139" s="58"/>
      <c r="DR139" s="58"/>
      <c r="DS139" s="58"/>
    </row>
    <row r="140" spans="1:123" ht="31.2" x14ac:dyDescent="0.3">
      <c r="A140" s="21" t="s">
        <v>1</v>
      </c>
      <c r="B140" s="21" t="s">
        <v>95</v>
      </c>
      <c r="C140" s="22" t="s">
        <v>553</v>
      </c>
      <c r="D140" s="18">
        <f>SUM(E140+BZ140+CR140)</f>
        <v>10599716</v>
      </c>
      <c r="E140" s="19">
        <f>SUM(F140+BA140)</f>
        <v>10599716</v>
      </c>
      <c r="F140" s="19">
        <f>SUM(G140+H140+I140+P140+S140+T140+U140+AE140+AD140)</f>
        <v>10599716</v>
      </c>
      <c r="G140" s="23">
        <v>8091577</v>
      </c>
      <c r="H140" s="23">
        <v>1876860</v>
      </c>
      <c r="I140" s="19">
        <f t="shared" si="78"/>
        <v>90491</v>
      </c>
      <c r="J140" s="23">
        <v>0</v>
      </c>
      <c r="K140" s="23"/>
      <c r="L140" s="23">
        <v>0</v>
      </c>
      <c r="M140" s="23">
        <v>0</v>
      </c>
      <c r="N140" s="23">
        <v>50000</v>
      </c>
      <c r="O140" s="23">
        <v>40491</v>
      </c>
      <c r="P140" s="19">
        <f t="shared" si="79"/>
        <v>0</v>
      </c>
      <c r="Q140" s="19">
        <v>0</v>
      </c>
      <c r="R140" s="19">
        <v>0</v>
      </c>
      <c r="S140" s="19">
        <v>0</v>
      </c>
      <c r="T140" s="23">
        <v>23654</v>
      </c>
      <c r="U140" s="19">
        <f t="shared" ref="U140:U142" si="209">SUM(V140:AC140)</f>
        <v>341949</v>
      </c>
      <c r="V140" s="23">
        <v>0</v>
      </c>
      <c r="W140" s="23">
        <v>246360</v>
      </c>
      <c r="X140" s="23">
        <v>70169</v>
      </c>
      <c r="Y140" s="23">
        <v>21420</v>
      </c>
      <c r="Z140" s="23">
        <v>4000</v>
      </c>
      <c r="AA140" s="23">
        <v>0</v>
      </c>
      <c r="AB140" s="23">
        <v>0</v>
      </c>
      <c r="AC140" s="23">
        <v>0</v>
      </c>
      <c r="AD140" s="23">
        <v>0</v>
      </c>
      <c r="AE140" s="19">
        <f>SUM(AF140:AZ140)</f>
        <v>175185</v>
      </c>
      <c r="AF140" s="19">
        <v>0</v>
      </c>
      <c r="AG140" s="19">
        <v>0</v>
      </c>
      <c r="AH140" s="23">
        <v>6598</v>
      </c>
      <c r="AI140" s="23"/>
      <c r="AJ140" s="23">
        <v>0</v>
      </c>
      <c r="AK140" s="23">
        <v>0</v>
      </c>
      <c r="AL140" s="23">
        <v>0</v>
      </c>
      <c r="AM140" s="23">
        <v>0</v>
      </c>
      <c r="AN140" s="23">
        <v>0</v>
      </c>
      <c r="AO140" s="23">
        <v>0</v>
      </c>
      <c r="AP140" s="23">
        <v>0</v>
      </c>
      <c r="AQ140" s="23">
        <v>0</v>
      </c>
      <c r="AR140" s="23">
        <v>144187</v>
      </c>
      <c r="AS140" s="23">
        <v>0</v>
      </c>
      <c r="AT140" s="23">
        <v>0</v>
      </c>
      <c r="AU140" s="23">
        <v>0</v>
      </c>
      <c r="AV140" s="23">
        <v>0</v>
      </c>
      <c r="AW140" s="23">
        <v>0</v>
      </c>
      <c r="AX140" s="23">
        <v>24400</v>
      </c>
      <c r="AY140" s="23">
        <v>0</v>
      </c>
      <c r="AZ140" s="23">
        <v>0</v>
      </c>
      <c r="BA140" s="19">
        <f>SUM(BB140+BF140+BI140+BK140+BN140)</f>
        <v>0</v>
      </c>
      <c r="BB140" s="19">
        <f>SUM(BC140:BE140)</f>
        <v>0</v>
      </c>
      <c r="BC140" s="19">
        <v>0</v>
      </c>
      <c r="BD140" s="19">
        <v>0</v>
      </c>
      <c r="BE140" s="19">
        <v>0</v>
      </c>
      <c r="BF140" s="19">
        <f>SUM(BH140:BH140)</f>
        <v>0</v>
      </c>
      <c r="BG140" s="19">
        <v>0</v>
      </c>
      <c r="BH140" s="19">
        <v>0</v>
      </c>
      <c r="BI140" s="19">
        <v>0</v>
      </c>
      <c r="BJ140" s="19">
        <v>0</v>
      </c>
      <c r="BK140" s="19">
        <f t="shared" si="80"/>
        <v>0</v>
      </c>
      <c r="BL140" s="19">
        <v>0</v>
      </c>
      <c r="BM140" s="19">
        <v>0</v>
      </c>
      <c r="BN140" s="19">
        <f>SUM(BO140:BY140)</f>
        <v>0</v>
      </c>
      <c r="BO140" s="19">
        <v>0</v>
      </c>
      <c r="BP140" s="19">
        <v>0</v>
      </c>
      <c r="BQ140" s="19">
        <v>0</v>
      </c>
      <c r="BR140" s="19">
        <v>0</v>
      </c>
      <c r="BS140" s="19">
        <v>0</v>
      </c>
      <c r="BT140" s="19">
        <v>0</v>
      </c>
      <c r="BU140" s="19">
        <v>0</v>
      </c>
      <c r="BV140" s="19">
        <v>0</v>
      </c>
      <c r="BW140" s="19">
        <v>0</v>
      </c>
      <c r="BX140" s="19">
        <v>0</v>
      </c>
      <c r="BY140" s="19">
        <v>0</v>
      </c>
      <c r="BZ140" s="19">
        <f>SUM(CA140+CQ140)</f>
        <v>0</v>
      </c>
      <c r="CA140" s="19">
        <f>SUM(CB140+CE140+CK140)</f>
        <v>0</v>
      </c>
      <c r="CB140" s="19">
        <f t="shared" si="81"/>
        <v>0</v>
      </c>
      <c r="CC140" s="19">
        <v>0</v>
      </c>
      <c r="CD140" s="23"/>
      <c r="CE140" s="19">
        <f t="shared" ref="CE140:CE142" si="210">SUM(CF140:CJ140)</f>
        <v>0</v>
      </c>
      <c r="CF140" s="19">
        <v>0</v>
      </c>
      <c r="CG140" s="19">
        <v>0</v>
      </c>
      <c r="CH140" s="19">
        <v>0</v>
      </c>
      <c r="CI140" s="19">
        <v>0</v>
      </c>
      <c r="CJ140" s="19">
        <v>0</v>
      </c>
      <c r="CK140" s="19">
        <f>SUM(CL140:CP140)</f>
        <v>0</v>
      </c>
      <c r="CL140" s="19">
        <v>0</v>
      </c>
      <c r="CM140" s="19">
        <v>0</v>
      </c>
      <c r="CN140" s="19">
        <v>0</v>
      </c>
      <c r="CO140" s="19"/>
      <c r="CP140" s="19"/>
      <c r="CQ140" s="19">
        <v>0</v>
      </c>
      <c r="CR140" s="19">
        <f t="shared" si="82"/>
        <v>0</v>
      </c>
      <c r="CS140" s="19">
        <f t="shared" si="83"/>
        <v>0</v>
      </c>
      <c r="CT140" s="19">
        <v>0</v>
      </c>
      <c r="CU140" s="20">
        <v>0</v>
      </c>
      <c r="CW140" s="94"/>
      <c r="CX140" s="109">
        <v>10599716</v>
      </c>
      <c r="CY140" s="109">
        <f t="shared" si="156"/>
        <v>0</v>
      </c>
      <c r="CZ140" s="94"/>
      <c r="DA140" s="95"/>
    </row>
    <row r="141" spans="1:123" ht="15.6" x14ac:dyDescent="0.3">
      <c r="A141" s="21" t="s">
        <v>1</v>
      </c>
      <c r="B141" s="21" t="s">
        <v>95</v>
      </c>
      <c r="C141" s="22" t="s">
        <v>537</v>
      </c>
      <c r="D141" s="18">
        <f>SUM(E141+BZ141+CR141)</f>
        <v>1231010</v>
      </c>
      <c r="E141" s="19">
        <f>SUM(F141+BA141)</f>
        <v>1231010</v>
      </c>
      <c r="F141" s="19">
        <f>SUM(G141+H141+I141+P141+S141+T141+U141+AE141+AD141)</f>
        <v>1231010</v>
      </c>
      <c r="G141" s="23">
        <v>913618</v>
      </c>
      <c r="H141" s="23">
        <v>214031</v>
      </c>
      <c r="I141" s="19">
        <f t="shared" si="78"/>
        <v>6281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6281</v>
      </c>
      <c r="P141" s="19">
        <f t="shared" si="79"/>
        <v>0</v>
      </c>
      <c r="Q141" s="19">
        <v>0</v>
      </c>
      <c r="R141" s="19">
        <v>0</v>
      </c>
      <c r="S141" s="19">
        <v>0</v>
      </c>
      <c r="T141" s="23">
        <v>10256</v>
      </c>
      <c r="U141" s="19">
        <f t="shared" si="209"/>
        <v>37764</v>
      </c>
      <c r="V141" s="23">
        <v>8238</v>
      </c>
      <c r="W141" s="23">
        <v>0</v>
      </c>
      <c r="X141" s="23">
        <v>21712</v>
      </c>
      <c r="Y141" s="23">
        <v>2835</v>
      </c>
      <c r="Z141" s="23">
        <v>512</v>
      </c>
      <c r="AA141" s="23">
        <v>0</v>
      </c>
      <c r="AB141" s="23">
        <v>0</v>
      </c>
      <c r="AC141" s="23">
        <v>4467</v>
      </c>
      <c r="AD141" s="23">
        <v>0</v>
      </c>
      <c r="AE141" s="19">
        <f>SUM(AF141:AZ141)</f>
        <v>49060</v>
      </c>
      <c r="AF141" s="19">
        <v>0</v>
      </c>
      <c r="AG141" s="19">
        <v>0</v>
      </c>
      <c r="AH141" s="23">
        <v>0</v>
      </c>
      <c r="AI141" s="23">
        <v>0</v>
      </c>
      <c r="AJ141" s="23">
        <v>0</v>
      </c>
      <c r="AK141" s="23">
        <v>0</v>
      </c>
      <c r="AL141" s="23">
        <v>0</v>
      </c>
      <c r="AM141" s="23">
        <v>0</v>
      </c>
      <c r="AN141" s="23">
        <v>0</v>
      </c>
      <c r="AO141" s="23">
        <v>0</v>
      </c>
      <c r="AP141" s="23">
        <v>0</v>
      </c>
      <c r="AQ141" s="23">
        <v>0</v>
      </c>
      <c r="AR141" s="23">
        <v>46176</v>
      </c>
      <c r="AS141" s="23">
        <v>0</v>
      </c>
      <c r="AT141" s="23">
        <v>0</v>
      </c>
      <c r="AU141" s="23">
        <v>0</v>
      </c>
      <c r="AV141" s="23">
        <v>0</v>
      </c>
      <c r="AW141" s="23">
        <v>0</v>
      </c>
      <c r="AX141" s="23">
        <v>2884</v>
      </c>
      <c r="AY141" s="23">
        <v>0</v>
      </c>
      <c r="AZ141" s="23">
        <v>0</v>
      </c>
      <c r="BA141" s="19">
        <f>SUM(BB141+BF141+BI141+BK141+BN141)</f>
        <v>0</v>
      </c>
      <c r="BB141" s="19">
        <f>SUM(BC141:BE141)</f>
        <v>0</v>
      </c>
      <c r="BC141" s="19">
        <v>0</v>
      </c>
      <c r="BD141" s="19">
        <v>0</v>
      </c>
      <c r="BE141" s="19">
        <v>0</v>
      </c>
      <c r="BF141" s="19">
        <f>SUM(BH141:BH141)</f>
        <v>0</v>
      </c>
      <c r="BG141" s="19">
        <v>0</v>
      </c>
      <c r="BH141" s="19">
        <v>0</v>
      </c>
      <c r="BI141" s="19">
        <v>0</v>
      </c>
      <c r="BJ141" s="19">
        <v>0</v>
      </c>
      <c r="BK141" s="19">
        <f t="shared" si="80"/>
        <v>0</v>
      </c>
      <c r="BL141" s="19">
        <v>0</v>
      </c>
      <c r="BM141" s="19">
        <v>0</v>
      </c>
      <c r="BN141" s="19">
        <f>SUM(BO141:BY141)</f>
        <v>0</v>
      </c>
      <c r="BO141" s="19">
        <v>0</v>
      </c>
      <c r="BP141" s="19">
        <v>0</v>
      </c>
      <c r="BQ141" s="19">
        <v>0</v>
      </c>
      <c r="BR141" s="19">
        <v>0</v>
      </c>
      <c r="BS141" s="19">
        <v>0</v>
      </c>
      <c r="BT141" s="19">
        <v>0</v>
      </c>
      <c r="BU141" s="19">
        <v>0</v>
      </c>
      <c r="BV141" s="19">
        <v>0</v>
      </c>
      <c r="BW141" s="19">
        <v>0</v>
      </c>
      <c r="BX141" s="19">
        <v>0</v>
      </c>
      <c r="BY141" s="19">
        <v>0</v>
      </c>
      <c r="BZ141" s="19">
        <f>SUM(CA141+CQ141)</f>
        <v>0</v>
      </c>
      <c r="CA141" s="19">
        <f>SUM(CB141+CE141+CK141)</f>
        <v>0</v>
      </c>
      <c r="CB141" s="19">
        <f t="shared" si="81"/>
        <v>0</v>
      </c>
      <c r="CC141" s="19">
        <v>0</v>
      </c>
      <c r="CD141" s="23">
        <v>0</v>
      </c>
      <c r="CE141" s="19">
        <f t="shared" si="210"/>
        <v>0</v>
      </c>
      <c r="CF141" s="19">
        <v>0</v>
      </c>
      <c r="CG141" s="19">
        <v>0</v>
      </c>
      <c r="CH141" s="19">
        <v>0</v>
      </c>
      <c r="CI141" s="19">
        <v>0</v>
      </c>
      <c r="CJ141" s="19">
        <v>0</v>
      </c>
      <c r="CK141" s="19">
        <f>SUM(CL141:CP141)</f>
        <v>0</v>
      </c>
      <c r="CL141" s="19">
        <v>0</v>
      </c>
      <c r="CM141" s="19">
        <v>0</v>
      </c>
      <c r="CN141" s="19">
        <v>0</v>
      </c>
      <c r="CO141" s="19"/>
      <c r="CP141" s="19"/>
      <c r="CQ141" s="19">
        <v>0</v>
      </c>
      <c r="CR141" s="19">
        <f t="shared" si="82"/>
        <v>0</v>
      </c>
      <c r="CS141" s="19">
        <f t="shared" si="83"/>
        <v>0</v>
      </c>
      <c r="CT141" s="19">
        <v>0</v>
      </c>
      <c r="CU141" s="20">
        <v>0</v>
      </c>
      <c r="CW141" s="94"/>
      <c r="CX141" s="109">
        <v>1231010</v>
      </c>
      <c r="CY141" s="109">
        <f t="shared" si="156"/>
        <v>0</v>
      </c>
      <c r="CZ141" s="94"/>
      <c r="DA141" s="95"/>
    </row>
    <row r="142" spans="1:123" ht="46.8" x14ac:dyDescent="0.3">
      <c r="A142" s="21" t="s">
        <v>1</v>
      </c>
      <c r="B142" s="21" t="s">
        <v>95</v>
      </c>
      <c r="C142" s="22" t="s">
        <v>363</v>
      </c>
      <c r="D142" s="18">
        <f>SUM(E142+BZ142+CR142)</f>
        <v>5117485</v>
      </c>
      <c r="E142" s="19">
        <f>SUM(F142+BA142)</f>
        <v>5117485</v>
      </c>
      <c r="F142" s="19">
        <f>SUM(G142+H142+I142+P142+S142+T142+U142+AE142+AD142)</f>
        <v>5117485</v>
      </c>
      <c r="G142" s="23">
        <v>4119588</v>
      </c>
      <c r="H142" s="23">
        <v>997897</v>
      </c>
      <c r="I142" s="19">
        <f t="shared" si="78"/>
        <v>0</v>
      </c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3">
        <v>0</v>
      </c>
      <c r="P142" s="19">
        <f t="shared" si="79"/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f t="shared" si="209"/>
        <v>0</v>
      </c>
      <c r="V142" s="23">
        <v>0</v>
      </c>
      <c r="W142" s="23">
        <v>0</v>
      </c>
      <c r="X142" s="23">
        <v>0</v>
      </c>
      <c r="Y142" s="23">
        <v>0</v>
      </c>
      <c r="Z142" s="23">
        <v>0</v>
      </c>
      <c r="AA142" s="23">
        <v>0</v>
      </c>
      <c r="AB142" s="23">
        <v>0</v>
      </c>
      <c r="AC142" s="23">
        <v>0</v>
      </c>
      <c r="AD142" s="23">
        <v>0</v>
      </c>
      <c r="AE142" s="19">
        <f>SUM(AF142:AZ142)</f>
        <v>0</v>
      </c>
      <c r="AF142" s="19">
        <v>0</v>
      </c>
      <c r="AG142" s="19">
        <v>0</v>
      </c>
      <c r="AH142" s="23">
        <v>0</v>
      </c>
      <c r="AI142" s="23">
        <v>0</v>
      </c>
      <c r="AJ142" s="23">
        <v>0</v>
      </c>
      <c r="AK142" s="23">
        <v>0</v>
      </c>
      <c r="AL142" s="23">
        <v>0</v>
      </c>
      <c r="AM142" s="23">
        <v>0</v>
      </c>
      <c r="AN142" s="23">
        <v>0</v>
      </c>
      <c r="AO142" s="23">
        <v>0</v>
      </c>
      <c r="AP142" s="23">
        <v>0</v>
      </c>
      <c r="AQ142" s="23">
        <v>0</v>
      </c>
      <c r="AR142" s="23">
        <v>0</v>
      </c>
      <c r="AS142" s="23">
        <v>0</v>
      </c>
      <c r="AT142" s="23">
        <v>0</v>
      </c>
      <c r="AU142" s="23">
        <v>0</v>
      </c>
      <c r="AV142" s="23">
        <v>0</v>
      </c>
      <c r="AW142" s="23">
        <v>0</v>
      </c>
      <c r="AX142" s="23">
        <v>0</v>
      </c>
      <c r="AY142" s="23">
        <v>0</v>
      </c>
      <c r="AZ142" s="23">
        <v>0</v>
      </c>
      <c r="BA142" s="19">
        <f>SUM(BB142+BF142+BI142+BK142+BN142)</f>
        <v>0</v>
      </c>
      <c r="BB142" s="19">
        <f>SUM(BC142:BE142)</f>
        <v>0</v>
      </c>
      <c r="BC142" s="19">
        <v>0</v>
      </c>
      <c r="BD142" s="19">
        <v>0</v>
      </c>
      <c r="BE142" s="19">
        <v>0</v>
      </c>
      <c r="BF142" s="19">
        <f>SUM(BH142:BH142)</f>
        <v>0</v>
      </c>
      <c r="BG142" s="19">
        <v>0</v>
      </c>
      <c r="BH142" s="19">
        <v>0</v>
      </c>
      <c r="BI142" s="19">
        <v>0</v>
      </c>
      <c r="BJ142" s="19">
        <v>0</v>
      </c>
      <c r="BK142" s="19">
        <f t="shared" si="80"/>
        <v>0</v>
      </c>
      <c r="BL142" s="19">
        <v>0</v>
      </c>
      <c r="BM142" s="19">
        <v>0</v>
      </c>
      <c r="BN142" s="19">
        <f>SUM(BO142:BY142)</f>
        <v>0</v>
      </c>
      <c r="BO142" s="19">
        <v>0</v>
      </c>
      <c r="BP142" s="19">
        <v>0</v>
      </c>
      <c r="BQ142" s="19">
        <v>0</v>
      </c>
      <c r="BR142" s="19">
        <v>0</v>
      </c>
      <c r="BS142" s="19">
        <v>0</v>
      </c>
      <c r="BT142" s="19">
        <v>0</v>
      </c>
      <c r="BU142" s="19">
        <v>0</v>
      </c>
      <c r="BV142" s="19">
        <v>0</v>
      </c>
      <c r="BW142" s="19">
        <v>0</v>
      </c>
      <c r="BX142" s="19">
        <v>0</v>
      </c>
      <c r="BY142" s="19">
        <v>0</v>
      </c>
      <c r="BZ142" s="19">
        <f>SUM(CA142+CQ142)</f>
        <v>0</v>
      </c>
      <c r="CA142" s="19">
        <f>SUM(CB142+CE142+CK142)</f>
        <v>0</v>
      </c>
      <c r="CB142" s="19">
        <f t="shared" si="81"/>
        <v>0</v>
      </c>
      <c r="CC142" s="19">
        <v>0</v>
      </c>
      <c r="CD142" s="19"/>
      <c r="CE142" s="19">
        <f t="shared" si="210"/>
        <v>0</v>
      </c>
      <c r="CF142" s="19">
        <v>0</v>
      </c>
      <c r="CG142" s="19">
        <v>0</v>
      </c>
      <c r="CH142" s="19">
        <v>0</v>
      </c>
      <c r="CI142" s="19">
        <v>0</v>
      </c>
      <c r="CJ142" s="19">
        <v>0</v>
      </c>
      <c r="CK142" s="19">
        <f>SUM(CL142:CP142)</f>
        <v>0</v>
      </c>
      <c r="CL142" s="19">
        <v>0</v>
      </c>
      <c r="CM142" s="19">
        <v>0</v>
      </c>
      <c r="CN142" s="19">
        <v>0</v>
      </c>
      <c r="CO142" s="19"/>
      <c r="CP142" s="19"/>
      <c r="CQ142" s="19">
        <v>0</v>
      </c>
      <c r="CR142" s="19">
        <f t="shared" si="82"/>
        <v>0</v>
      </c>
      <c r="CS142" s="19">
        <f t="shared" si="83"/>
        <v>0</v>
      </c>
      <c r="CT142" s="19">
        <v>0</v>
      </c>
      <c r="CU142" s="20">
        <v>0</v>
      </c>
      <c r="CW142" s="94"/>
      <c r="CX142" s="109">
        <v>5117485</v>
      </c>
      <c r="CY142" s="109">
        <f t="shared" si="156"/>
        <v>0</v>
      </c>
      <c r="CZ142" s="94"/>
      <c r="DA142" s="95"/>
    </row>
    <row r="143" spans="1:123" s="59" customFormat="1" ht="15.6" x14ac:dyDescent="0.3">
      <c r="A143" s="16" t="s">
        <v>243</v>
      </c>
      <c r="B143" s="16" t="s">
        <v>1</v>
      </c>
      <c r="C143" s="17" t="s">
        <v>244</v>
      </c>
      <c r="D143" s="18">
        <f>SUM(D144:D145)</f>
        <v>545108</v>
      </c>
      <c r="E143" s="18">
        <f t="shared" ref="E143:BT143" si="211">SUM(E144:E145)</f>
        <v>545108</v>
      </c>
      <c r="F143" s="18">
        <f t="shared" si="211"/>
        <v>545108</v>
      </c>
      <c r="G143" s="18">
        <f t="shared" si="211"/>
        <v>0</v>
      </c>
      <c r="H143" s="18">
        <f t="shared" si="211"/>
        <v>0</v>
      </c>
      <c r="I143" s="18">
        <f t="shared" si="211"/>
        <v>0</v>
      </c>
      <c r="J143" s="18">
        <f t="shared" si="211"/>
        <v>0</v>
      </c>
      <c r="K143" s="18">
        <f t="shared" si="211"/>
        <v>0</v>
      </c>
      <c r="L143" s="18">
        <f t="shared" si="211"/>
        <v>0</v>
      </c>
      <c r="M143" s="18">
        <f t="shared" si="211"/>
        <v>0</v>
      </c>
      <c r="N143" s="18">
        <f t="shared" si="211"/>
        <v>0</v>
      </c>
      <c r="O143" s="18">
        <f t="shared" si="211"/>
        <v>0</v>
      </c>
      <c r="P143" s="18">
        <f t="shared" si="211"/>
        <v>0</v>
      </c>
      <c r="Q143" s="18">
        <f t="shared" si="211"/>
        <v>0</v>
      </c>
      <c r="R143" s="18">
        <f t="shared" si="211"/>
        <v>0</v>
      </c>
      <c r="S143" s="18">
        <f t="shared" si="211"/>
        <v>0</v>
      </c>
      <c r="T143" s="18">
        <f t="shared" si="211"/>
        <v>0</v>
      </c>
      <c r="U143" s="18">
        <f t="shared" si="211"/>
        <v>0</v>
      </c>
      <c r="V143" s="18">
        <f t="shared" si="211"/>
        <v>0</v>
      </c>
      <c r="W143" s="18">
        <f t="shared" si="211"/>
        <v>0</v>
      </c>
      <c r="X143" s="18">
        <f t="shared" si="211"/>
        <v>0</v>
      </c>
      <c r="Y143" s="18">
        <f t="shared" si="211"/>
        <v>0</v>
      </c>
      <c r="Z143" s="18">
        <f t="shared" si="211"/>
        <v>0</v>
      </c>
      <c r="AA143" s="18">
        <f t="shared" si="211"/>
        <v>0</v>
      </c>
      <c r="AB143" s="18">
        <f t="shared" si="211"/>
        <v>0</v>
      </c>
      <c r="AC143" s="18">
        <f t="shared" si="211"/>
        <v>0</v>
      </c>
      <c r="AD143" s="18">
        <f t="shared" si="211"/>
        <v>0</v>
      </c>
      <c r="AE143" s="18">
        <f t="shared" si="211"/>
        <v>545108</v>
      </c>
      <c r="AF143" s="18">
        <f t="shared" si="211"/>
        <v>0</v>
      </c>
      <c r="AG143" s="18">
        <f t="shared" si="211"/>
        <v>0</v>
      </c>
      <c r="AH143" s="18">
        <f t="shared" si="211"/>
        <v>0</v>
      </c>
      <c r="AI143" s="18">
        <f t="shared" si="211"/>
        <v>0</v>
      </c>
      <c r="AJ143" s="18">
        <f t="shared" si="211"/>
        <v>0</v>
      </c>
      <c r="AK143" s="18">
        <f t="shared" si="211"/>
        <v>0</v>
      </c>
      <c r="AL143" s="18">
        <f t="shared" si="211"/>
        <v>0</v>
      </c>
      <c r="AM143" s="18">
        <f t="shared" si="211"/>
        <v>0</v>
      </c>
      <c r="AN143" s="18">
        <f t="shared" si="211"/>
        <v>0</v>
      </c>
      <c r="AO143" s="18">
        <f t="shared" si="211"/>
        <v>0</v>
      </c>
      <c r="AP143" s="18">
        <f t="shared" si="211"/>
        <v>0</v>
      </c>
      <c r="AQ143" s="18">
        <f t="shared" si="211"/>
        <v>0</v>
      </c>
      <c r="AR143" s="18">
        <f t="shared" si="211"/>
        <v>0</v>
      </c>
      <c r="AS143" s="18">
        <f t="shared" si="211"/>
        <v>0</v>
      </c>
      <c r="AT143" s="18"/>
      <c r="AU143" s="18"/>
      <c r="AV143" s="18">
        <f t="shared" si="211"/>
        <v>0</v>
      </c>
      <c r="AW143" s="18">
        <f t="shared" si="211"/>
        <v>0</v>
      </c>
      <c r="AX143" s="18">
        <f t="shared" si="211"/>
        <v>0</v>
      </c>
      <c r="AY143" s="18"/>
      <c r="AZ143" s="18">
        <f t="shared" si="211"/>
        <v>545108</v>
      </c>
      <c r="BA143" s="18">
        <f t="shared" si="211"/>
        <v>0</v>
      </c>
      <c r="BB143" s="18">
        <f t="shared" si="211"/>
        <v>0</v>
      </c>
      <c r="BC143" s="18">
        <f t="shared" si="211"/>
        <v>0</v>
      </c>
      <c r="BD143" s="18">
        <f t="shared" si="211"/>
        <v>0</v>
      </c>
      <c r="BE143" s="18">
        <f t="shared" si="211"/>
        <v>0</v>
      </c>
      <c r="BF143" s="18">
        <f t="shared" si="211"/>
        <v>0</v>
      </c>
      <c r="BG143" s="18">
        <f t="shared" si="211"/>
        <v>0</v>
      </c>
      <c r="BH143" s="18">
        <f t="shared" si="211"/>
        <v>0</v>
      </c>
      <c r="BI143" s="18">
        <f t="shared" si="211"/>
        <v>0</v>
      </c>
      <c r="BJ143" s="18">
        <f t="shared" si="211"/>
        <v>0</v>
      </c>
      <c r="BK143" s="18">
        <f t="shared" si="211"/>
        <v>0</v>
      </c>
      <c r="BL143" s="18">
        <f t="shared" si="211"/>
        <v>0</v>
      </c>
      <c r="BM143" s="18">
        <f t="shared" si="211"/>
        <v>0</v>
      </c>
      <c r="BN143" s="18">
        <f t="shared" si="211"/>
        <v>0</v>
      </c>
      <c r="BO143" s="18">
        <f t="shared" si="211"/>
        <v>0</v>
      </c>
      <c r="BP143" s="18">
        <f t="shared" si="211"/>
        <v>0</v>
      </c>
      <c r="BQ143" s="18">
        <f t="shared" si="211"/>
        <v>0</v>
      </c>
      <c r="BR143" s="18">
        <f t="shared" si="211"/>
        <v>0</v>
      </c>
      <c r="BS143" s="18">
        <f t="shared" si="211"/>
        <v>0</v>
      </c>
      <c r="BT143" s="18">
        <f t="shared" si="211"/>
        <v>0</v>
      </c>
      <c r="BU143" s="18">
        <f t="shared" ref="BU143:CU143" si="212">SUM(BU144:BU145)</f>
        <v>0</v>
      </c>
      <c r="BV143" s="18">
        <f t="shared" si="212"/>
        <v>0</v>
      </c>
      <c r="BW143" s="18">
        <f t="shared" si="212"/>
        <v>0</v>
      </c>
      <c r="BX143" s="18">
        <f t="shared" si="212"/>
        <v>0</v>
      </c>
      <c r="BY143" s="18">
        <f t="shared" si="212"/>
        <v>0</v>
      </c>
      <c r="BZ143" s="18">
        <f t="shared" si="212"/>
        <v>0</v>
      </c>
      <c r="CA143" s="18">
        <f t="shared" si="212"/>
        <v>0</v>
      </c>
      <c r="CB143" s="18">
        <f t="shared" si="212"/>
        <v>0</v>
      </c>
      <c r="CC143" s="18">
        <f t="shared" si="212"/>
        <v>0</v>
      </c>
      <c r="CD143" s="18">
        <f t="shared" si="212"/>
        <v>0</v>
      </c>
      <c r="CE143" s="18">
        <f t="shared" si="212"/>
        <v>0</v>
      </c>
      <c r="CF143" s="18">
        <f t="shared" si="212"/>
        <v>0</v>
      </c>
      <c r="CG143" s="18">
        <f t="shared" si="212"/>
        <v>0</v>
      </c>
      <c r="CH143" s="18">
        <f t="shared" si="212"/>
        <v>0</v>
      </c>
      <c r="CI143" s="18">
        <f t="shared" si="212"/>
        <v>0</v>
      </c>
      <c r="CJ143" s="18">
        <f t="shared" si="212"/>
        <v>0</v>
      </c>
      <c r="CK143" s="18">
        <f t="shared" si="212"/>
        <v>0</v>
      </c>
      <c r="CL143" s="18">
        <f t="shared" si="212"/>
        <v>0</v>
      </c>
      <c r="CM143" s="18">
        <f t="shared" si="212"/>
        <v>0</v>
      </c>
      <c r="CN143" s="18">
        <f t="shared" si="212"/>
        <v>0</v>
      </c>
      <c r="CO143" s="18"/>
      <c r="CP143" s="18"/>
      <c r="CQ143" s="18">
        <f t="shared" si="212"/>
        <v>0</v>
      </c>
      <c r="CR143" s="18">
        <f t="shared" si="212"/>
        <v>0</v>
      </c>
      <c r="CS143" s="18">
        <f t="shared" si="212"/>
        <v>0</v>
      </c>
      <c r="CT143" s="18">
        <f t="shared" si="212"/>
        <v>0</v>
      </c>
      <c r="CU143" s="46">
        <f t="shared" si="212"/>
        <v>0</v>
      </c>
      <c r="CV143" s="58"/>
      <c r="CW143" s="94"/>
      <c r="CX143" s="114">
        <v>545108</v>
      </c>
      <c r="CY143" s="114">
        <f t="shared" si="156"/>
        <v>0</v>
      </c>
      <c r="CZ143" s="94"/>
      <c r="DA143" s="93"/>
      <c r="DB143" s="58"/>
      <c r="DC143" s="58"/>
      <c r="DD143" s="58"/>
      <c r="DE143" s="58"/>
      <c r="DF143" s="58"/>
      <c r="DG143" s="58"/>
      <c r="DH143" s="58"/>
      <c r="DI143" s="58"/>
      <c r="DJ143" s="58"/>
      <c r="DK143" s="58"/>
      <c r="DL143" s="58"/>
      <c r="DM143" s="58"/>
      <c r="DN143" s="58"/>
      <c r="DO143" s="58"/>
      <c r="DP143" s="58"/>
      <c r="DQ143" s="58"/>
      <c r="DR143" s="58"/>
      <c r="DS143" s="58"/>
    </row>
    <row r="144" spans="1:123" ht="15.6" x14ac:dyDescent="0.3">
      <c r="A144" s="21" t="s">
        <v>1</v>
      </c>
      <c r="B144" s="21" t="s">
        <v>85</v>
      </c>
      <c r="C144" s="22" t="s">
        <v>245</v>
      </c>
      <c r="D144" s="18">
        <f>SUM(E144+BZ144+CR144)</f>
        <v>315147</v>
      </c>
      <c r="E144" s="19">
        <f>SUM(F144+BA144)</f>
        <v>315147</v>
      </c>
      <c r="F144" s="19">
        <f>SUM(G144+H144+I144+P144+S144+T144+U144+AE144+AD144)</f>
        <v>315147</v>
      </c>
      <c r="G144" s="19">
        <v>0</v>
      </c>
      <c r="H144" s="19">
        <v>0</v>
      </c>
      <c r="I144" s="19">
        <f t="shared" ref="I144:I217" si="213">SUM(J144:O144)</f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f t="shared" ref="P144:P217" si="214">SUM(Q144:R144)</f>
        <v>0</v>
      </c>
      <c r="Q144" s="19">
        <v>0</v>
      </c>
      <c r="R144" s="19">
        <v>0</v>
      </c>
      <c r="S144" s="19">
        <v>0</v>
      </c>
      <c r="T144" s="19">
        <v>0</v>
      </c>
      <c r="U144" s="19">
        <f t="shared" ref="U144:U145" si="215">SUM(V144:AC144)</f>
        <v>0</v>
      </c>
      <c r="V144" s="19">
        <v>0</v>
      </c>
      <c r="W144" s="19">
        <v>0</v>
      </c>
      <c r="X144" s="19">
        <v>0</v>
      </c>
      <c r="Y144" s="19">
        <v>0</v>
      </c>
      <c r="Z144" s="19">
        <v>0</v>
      </c>
      <c r="AA144" s="19">
        <v>0</v>
      </c>
      <c r="AB144" s="19">
        <v>0</v>
      </c>
      <c r="AC144" s="19">
        <v>0</v>
      </c>
      <c r="AD144" s="19">
        <v>0</v>
      </c>
      <c r="AE144" s="19">
        <f>SUM(AF144:AZ144)</f>
        <v>315147</v>
      </c>
      <c r="AF144" s="19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>
        <v>0</v>
      </c>
      <c r="AT144" s="19">
        <v>0</v>
      </c>
      <c r="AU144" s="19">
        <v>0</v>
      </c>
      <c r="AV144" s="19">
        <v>0</v>
      </c>
      <c r="AW144" s="19">
        <v>0</v>
      </c>
      <c r="AX144" s="19">
        <v>0</v>
      </c>
      <c r="AY144" s="19">
        <v>0</v>
      </c>
      <c r="AZ144" s="23">
        <v>315147</v>
      </c>
      <c r="BA144" s="19">
        <f>SUM(BB144+BF144+BI144+BK144+BN144)</f>
        <v>0</v>
      </c>
      <c r="BB144" s="19">
        <f>SUM(BC144:BE144)</f>
        <v>0</v>
      </c>
      <c r="BC144" s="19">
        <v>0</v>
      </c>
      <c r="BD144" s="19">
        <v>0</v>
      </c>
      <c r="BE144" s="19">
        <v>0</v>
      </c>
      <c r="BF144" s="19">
        <f>SUM(BH144:BH144)</f>
        <v>0</v>
      </c>
      <c r="BG144" s="19">
        <v>0</v>
      </c>
      <c r="BH144" s="19">
        <v>0</v>
      </c>
      <c r="BI144" s="19">
        <v>0</v>
      </c>
      <c r="BJ144" s="19">
        <v>0</v>
      </c>
      <c r="BK144" s="19">
        <f t="shared" ref="BK144:BK217" si="216">SUM(BL144)</f>
        <v>0</v>
      </c>
      <c r="BL144" s="19">
        <v>0</v>
      </c>
      <c r="BM144" s="19">
        <v>0</v>
      </c>
      <c r="BN144" s="19">
        <f>SUM(BO144:BY144)</f>
        <v>0</v>
      </c>
      <c r="BO144" s="19">
        <v>0</v>
      </c>
      <c r="BP144" s="19">
        <v>0</v>
      </c>
      <c r="BQ144" s="19">
        <v>0</v>
      </c>
      <c r="BR144" s="19">
        <v>0</v>
      </c>
      <c r="BS144" s="19">
        <v>0</v>
      </c>
      <c r="BT144" s="19">
        <v>0</v>
      </c>
      <c r="BU144" s="19">
        <v>0</v>
      </c>
      <c r="BV144" s="19">
        <v>0</v>
      </c>
      <c r="BW144" s="19">
        <v>0</v>
      </c>
      <c r="BX144" s="19">
        <v>0</v>
      </c>
      <c r="BY144" s="19">
        <v>0</v>
      </c>
      <c r="BZ144" s="19">
        <f>SUM(CA144+CQ144)</f>
        <v>0</v>
      </c>
      <c r="CA144" s="19">
        <f>SUM(CB144+CE144+CK144)</f>
        <v>0</v>
      </c>
      <c r="CB144" s="19">
        <f t="shared" ref="CB144:CB217" si="217">SUM(CC144:CD144)</f>
        <v>0</v>
      </c>
      <c r="CC144" s="19">
        <v>0</v>
      </c>
      <c r="CD144" s="19">
        <v>0</v>
      </c>
      <c r="CE144" s="19">
        <f t="shared" ref="CE144:CE145" si="218">SUM(CF144:CJ144)</f>
        <v>0</v>
      </c>
      <c r="CF144" s="19">
        <v>0</v>
      </c>
      <c r="CG144" s="19">
        <v>0</v>
      </c>
      <c r="CH144" s="19">
        <v>0</v>
      </c>
      <c r="CI144" s="19">
        <v>0</v>
      </c>
      <c r="CJ144" s="19">
        <v>0</v>
      </c>
      <c r="CK144" s="19">
        <f>SUM(CL144:CP144)</f>
        <v>0</v>
      </c>
      <c r="CL144" s="19">
        <v>0</v>
      </c>
      <c r="CM144" s="19">
        <v>0</v>
      </c>
      <c r="CN144" s="19">
        <v>0</v>
      </c>
      <c r="CO144" s="19"/>
      <c r="CP144" s="19"/>
      <c r="CQ144" s="19">
        <v>0</v>
      </c>
      <c r="CR144" s="19">
        <f t="shared" ref="CR144:CR217" si="219">SUM(CS144)</f>
        <v>0</v>
      </c>
      <c r="CS144" s="19">
        <f t="shared" ref="CS144:CS217" si="220">SUM(CT144:CU144)</f>
        <v>0</v>
      </c>
      <c r="CT144" s="19">
        <v>0</v>
      </c>
      <c r="CU144" s="20">
        <v>0</v>
      </c>
      <c r="CW144" s="94"/>
      <c r="CX144" s="109">
        <v>315147</v>
      </c>
      <c r="CY144" s="109">
        <f t="shared" si="156"/>
        <v>0</v>
      </c>
      <c r="CZ144" s="94"/>
      <c r="DA144" s="95"/>
    </row>
    <row r="145" spans="1:123" ht="15.6" x14ac:dyDescent="0.3">
      <c r="A145" s="21" t="s">
        <v>1</v>
      </c>
      <c r="B145" s="21" t="s">
        <v>93</v>
      </c>
      <c r="C145" s="22" t="s">
        <v>246</v>
      </c>
      <c r="D145" s="18">
        <f>SUM(E145+BZ145+CR145)</f>
        <v>229961</v>
      </c>
      <c r="E145" s="19">
        <f>SUM(F145+BA145)</f>
        <v>229961</v>
      </c>
      <c r="F145" s="19">
        <f>SUM(G145+H145+I145+P145+S145+T145+U145+AE145+AD145)</f>
        <v>229961</v>
      </c>
      <c r="G145" s="19">
        <v>0</v>
      </c>
      <c r="H145" s="19">
        <v>0</v>
      </c>
      <c r="I145" s="19">
        <f t="shared" si="213"/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19">
        <f t="shared" si="214"/>
        <v>0</v>
      </c>
      <c r="Q145" s="19">
        <v>0</v>
      </c>
      <c r="R145" s="19">
        <v>0</v>
      </c>
      <c r="S145" s="19">
        <v>0</v>
      </c>
      <c r="T145" s="19">
        <v>0</v>
      </c>
      <c r="U145" s="19">
        <f t="shared" si="215"/>
        <v>0</v>
      </c>
      <c r="V145" s="19">
        <v>0</v>
      </c>
      <c r="W145" s="19">
        <v>0</v>
      </c>
      <c r="X145" s="19">
        <v>0</v>
      </c>
      <c r="Y145" s="19">
        <v>0</v>
      </c>
      <c r="Z145" s="19">
        <v>0</v>
      </c>
      <c r="AA145" s="19">
        <v>0</v>
      </c>
      <c r="AB145" s="19">
        <v>0</v>
      </c>
      <c r="AC145" s="19">
        <v>0</v>
      </c>
      <c r="AD145" s="19">
        <v>0</v>
      </c>
      <c r="AE145" s="19">
        <f>SUM(AF145:AZ145)</f>
        <v>229961</v>
      </c>
      <c r="AF145" s="19">
        <v>0</v>
      </c>
      <c r="AG145" s="19">
        <v>0</v>
      </c>
      <c r="AH145" s="19">
        <v>0</v>
      </c>
      <c r="AI145" s="19">
        <v>0</v>
      </c>
      <c r="AJ145" s="19">
        <v>0</v>
      </c>
      <c r="AK145" s="19">
        <v>0</v>
      </c>
      <c r="AL145" s="19">
        <v>0</v>
      </c>
      <c r="AM145" s="19">
        <v>0</v>
      </c>
      <c r="AN145" s="19">
        <v>0</v>
      </c>
      <c r="AO145" s="19">
        <v>0</v>
      </c>
      <c r="AP145" s="19">
        <v>0</v>
      </c>
      <c r="AQ145" s="19">
        <v>0</v>
      </c>
      <c r="AR145" s="19">
        <v>0</v>
      </c>
      <c r="AS145" s="19">
        <v>0</v>
      </c>
      <c r="AT145" s="19">
        <v>0</v>
      </c>
      <c r="AU145" s="19">
        <v>0</v>
      </c>
      <c r="AV145" s="19">
        <v>0</v>
      </c>
      <c r="AW145" s="19">
        <v>0</v>
      </c>
      <c r="AX145" s="19">
        <v>0</v>
      </c>
      <c r="AY145" s="19">
        <v>0</v>
      </c>
      <c r="AZ145" s="23">
        <v>229961</v>
      </c>
      <c r="BA145" s="19">
        <f>SUM(BB145+BF145+BI145+BK145+BN145)</f>
        <v>0</v>
      </c>
      <c r="BB145" s="19">
        <f>SUM(BC145:BE145)</f>
        <v>0</v>
      </c>
      <c r="BC145" s="19">
        <v>0</v>
      </c>
      <c r="BD145" s="19">
        <v>0</v>
      </c>
      <c r="BE145" s="19">
        <v>0</v>
      </c>
      <c r="BF145" s="19">
        <f>SUM(BH145:BH145)</f>
        <v>0</v>
      </c>
      <c r="BG145" s="19">
        <v>0</v>
      </c>
      <c r="BH145" s="19">
        <v>0</v>
      </c>
      <c r="BI145" s="19">
        <v>0</v>
      </c>
      <c r="BJ145" s="19">
        <v>0</v>
      </c>
      <c r="BK145" s="19">
        <f t="shared" si="216"/>
        <v>0</v>
      </c>
      <c r="BL145" s="19">
        <v>0</v>
      </c>
      <c r="BM145" s="19">
        <v>0</v>
      </c>
      <c r="BN145" s="19">
        <f>SUM(BO145:BY145)</f>
        <v>0</v>
      </c>
      <c r="BO145" s="19">
        <v>0</v>
      </c>
      <c r="BP145" s="19">
        <v>0</v>
      </c>
      <c r="BQ145" s="19">
        <v>0</v>
      </c>
      <c r="BR145" s="19">
        <v>0</v>
      </c>
      <c r="BS145" s="19">
        <v>0</v>
      </c>
      <c r="BT145" s="19">
        <v>0</v>
      </c>
      <c r="BU145" s="19">
        <v>0</v>
      </c>
      <c r="BV145" s="19">
        <v>0</v>
      </c>
      <c r="BW145" s="19">
        <v>0</v>
      </c>
      <c r="BX145" s="19">
        <v>0</v>
      </c>
      <c r="BY145" s="19">
        <v>0</v>
      </c>
      <c r="BZ145" s="19">
        <f>SUM(CA145+CQ145)</f>
        <v>0</v>
      </c>
      <c r="CA145" s="19">
        <f>SUM(CB145+CE145+CK145)</f>
        <v>0</v>
      </c>
      <c r="CB145" s="19">
        <f t="shared" si="217"/>
        <v>0</v>
      </c>
      <c r="CC145" s="19">
        <v>0</v>
      </c>
      <c r="CD145" s="19">
        <v>0</v>
      </c>
      <c r="CE145" s="19">
        <f t="shared" si="218"/>
        <v>0</v>
      </c>
      <c r="CF145" s="19">
        <v>0</v>
      </c>
      <c r="CG145" s="19">
        <v>0</v>
      </c>
      <c r="CH145" s="19">
        <v>0</v>
      </c>
      <c r="CI145" s="19">
        <v>0</v>
      </c>
      <c r="CJ145" s="19">
        <v>0</v>
      </c>
      <c r="CK145" s="19">
        <f>SUM(CL145:CP145)</f>
        <v>0</v>
      </c>
      <c r="CL145" s="19">
        <v>0</v>
      </c>
      <c r="CM145" s="19">
        <v>0</v>
      </c>
      <c r="CN145" s="19">
        <v>0</v>
      </c>
      <c r="CO145" s="19"/>
      <c r="CP145" s="19"/>
      <c r="CQ145" s="19">
        <v>0</v>
      </c>
      <c r="CR145" s="19">
        <f t="shared" si="219"/>
        <v>0</v>
      </c>
      <c r="CS145" s="19">
        <f t="shared" si="220"/>
        <v>0</v>
      </c>
      <c r="CT145" s="19">
        <v>0</v>
      </c>
      <c r="CU145" s="20">
        <v>0</v>
      </c>
      <c r="CW145" s="94"/>
      <c r="CX145" s="109">
        <v>229961</v>
      </c>
      <c r="CY145" s="109">
        <f t="shared" si="156"/>
        <v>0</v>
      </c>
      <c r="CZ145" s="94"/>
      <c r="DA145" s="95"/>
    </row>
    <row r="146" spans="1:123" s="59" customFormat="1" ht="31.2" x14ac:dyDescent="0.3">
      <c r="A146" s="16" t="s">
        <v>247</v>
      </c>
      <c r="B146" s="16" t="s">
        <v>1</v>
      </c>
      <c r="C146" s="17" t="s">
        <v>587</v>
      </c>
      <c r="D146" s="18">
        <f t="shared" ref="D146:AS146" si="221">SUM(D147:D151)</f>
        <v>13868354</v>
      </c>
      <c r="E146" s="18">
        <f t="shared" si="221"/>
        <v>13385459</v>
      </c>
      <c r="F146" s="18">
        <f t="shared" si="221"/>
        <v>12877955</v>
      </c>
      <c r="G146" s="18">
        <f t="shared" si="221"/>
        <v>8686769</v>
      </c>
      <c r="H146" s="18">
        <f t="shared" si="221"/>
        <v>2049919</v>
      </c>
      <c r="I146" s="18">
        <f t="shared" si="221"/>
        <v>761673</v>
      </c>
      <c r="J146" s="18">
        <f t="shared" si="221"/>
        <v>17702</v>
      </c>
      <c r="K146" s="18">
        <f t="shared" si="221"/>
        <v>70000</v>
      </c>
      <c r="L146" s="18">
        <f t="shared" si="221"/>
        <v>0</v>
      </c>
      <c r="M146" s="18">
        <f t="shared" si="221"/>
        <v>0</v>
      </c>
      <c r="N146" s="18">
        <f t="shared" si="221"/>
        <v>475635</v>
      </c>
      <c r="O146" s="18">
        <f t="shared" si="221"/>
        <v>198336</v>
      </c>
      <c r="P146" s="18">
        <f t="shared" si="221"/>
        <v>0</v>
      </c>
      <c r="Q146" s="18">
        <f t="shared" si="221"/>
        <v>0</v>
      </c>
      <c r="R146" s="18">
        <f t="shared" si="221"/>
        <v>0</v>
      </c>
      <c r="S146" s="18">
        <f t="shared" si="221"/>
        <v>0</v>
      </c>
      <c r="T146" s="18">
        <f t="shared" si="221"/>
        <v>63322</v>
      </c>
      <c r="U146" s="18">
        <f t="shared" si="221"/>
        <v>279015</v>
      </c>
      <c r="V146" s="18">
        <f t="shared" si="221"/>
        <v>5000</v>
      </c>
      <c r="W146" s="18">
        <f t="shared" si="221"/>
        <v>182779</v>
      </c>
      <c r="X146" s="18">
        <f t="shared" si="221"/>
        <v>64047</v>
      </c>
      <c r="Y146" s="18">
        <f t="shared" si="221"/>
        <v>27189</v>
      </c>
      <c r="Z146" s="18">
        <f t="shared" si="221"/>
        <v>0</v>
      </c>
      <c r="AA146" s="18">
        <f t="shared" si="221"/>
        <v>0</v>
      </c>
      <c r="AB146" s="18">
        <f t="shared" si="221"/>
        <v>0</v>
      </c>
      <c r="AC146" s="18">
        <f t="shared" si="221"/>
        <v>0</v>
      </c>
      <c r="AD146" s="18">
        <f t="shared" si="221"/>
        <v>0</v>
      </c>
      <c r="AE146" s="18">
        <f t="shared" si="221"/>
        <v>1037257</v>
      </c>
      <c r="AF146" s="18">
        <f t="shared" si="221"/>
        <v>0</v>
      </c>
      <c r="AG146" s="18">
        <f t="shared" si="221"/>
        <v>0</v>
      </c>
      <c r="AH146" s="18">
        <f t="shared" si="221"/>
        <v>0</v>
      </c>
      <c r="AI146" s="18">
        <f t="shared" si="221"/>
        <v>0</v>
      </c>
      <c r="AJ146" s="18">
        <f t="shared" si="221"/>
        <v>0</v>
      </c>
      <c r="AK146" s="18">
        <f t="shared" si="221"/>
        <v>0</v>
      </c>
      <c r="AL146" s="18">
        <f t="shared" si="221"/>
        <v>0</v>
      </c>
      <c r="AM146" s="18">
        <f t="shared" si="221"/>
        <v>430</v>
      </c>
      <c r="AN146" s="18">
        <f t="shared" si="221"/>
        <v>2414</v>
      </c>
      <c r="AO146" s="18">
        <f t="shared" si="221"/>
        <v>0</v>
      </c>
      <c r="AP146" s="18">
        <f t="shared" si="221"/>
        <v>0</v>
      </c>
      <c r="AQ146" s="18">
        <f t="shared" si="221"/>
        <v>0</v>
      </c>
      <c r="AR146" s="18">
        <f t="shared" si="221"/>
        <v>125448</v>
      </c>
      <c r="AS146" s="18">
        <f t="shared" si="221"/>
        <v>24000</v>
      </c>
      <c r="AT146" s="18"/>
      <c r="AU146" s="18"/>
      <c r="AV146" s="18">
        <f>SUM(AV147:AV151)</f>
        <v>0</v>
      </c>
      <c r="AW146" s="18">
        <f>SUM(AW147:AW151)</f>
        <v>0</v>
      </c>
      <c r="AX146" s="18">
        <f>SUM(AX147:AX151)</f>
        <v>0</v>
      </c>
      <c r="AY146" s="18"/>
      <c r="AZ146" s="18">
        <f t="shared" ref="AZ146:CN146" si="222">SUM(AZ147:AZ151)</f>
        <v>884965</v>
      </c>
      <c r="BA146" s="18">
        <f t="shared" si="222"/>
        <v>507504</v>
      </c>
      <c r="BB146" s="18">
        <f t="shared" si="222"/>
        <v>0</v>
      </c>
      <c r="BC146" s="18">
        <f t="shared" si="222"/>
        <v>0</v>
      </c>
      <c r="BD146" s="18">
        <f t="shared" si="222"/>
        <v>0</v>
      </c>
      <c r="BE146" s="18">
        <f t="shared" si="222"/>
        <v>0</v>
      </c>
      <c r="BF146" s="18">
        <f t="shared" si="222"/>
        <v>0</v>
      </c>
      <c r="BG146" s="18">
        <f t="shared" si="222"/>
        <v>0</v>
      </c>
      <c r="BH146" s="18">
        <f t="shared" si="222"/>
        <v>0</v>
      </c>
      <c r="BI146" s="18">
        <f t="shared" si="222"/>
        <v>0</v>
      </c>
      <c r="BJ146" s="18">
        <f t="shared" si="222"/>
        <v>0</v>
      </c>
      <c r="BK146" s="18">
        <f t="shared" si="222"/>
        <v>0</v>
      </c>
      <c r="BL146" s="18">
        <f t="shared" si="222"/>
        <v>0</v>
      </c>
      <c r="BM146" s="18">
        <f t="shared" si="222"/>
        <v>0</v>
      </c>
      <c r="BN146" s="18">
        <f t="shared" si="222"/>
        <v>507504</v>
      </c>
      <c r="BO146" s="18">
        <f t="shared" si="222"/>
        <v>0</v>
      </c>
      <c r="BP146" s="18">
        <f t="shared" si="222"/>
        <v>0</v>
      </c>
      <c r="BQ146" s="18">
        <f t="shared" si="222"/>
        <v>507504</v>
      </c>
      <c r="BR146" s="18">
        <f t="shared" si="222"/>
        <v>0</v>
      </c>
      <c r="BS146" s="18">
        <f t="shared" si="222"/>
        <v>0</v>
      </c>
      <c r="BT146" s="18">
        <f t="shared" si="222"/>
        <v>0</v>
      </c>
      <c r="BU146" s="18">
        <f t="shared" si="222"/>
        <v>0</v>
      </c>
      <c r="BV146" s="18">
        <f t="shared" si="222"/>
        <v>0</v>
      </c>
      <c r="BW146" s="18">
        <f t="shared" si="222"/>
        <v>0</v>
      </c>
      <c r="BX146" s="18">
        <f t="shared" si="222"/>
        <v>0</v>
      </c>
      <c r="BY146" s="18">
        <f t="shared" si="222"/>
        <v>0</v>
      </c>
      <c r="BZ146" s="18">
        <f t="shared" si="222"/>
        <v>482895</v>
      </c>
      <c r="CA146" s="18">
        <f t="shared" si="222"/>
        <v>482895</v>
      </c>
      <c r="CB146" s="18">
        <f t="shared" si="222"/>
        <v>482895</v>
      </c>
      <c r="CC146" s="18">
        <f t="shared" si="222"/>
        <v>0</v>
      </c>
      <c r="CD146" s="18">
        <f t="shared" si="222"/>
        <v>482895</v>
      </c>
      <c r="CE146" s="18">
        <f t="shared" si="222"/>
        <v>0</v>
      </c>
      <c r="CF146" s="18">
        <f t="shared" si="222"/>
        <v>0</v>
      </c>
      <c r="CG146" s="18">
        <f t="shared" si="222"/>
        <v>0</v>
      </c>
      <c r="CH146" s="18">
        <f t="shared" si="222"/>
        <v>0</v>
      </c>
      <c r="CI146" s="18">
        <f t="shared" si="222"/>
        <v>0</v>
      </c>
      <c r="CJ146" s="18">
        <f t="shared" si="222"/>
        <v>0</v>
      </c>
      <c r="CK146" s="18">
        <f t="shared" si="222"/>
        <v>0</v>
      </c>
      <c r="CL146" s="18">
        <f t="shared" si="222"/>
        <v>0</v>
      </c>
      <c r="CM146" s="18">
        <f t="shared" si="222"/>
        <v>0</v>
      </c>
      <c r="CN146" s="18">
        <f t="shared" si="222"/>
        <v>0</v>
      </c>
      <c r="CO146" s="18"/>
      <c r="CP146" s="18"/>
      <c r="CQ146" s="18">
        <f>SUM(CQ147:CQ151)</f>
        <v>0</v>
      </c>
      <c r="CR146" s="18">
        <f>SUM(CR147:CR151)</f>
        <v>0</v>
      </c>
      <c r="CS146" s="18">
        <f>SUM(CS147:CS151)</f>
        <v>0</v>
      </c>
      <c r="CT146" s="18">
        <f>SUM(CT147:CT151)</f>
        <v>0</v>
      </c>
      <c r="CU146" s="46">
        <f>SUM(CU147:CU151)</f>
        <v>0</v>
      </c>
      <c r="CV146" s="58"/>
      <c r="CW146" s="94"/>
      <c r="CX146" s="114">
        <v>13868354</v>
      </c>
      <c r="CY146" s="114">
        <f t="shared" si="156"/>
        <v>0</v>
      </c>
      <c r="CZ146" s="94"/>
      <c r="DA146" s="93"/>
      <c r="DB146" s="58"/>
      <c r="DC146" s="58"/>
      <c r="DD146" s="58"/>
      <c r="DE146" s="58"/>
      <c r="DF146" s="58"/>
      <c r="DG146" s="58"/>
      <c r="DH146" s="58"/>
      <c r="DI146" s="58"/>
      <c r="DJ146" s="58"/>
      <c r="DK146" s="58"/>
      <c r="DL146" s="58"/>
      <c r="DM146" s="58"/>
      <c r="DN146" s="58"/>
      <c r="DO146" s="58"/>
      <c r="DP146" s="58"/>
      <c r="DQ146" s="58"/>
      <c r="DR146" s="58"/>
      <c r="DS146" s="58"/>
    </row>
    <row r="147" spans="1:123" ht="15.6" x14ac:dyDescent="0.3">
      <c r="A147" s="21" t="s">
        <v>1</v>
      </c>
      <c r="B147" s="21" t="s">
        <v>81</v>
      </c>
      <c r="C147" s="22" t="s">
        <v>554</v>
      </c>
      <c r="D147" s="18">
        <f>SUM(E147+BZ147+CR147)</f>
        <v>4718925</v>
      </c>
      <c r="E147" s="19">
        <f>SUM(F147+BA147)</f>
        <v>4718925</v>
      </c>
      <c r="F147" s="19">
        <f t="shared" ref="F147:F151" si="223">SUM(G147+H147+I147+P147+S147+T147+U147+AE147+AD147)</f>
        <v>4211421</v>
      </c>
      <c r="G147" s="23">
        <v>3059672</v>
      </c>
      <c r="H147" s="23">
        <v>733911</v>
      </c>
      <c r="I147" s="19">
        <f t="shared" si="213"/>
        <v>134524</v>
      </c>
      <c r="J147" s="23">
        <v>0</v>
      </c>
      <c r="K147" s="23">
        <v>0</v>
      </c>
      <c r="L147" s="23">
        <v>0</v>
      </c>
      <c r="M147" s="23">
        <v>0</v>
      </c>
      <c r="N147" s="23">
        <v>120589</v>
      </c>
      <c r="O147" s="23">
        <v>13935</v>
      </c>
      <c r="P147" s="19">
        <f t="shared" si="214"/>
        <v>0</v>
      </c>
      <c r="Q147" s="23"/>
      <c r="R147" s="23"/>
      <c r="S147" s="23"/>
      <c r="T147" s="23">
        <v>40833</v>
      </c>
      <c r="U147" s="19">
        <f t="shared" ref="U147:U151" si="224">SUM(V147:AC147)</f>
        <v>155794</v>
      </c>
      <c r="V147" s="23">
        <v>5000</v>
      </c>
      <c r="W147" s="23">
        <v>93686</v>
      </c>
      <c r="X147" s="23">
        <v>33577</v>
      </c>
      <c r="Y147" s="23">
        <v>23531</v>
      </c>
      <c r="Z147" s="23">
        <v>0</v>
      </c>
      <c r="AA147" s="23">
        <v>0</v>
      </c>
      <c r="AB147" s="23">
        <v>0</v>
      </c>
      <c r="AC147" s="23">
        <v>0</v>
      </c>
      <c r="AD147" s="23">
        <v>0</v>
      </c>
      <c r="AE147" s="19">
        <f>SUM(AF147:AZ147)</f>
        <v>86687</v>
      </c>
      <c r="AF147" s="19">
        <v>0</v>
      </c>
      <c r="AG147" s="19">
        <v>0</v>
      </c>
      <c r="AH147" s="23">
        <v>0</v>
      </c>
      <c r="AI147" s="23">
        <v>0</v>
      </c>
      <c r="AJ147" s="23">
        <v>0</v>
      </c>
      <c r="AK147" s="23">
        <v>0</v>
      </c>
      <c r="AL147" s="23">
        <v>0</v>
      </c>
      <c r="AM147" s="23">
        <v>0</v>
      </c>
      <c r="AN147" s="23">
        <v>0</v>
      </c>
      <c r="AO147" s="23">
        <v>0</v>
      </c>
      <c r="AP147" s="23">
        <v>0</v>
      </c>
      <c r="AQ147" s="23">
        <v>0</v>
      </c>
      <c r="AR147" s="23">
        <v>60425</v>
      </c>
      <c r="AS147" s="23">
        <v>24000</v>
      </c>
      <c r="AT147" s="23">
        <v>0</v>
      </c>
      <c r="AU147" s="23">
        <v>0</v>
      </c>
      <c r="AV147" s="23">
        <v>0</v>
      </c>
      <c r="AW147" s="23">
        <v>0</v>
      </c>
      <c r="AX147" s="23">
        <v>0</v>
      </c>
      <c r="AY147" s="23">
        <v>0</v>
      </c>
      <c r="AZ147" s="23">
        <v>2262</v>
      </c>
      <c r="BA147" s="19">
        <f>SUM(BB147+BF147+BI147+BK147+BN147)</f>
        <v>507504</v>
      </c>
      <c r="BB147" s="19">
        <f t="shared" ref="BB147:BB151" si="225">SUM(BC147:BE147)</f>
        <v>0</v>
      </c>
      <c r="BC147" s="19">
        <v>0</v>
      </c>
      <c r="BD147" s="19">
        <v>0</v>
      </c>
      <c r="BE147" s="19">
        <v>0</v>
      </c>
      <c r="BF147" s="19">
        <f t="shared" ref="BF147:BF151" si="226">SUM(BH147:BH147)</f>
        <v>0</v>
      </c>
      <c r="BG147" s="19">
        <v>0</v>
      </c>
      <c r="BH147" s="19">
        <v>0</v>
      </c>
      <c r="BI147" s="19">
        <v>0</v>
      </c>
      <c r="BJ147" s="19">
        <v>0</v>
      </c>
      <c r="BK147" s="19">
        <f t="shared" si="216"/>
        <v>0</v>
      </c>
      <c r="BL147" s="19">
        <v>0</v>
      </c>
      <c r="BM147" s="19">
        <v>0</v>
      </c>
      <c r="BN147" s="19">
        <f t="shared" ref="BN147:BN151" si="227">SUM(BO147:BY147)</f>
        <v>507504</v>
      </c>
      <c r="BO147" s="19">
        <v>0</v>
      </c>
      <c r="BP147" s="19">
        <v>0</v>
      </c>
      <c r="BQ147" s="23">
        <v>507504</v>
      </c>
      <c r="BR147" s="19">
        <v>0</v>
      </c>
      <c r="BS147" s="19">
        <v>0</v>
      </c>
      <c r="BT147" s="19">
        <v>0</v>
      </c>
      <c r="BU147" s="19">
        <v>0</v>
      </c>
      <c r="BV147" s="19">
        <v>0</v>
      </c>
      <c r="BW147" s="19">
        <v>0</v>
      </c>
      <c r="BX147" s="19">
        <v>0</v>
      </c>
      <c r="BY147" s="19">
        <v>0</v>
      </c>
      <c r="BZ147" s="19">
        <f>SUM(CA147+CQ147)</f>
        <v>0</v>
      </c>
      <c r="CA147" s="19">
        <f>SUM(CB147+CE147+CK147)</f>
        <v>0</v>
      </c>
      <c r="CB147" s="19">
        <f t="shared" si="217"/>
        <v>0</v>
      </c>
      <c r="CC147" s="19">
        <v>0</v>
      </c>
      <c r="CD147" s="23"/>
      <c r="CE147" s="19">
        <f t="shared" ref="CE147:CE151" si="228">SUM(CF147:CJ147)</f>
        <v>0</v>
      </c>
      <c r="CF147" s="19">
        <v>0</v>
      </c>
      <c r="CG147" s="19">
        <v>0</v>
      </c>
      <c r="CH147" s="19">
        <v>0</v>
      </c>
      <c r="CI147" s="19">
        <v>0</v>
      </c>
      <c r="CJ147" s="19">
        <v>0</v>
      </c>
      <c r="CK147" s="19">
        <f t="shared" ref="CK147:CK151" si="229">SUM(CL147:CP147)</f>
        <v>0</v>
      </c>
      <c r="CL147" s="19">
        <v>0</v>
      </c>
      <c r="CM147" s="19">
        <v>0</v>
      </c>
      <c r="CN147" s="19">
        <v>0</v>
      </c>
      <c r="CO147" s="19"/>
      <c r="CP147" s="19"/>
      <c r="CQ147" s="19">
        <v>0</v>
      </c>
      <c r="CR147" s="19">
        <f t="shared" si="219"/>
        <v>0</v>
      </c>
      <c r="CS147" s="19">
        <f t="shared" si="220"/>
        <v>0</v>
      </c>
      <c r="CT147" s="19">
        <v>0</v>
      </c>
      <c r="CU147" s="20">
        <v>0</v>
      </c>
      <c r="CW147" s="94"/>
      <c r="CX147" s="109">
        <v>4718925</v>
      </c>
      <c r="CY147" s="109">
        <f t="shared" si="156"/>
        <v>0</v>
      </c>
      <c r="CZ147" s="94"/>
      <c r="DA147" s="95"/>
    </row>
    <row r="148" spans="1:123" ht="15.6" x14ac:dyDescent="0.3">
      <c r="A148" s="21" t="s">
        <v>1</v>
      </c>
      <c r="B148" s="21" t="s">
        <v>93</v>
      </c>
      <c r="C148" s="22" t="s">
        <v>248</v>
      </c>
      <c r="D148" s="18">
        <f>SUM(E148+BZ148+CR148)</f>
        <v>5300851</v>
      </c>
      <c r="E148" s="19">
        <f>SUM(F148+BA148)</f>
        <v>4832470</v>
      </c>
      <c r="F148" s="19">
        <f t="shared" si="223"/>
        <v>4832470</v>
      </c>
      <c r="G148" s="23">
        <v>3172068</v>
      </c>
      <c r="H148" s="23">
        <v>739523</v>
      </c>
      <c r="I148" s="19">
        <f>SUM(J148:O148)</f>
        <v>597776</v>
      </c>
      <c r="J148" s="23">
        <v>9000</v>
      </c>
      <c r="K148" s="23">
        <v>70000</v>
      </c>
      <c r="L148" s="23">
        <v>0</v>
      </c>
      <c r="M148" s="23">
        <v>0</v>
      </c>
      <c r="N148" s="23">
        <v>355046</v>
      </c>
      <c r="O148" s="23">
        <v>163730</v>
      </c>
      <c r="P148" s="19">
        <f>SUM(Q148:R148)</f>
        <v>0</v>
      </c>
      <c r="Q148" s="23"/>
      <c r="R148" s="23"/>
      <c r="S148" s="23"/>
      <c r="T148" s="23">
        <v>17015</v>
      </c>
      <c r="U148" s="19">
        <f t="shared" si="224"/>
        <v>123221</v>
      </c>
      <c r="V148" s="23">
        <v>0</v>
      </c>
      <c r="W148" s="23">
        <v>89093</v>
      </c>
      <c r="X148" s="23">
        <v>30470</v>
      </c>
      <c r="Y148" s="23">
        <v>3658</v>
      </c>
      <c r="Z148" s="23">
        <v>0</v>
      </c>
      <c r="AA148" s="23">
        <v>0</v>
      </c>
      <c r="AB148" s="23">
        <v>0</v>
      </c>
      <c r="AC148" s="23">
        <v>0</v>
      </c>
      <c r="AD148" s="23">
        <v>0</v>
      </c>
      <c r="AE148" s="19">
        <f>SUM(AF148:AZ148)</f>
        <v>182867</v>
      </c>
      <c r="AF148" s="19">
        <v>0</v>
      </c>
      <c r="AG148" s="19">
        <v>0</v>
      </c>
      <c r="AH148" s="23">
        <v>0</v>
      </c>
      <c r="AI148" s="23"/>
      <c r="AJ148" s="23">
        <v>0</v>
      </c>
      <c r="AK148" s="23">
        <v>0</v>
      </c>
      <c r="AL148" s="23">
        <v>0</v>
      </c>
      <c r="AM148" s="23">
        <v>430</v>
      </c>
      <c r="AN148" s="23">
        <v>2414</v>
      </c>
      <c r="AO148" s="23">
        <v>0</v>
      </c>
      <c r="AP148" s="23">
        <v>0</v>
      </c>
      <c r="AQ148" s="23">
        <v>0</v>
      </c>
      <c r="AR148" s="23">
        <v>65023</v>
      </c>
      <c r="AS148" s="23">
        <v>0</v>
      </c>
      <c r="AT148" s="23">
        <v>0</v>
      </c>
      <c r="AU148" s="23">
        <v>0</v>
      </c>
      <c r="AV148" s="23">
        <v>0</v>
      </c>
      <c r="AW148" s="23">
        <v>0</v>
      </c>
      <c r="AX148" s="23">
        <v>0</v>
      </c>
      <c r="AY148" s="23">
        <v>0</v>
      </c>
      <c r="AZ148" s="23">
        <v>115000</v>
      </c>
      <c r="BA148" s="19">
        <f>SUM(BB148+BF148+BI148+BK148+BN148)</f>
        <v>0</v>
      </c>
      <c r="BB148" s="19">
        <f t="shared" si="225"/>
        <v>0</v>
      </c>
      <c r="BC148" s="19">
        <v>0</v>
      </c>
      <c r="BD148" s="19">
        <v>0</v>
      </c>
      <c r="BE148" s="19">
        <v>0</v>
      </c>
      <c r="BF148" s="19">
        <f t="shared" si="226"/>
        <v>0</v>
      </c>
      <c r="BG148" s="19">
        <v>0</v>
      </c>
      <c r="BH148" s="19">
        <v>0</v>
      </c>
      <c r="BI148" s="19">
        <v>0</v>
      </c>
      <c r="BJ148" s="19">
        <v>0</v>
      </c>
      <c r="BK148" s="19">
        <f>SUM(BL148)</f>
        <v>0</v>
      </c>
      <c r="BL148" s="19">
        <v>0</v>
      </c>
      <c r="BM148" s="19">
        <v>0</v>
      </c>
      <c r="BN148" s="19">
        <f t="shared" si="227"/>
        <v>0</v>
      </c>
      <c r="BO148" s="19">
        <v>0</v>
      </c>
      <c r="BP148" s="19">
        <v>0</v>
      </c>
      <c r="BQ148" s="19">
        <v>0</v>
      </c>
      <c r="BR148" s="19">
        <v>0</v>
      </c>
      <c r="BS148" s="19">
        <v>0</v>
      </c>
      <c r="BT148" s="19">
        <v>0</v>
      </c>
      <c r="BU148" s="19">
        <v>0</v>
      </c>
      <c r="BV148" s="19">
        <v>0</v>
      </c>
      <c r="BW148" s="19">
        <v>0</v>
      </c>
      <c r="BX148" s="19">
        <v>0</v>
      </c>
      <c r="BY148" s="19">
        <v>0</v>
      </c>
      <c r="BZ148" s="19">
        <f>SUM(CA148+CQ148)</f>
        <v>468381</v>
      </c>
      <c r="CA148" s="19">
        <f>SUM(CB148+CE148+CK148)</f>
        <v>468381</v>
      </c>
      <c r="CB148" s="19">
        <f>SUM(CC148:CD148)</f>
        <v>468381</v>
      </c>
      <c r="CC148" s="19">
        <v>0</v>
      </c>
      <c r="CD148" s="23">
        <v>468381</v>
      </c>
      <c r="CE148" s="19">
        <f t="shared" si="228"/>
        <v>0</v>
      </c>
      <c r="CF148" s="19">
        <v>0</v>
      </c>
      <c r="CG148" s="19">
        <v>0</v>
      </c>
      <c r="CH148" s="19">
        <v>0</v>
      </c>
      <c r="CI148" s="19">
        <v>0</v>
      </c>
      <c r="CJ148" s="19">
        <v>0</v>
      </c>
      <c r="CK148" s="19">
        <f t="shared" si="229"/>
        <v>0</v>
      </c>
      <c r="CL148" s="19">
        <v>0</v>
      </c>
      <c r="CM148" s="19">
        <v>0</v>
      </c>
      <c r="CN148" s="19">
        <v>0</v>
      </c>
      <c r="CO148" s="19"/>
      <c r="CP148" s="19"/>
      <c r="CQ148" s="19">
        <v>0</v>
      </c>
      <c r="CR148" s="19">
        <f>SUM(CS148)</f>
        <v>0</v>
      </c>
      <c r="CS148" s="19">
        <f>SUM(CT148:CU148)</f>
        <v>0</v>
      </c>
      <c r="CT148" s="19">
        <v>0</v>
      </c>
      <c r="CU148" s="20">
        <v>0</v>
      </c>
      <c r="CW148" s="94"/>
      <c r="CX148" s="109">
        <v>5300851</v>
      </c>
      <c r="CY148" s="109">
        <f t="shared" si="156"/>
        <v>0</v>
      </c>
      <c r="CZ148" s="94"/>
      <c r="DA148" s="95"/>
    </row>
    <row r="149" spans="1:123" ht="15.6" x14ac:dyDescent="0.3">
      <c r="A149" s="21" t="s">
        <v>1</v>
      </c>
      <c r="B149" s="21" t="s">
        <v>93</v>
      </c>
      <c r="C149" s="22" t="s">
        <v>249</v>
      </c>
      <c r="D149" s="18">
        <f>SUM(E149+BZ149+CR149)</f>
        <v>3016853</v>
      </c>
      <c r="E149" s="19">
        <f>SUM(F149+BA149)</f>
        <v>3016853</v>
      </c>
      <c r="F149" s="19">
        <f t="shared" si="223"/>
        <v>3016853</v>
      </c>
      <c r="G149" s="23">
        <v>2244413</v>
      </c>
      <c r="H149" s="23">
        <v>523830</v>
      </c>
      <c r="I149" s="19">
        <f t="shared" si="213"/>
        <v>23136</v>
      </c>
      <c r="J149" s="23">
        <v>8702</v>
      </c>
      <c r="K149" s="23">
        <v>0</v>
      </c>
      <c r="L149" s="23">
        <v>0</v>
      </c>
      <c r="M149" s="23">
        <v>0</v>
      </c>
      <c r="N149" s="23">
        <v>0</v>
      </c>
      <c r="O149" s="23">
        <v>14434</v>
      </c>
      <c r="P149" s="19">
        <f t="shared" si="214"/>
        <v>0</v>
      </c>
      <c r="Q149" s="23"/>
      <c r="R149" s="23"/>
      <c r="S149" s="23"/>
      <c r="T149" s="23">
        <v>5474</v>
      </c>
      <c r="U149" s="19">
        <f t="shared" si="224"/>
        <v>0</v>
      </c>
      <c r="V149" s="23">
        <v>0</v>
      </c>
      <c r="W149" s="23">
        <v>0</v>
      </c>
      <c r="X149" s="23">
        <v>0</v>
      </c>
      <c r="Y149" s="23">
        <v>0</v>
      </c>
      <c r="Z149" s="23">
        <v>0</v>
      </c>
      <c r="AA149" s="23">
        <v>0</v>
      </c>
      <c r="AB149" s="23">
        <v>0</v>
      </c>
      <c r="AC149" s="23">
        <v>0</v>
      </c>
      <c r="AD149" s="23">
        <v>0</v>
      </c>
      <c r="AE149" s="19">
        <f>SUM(AF149:AZ149)</f>
        <v>220000</v>
      </c>
      <c r="AF149" s="19">
        <v>0</v>
      </c>
      <c r="AG149" s="19">
        <v>0</v>
      </c>
      <c r="AH149" s="23"/>
      <c r="AI149" s="23">
        <v>0</v>
      </c>
      <c r="AJ149" s="23">
        <v>0</v>
      </c>
      <c r="AK149" s="23">
        <v>0</v>
      </c>
      <c r="AL149" s="23">
        <v>0</v>
      </c>
      <c r="AM149" s="23">
        <v>0</v>
      </c>
      <c r="AN149" s="23">
        <v>0</v>
      </c>
      <c r="AO149" s="23">
        <v>0</v>
      </c>
      <c r="AP149" s="23">
        <v>0</v>
      </c>
      <c r="AQ149" s="23">
        <v>0</v>
      </c>
      <c r="AR149" s="23">
        <v>0</v>
      </c>
      <c r="AS149" s="23">
        <v>0</v>
      </c>
      <c r="AT149" s="23">
        <v>0</v>
      </c>
      <c r="AU149" s="23">
        <v>0</v>
      </c>
      <c r="AV149" s="23">
        <v>0</v>
      </c>
      <c r="AW149" s="23">
        <v>0</v>
      </c>
      <c r="AX149" s="23">
        <v>0</v>
      </c>
      <c r="AY149" s="23">
        <v>0</v>
      </c>
      <c r="AZ149" s="23">
        <v>220000</v>
      </c>
      <c r="BA149" s="19">
        <f>SUM(BB149+BF149+BI149+BK149+BN149)</f>
        <v>0</v>
      </c>
      <c r="BB149" s="19">
        <f t="shared" si="225"/>
        <v>0</v>
      </c>
      <c r="BC149" s="19">
        <v>0</v>
      </c>
      <c r="BD149" s="19">
        <v>0</v>
      </c>
      <c r="BE149" s="19">
        <v>0</v>
      </c>
      <c r="BF149" s="19">
        <f t="shared" si="226"/>
        <v>0</v>
      </c>
      <c r="BG149" s="19">
        <v>0</v>
      </c>
      <c r="BH149" s="19">
        <v>0</v>
      </c>
      <c r="BI149" s="19">
        <v>0</v>
      </c>
      <c r="BJ149" s="19">
        <v>0</v>
      </c>
      <c r="BK149" s="19">
        <f t="shared" si="216"/>
        <v>0</v>
      </c>
      <c r="BL149" s="19">
        <v>0</v>
      </c>
      <c r="BM149" s="19">
        <v>0</v>
      </c>
      <c r="BN149" s="19">
        <f t="shared" si="227"/>
        <v>0</v>
      </c>
      <c r="BO149" s="19">
        <v>0</v>
      </c>
      <c r="BP149" s="19">
        <v>0</v>
      </c>
      <c r="BQ149" s="19">
        <v>0</v>
      </c>
      <c r="BR149" s="19">
        <v>0</v>
      </c>
      <c r="BS149" s="19">
        <v>0</v>
      </c>
      <c r="BT149" s="19">
        <v>0</v>
      </c>
      <c r="BU149" s="19">
        <v>0</v>
      </c>
      <c r="BV149" s="19">
        <v>0</v>
      </c>
      <c r="BW149" s="19">
        <v>0</v>
      </c>
      <c r="BX149" s="19">
        <v>0</v>
      </c>
      <c r="BY149" s="19">
        <v>0</v>
      </c>
      <c r="BZ149" s="19">
        <f>SUM(CA149+CQ149)</f>
        <v>0</v>
      </c>
      <c r="CA149" s="19">
        <f>SUM(CB149+CE149+CK149)</f>
        <v>0</v>
      </c>
      <c r="CB149" s="19">
        <f t="shared" si="217"/>
        <v>0</v>
      </c>
      <c r="CC149" s="19">
        <v>0</v>
      </c>
      <c r="CD149" s="23">
        <v>0</v>
      </c>
      <c r="CE149" s="19">
        <f t="shared" si="228"/>
        <v>0</v>
      </c>
      <c r="CF149" s="19">
        <v>0</v>
      </c>
      <c r="CG149" s="19">
        <v>0</v>
      </c>
      <c r="CH149" s="19">
        <v>0</v>
      </c>
      <c r="CI149" s="19">
        <v>0</v>
      </c>
      <c r="CJ149" s="19">
        <v>0</v>
      </c>
      <c r="CK149" s="19">
        <f t="shared" si="229"/>
        <v>0</v>
      </c>
      <c r="CL149" s="19">
        <v>0</v>
      </c>
      <c r="CM149" s="19">
        <v>0</v>
      </c>
      <c r="CN149" s="19">
        <v>0</v>
      </c>
      <c r="CO149" s="19"/>
      <c r="CP149" s="19"/>
      <c r="CQ149" s="19">
        <v>0</v>
      </c>
      <c r="CR149" s="19">
        <f t="shared" si="219"/>
        <v>0</v>
      </c>
      <c r="CS149" s="19">
        <f t="shared" si="220"/>
        <v>0</v>
      </c>
      <c r="CT149" s="19">
        <v>0</v>
      </c>
      <c r="CU149" s="20">
        <v>0</v>
      </c>
      <c r="CW149" s="94"/>
      <c r="CX149" s="109">
        <v>3016853</v>
      </c>
      <c r="CY149" s="109">
        <f t="shared" si="156"/>
        <v>0</v>
      </c>
      <c r="CZ149" s="94"/>
      <c r="DA149" s="95"/>
    </row>
    <row r="150" spans="1:123" ht="31.2" x14ac:dyDescent="0.3">
      <c r="A150" s="21" t="s">
        <v>1</v>
      </c>
      <c r="B150" s="21" t="s">
        <v>95</v>
      </c>
      <c r="C150" s="22" t="s">
        <v>490</v>
      </c>
      <c r="D150" s="18">
        <f>SUM(E150+BZ150+CR150)</f>
        <v>284022</v>
      </c>
      <c r="E150" s="19">
        <f>SUM(F150+BA150)</f>
        <v>269508</v>
      </c>
      <c r="F150" s="19">
        <f t="shared" si="223"/>
        <v>269508</v>
      </c>
      <c r="G150" s="23">
        <v>210616</v>
      </c>
      <c r="H150" s="23">
        <v>52655</v>
      </c>
      <c r="I150" s="19">
        <f>SUM(J150:O150)</f>
        <v>6237</v>
      </c>
      <c r="J150" s="23">
        <v>0</v>
      </c>
      <c r="K150" s="23">
        <v>0</v>
      </c>
      <c r="L150" s="23">
        <v>0</v>
      </c>
      <c r="M150" s="23">
        <v>0</v>
      </c>
      <c r="N150" s="23">
        <v>0</v>
      </c>
      <c r="O150" s="23">
        <v>6237</v>
      </c>
      <c r="P150" s="19">
        <f>SUM(Q150:R150)</f>
        <v>0</v>
      </c>
      <c r="Q150" s="23">
        <v>0</v>
      </c>
      <c r="R150" s="23">
        <v>0</v>
      </c>
      <c r="S150" s="23">
        <v>0</v>
      </c>
      <c r="T150" s="23">
        <v>0</v>
      </c>
      <c r="U150" s="19">
        <f t="shared" si="224"/>
        <v>0</v>
      </c>
      <c r="V150" s="23">
        <v>0</v>
      </c>
      <c r="W150" s="23">
        <v>0</v>
      </c>
      <c r="X150" s="23">
        <v>0</v>
      </c>
      <c r="Y150" s="23">
        <v>0</v>
      </c>
      <c r="Z150" s="23">
        <v>0</v>
      </c>
      <c r="AA150" s="23">
        <v>0</v>
      </c>
      <c r="AB150" s="23">
        <v>0</v>
      </c>
      <c r="AC150" s="23">
        <v>0</v>
      </c>
      <c r="AD150" s="23">
        <v>0</v>
      </c>
      <c r="AE150" s="19">
        <f>SUM(AF150:AZ150)</f>
        <v>0</v>
      </c>
      <c r="AF150" s="19">
        <v>0</v>
      </c>
      <c r="AG150" s="19">
        <v>0</v>
      </c>
      <c r="AH150" s="23">
        <v>0</v>
      </c>
      <c r="AI150" s="23">
        <v>0</v>
      </c>
      <c r="AJ150" s="23">
        <v>0</v>
      </c>
      <c r="AK150" s="23">
        <v>0</v>
      </c>
      <c r="AL150" s="23">
        <v>0</v>
      </c>
      <c r="AM150" s="23">
        <v>0</v>
      </c>
      <c r="AN150" s="23">
        <v>0</v>
      </c>
      <c r="AO150" s="23">
        <v>0</v>
      </c>
      <c r="AP150" s="23">
        <v>0</v>
      </c>
      <c r="AQ150" s="23">
        <v>0</v>
      </c>
      <c r="AR150" s="23">
        <v>0</v>
      </c>
      <c r="AS150" s="23">
        <v>0</v>
      </c>
      <c r="AT150" s="23">
        <v>0</v>
      </c>
      <c r="AU150" s="23">
        <v>0</v>
      </c>
      <c r="AV150" s="23">
        <v>0</v>
      </c>
      <c r="AW150" s="23">
        <v>0</v>
      </c>
      <c r="AX150" s="23">
        <v>0</v>
      </c>
      <c r="AY150" s="23">
        <v>0</v>
      </c>
      <c r="AZ150" s="23">
        <v>0</v>
      </c>
      <c r="BA150" s="19">
        <f>SUM(BB150+BF150+BI150+BK150+BN150)</f>
        <v>0</v>
      </c>
      <c r="BB150" s="19">
        <f>SUM(BC150:BE150)</f>
        <v>0</v>
      </c>
      <c r="BC150" s="19">
        <v>0</v>
      </c>
      <c r="BD150" s="19">
        <v>0</v>
      </c>
      <c r="BE150" s="19">
        <v>0</v>
      </c>
      <c r="BF150" s="19">
        <f t="shared" si="226"/>
        <v>0</v>
      </c>
      <c r="BG150" s="19">
        <v>0</v>
      </c>
      <c r="BH150" s="19">
        <v>0</v>
      </c>
      <c r="BI150" s="19">
        <v>0</v>
      </c>
      <c r="BJ150" s="19">
        <v>0</v>
      </c>
      <c r="BK150" s="19">
        <f>SUM(BL150)</f>
        <v>0</v>
      </c>
      <c r="BL150" s="19">
        <v>0</v>
      </c>
      <c r="BM150" s="19">
        <v>0</v>
      </c>
      <c r="BN150" s="19">
        <f t="shared" si="227"/>
        <v>0</v>
      </c>
      <c r="BO150" s="19">
        <v>0</v>
      </c>
      <c r="BP150" s="19">
        <v>0</v>
      </c>
      <c r="BQ150" s="19">
        <v>0</v>
      </c>
      <c r="BR150" s="19">
        <v>0</v>
      </c>
      <c r="BS150" s="19">
        <v>0</v>
      </c>
      <c r="BT150" s="19">
        <v>0</v>
      </c>
      <c r="BU150" s="19">
        <v>0</v>
      </c>
      <c r="BV150" s="19">
        <v>0</v>
      </c>
      <c r="BW150" s="19">
        <v>0</v>
      </c>
      <c r="BX150" s="19">
        <v>0</v>
      </c>
      <c r="BY150" s="19">
        <v>0</v>
      </c>
      <c r="BZ150" s="19">
        <f>SUM(CA150+CQ150)</f>
        <v>14514</v>
      </c>
      <c r="CA150" s="19">
        <f>SUM(CB150+CE150+CK150)</f>
        <v>14514</v>
      </c>
      <c r="CB150" s="19">
        <f>SUM(CC150:CD150)</f>
        <v>14514</v>
      </c>
      <c r="CC150" s="19">
        <v>0</v>
      </c>
      <c r="CD150" s="23">
        <v>14514</v>
      </c>
      <c r="CE150" s="19">
        <f t="shared" si="228"/>
        <v>0</v>
      </c>
      <c r="CF150" s="19">
        <v>0</v>
      </c>
      <c r="CG150" s="19">
        <v>0</v>
      </c>
      <c r="CH150" s="19">
        <v>0</v>
      </c>
      <c r="CI150" s="19">
        <v>0</v>
      </c>
      <c r="CJ150" s="19">
        <v>0</v>
      </c>
      <c r="CK150" s="19">
        <f t="shared" si="229"/>
        <v>0</v>
      </c>
      <c r="CL150" s="19">
        <v>0</v>
      </c>
      <c r="CM150" s="19">
        <v>0</v>
      </c>
      <c r="CN150" s="19">
        <v>0</v>
      </c>
      <c r="CO150" s="19"/>
      <c r="CP150" s="19"/>
      <c r="CQ150" s="19">
        <v>0</v>
      </c>
      <c r="CR150" s="19">
        <f>SUM(CS150)</f>
        <v>0</v>
      </c>
      <c r="CS150" s="19">
        <f>SUM(CT150:CU150)</f>
        <v>0</v>
      </c>
      <c r="CT150" s="19">
        <v>0</v>
      </c>
      <c r="CU150" s="20">
        <v>0</v>
      </c>
      <c r="CW150" s="94"/>
      <c r="CX150" s="109">
        <v>284022</v>
      </c>
      <c r="CY150" s="109">
        <f t="shared" si="156"/>
        <v>0</v>
      </c>
      <c r="CZ150" s="94"/>
      <c r="DA150" s="95"/>
    </row>
    <row r="151" spans="1:123" ht="31.2" x14ac:dyDescent="0.3">
      <c r="A151" s="21" t="s">
        <v>1</v>
      </c>
      <c r="B151" s="21" t="s">
        <v>95</v>
      </c>
      <c r="C151" s="22" t="s">
        <v>536</v>
      </c>
      <c r="D151" s="18">
        <f>SUM(E151+BZ151+CR151)</f>
        <v>547703</v>
      </c>
      <c r="E151" s="19">
        <f>SUM(F151+BA151)</f>
        <v>547703</v>
      </c>
      <c r="F151" s="19">
        <f t="shared" si="223"/>
        <v>547703</v>
      </c>
      <c r="G151" s="23">
        <v>0</v>
      </c>
      <c r="H151" s="23">
        <v>0</v>
      </c>
      <c r="I151" s="19">
        <f t="shared" ref="I151" si="230">SUM(J151:O151)</f>
        <v>0</v>
      </c>
      <c r="J151" s="23">
        <v>0</v>
      </c>
      <c r="K151" s="23">
        <v>0</v>
      </c>
      <c r="L151" s="23">
        <v>0</v>
      </c>
      <c r="M151" s="23">
        <v>0</v>
      </c>
      <c r="N151" s="23">
        <v>0</v>
      </c>
      <c r="O151" s="23">
        <v>0</v>
      </c>
      <c r="P151" s="19">
        <f t="shared" ref="P151" si="231">SUM(Q151:R151)</f>
        <v>0</v>
      </c>
      <c r="Q151" s="23">
        <v>0</v>
      </c>
      <c r="R151" s="23">
        <v>0</v>
      </c>
      <c r="S151" s="23">
        <v>0</v>
      </c>
      <c r="T151" s="23">
        <v>0</v>
      </c>
      <c r="U151" s="19">
        <f t="shared" si="224"/>
        <v>0</v>
      </c>
      <c r="V151" s="23">
        <v>0</v>
      </c>
      <c r="W151" s="23">
        <v>0</v>
      </c>
      <c r="X151" s="23">
        <v>0</v>
      </c>
      <c r="Y151" s="23">
        <v>0</v>
      </c>
      <c r="Z151" s="23">
        <v>0</v>
      </c>
      <c r="AA151" s="23">
        <v>0</v>
      </c>
      <c r="AB151" s="23">
        <v>0</v>
      </c>
      <c r="AC151" s="23">
        <v>0</v>
      </c>
      <c r="AD151" s="23">
        <v>0</v>
      </c>
      <c r="AE151" s="19">
        <f>SUM(AF151:AZ151)</f>
        <v>547703</v>
      </c>
      <c r="AF151" s="19">
        <v>0</v>
      </c>
      <c r="AG151" s="19">
        <v>0</v>
      </c>
      <c r="AH151" s="23">
        <v>0</v>
      </c>
      <c r="AI151" s="23">
        <v>0</v>
      </c>
      <c r="AJ151" s="23">
        <v>0</v>
      </c>
      <c r="AK151" s="23">
        <v>0</v>
      </c>
      <c r="AL151" s="23">
        <v>0</v>
      </c>
      <c r="AM151" s="23">
        <v>0</v>
      </c>
      <c r="AN151" s="23">
        <v>0</v>
      </c>
      <c r="AO151" s="23">
        <v>0</v>
      </c>
      <c r="AP151" s="23">
        <v>0</v>
      </c>
      <c r="AQ151" s="23">
        <v>0</v>
      </c>
      <c r="AR151" s="23">
        <v>0</v>
      </c>
      <c r="AS151" s="23">
        <v>0</v>
      </c>
      <c r="AT151" s="23">
        <v>0</v>
      </c>
      <c r="AU151" s="23">
        <v>0</v>
      </c>
      <c r="AV151" s="23">
        <v>0</v>
      </c>
      <c r="AW151" s="23">
        <v>0</v>
      </c>
      <c r="AX151" s="23">
        <v>0</v>
      </c>
      <c r="AY151" s="23">
        <v>0</v>
      </c>
      <c r="AZ151" s="23">
        <v>547703</v>
      </c>
      <c r="BA151" s="19">
        <f>SUM(BB151+BF151+BI151+BK151+BN151)</f>
        <v>0</v>
      </c>
      <c r="BB151" s="19">
        <f t="shared" si="225"/>
        <v>0</v>
      </c>
      <c r="BC151" s="19">
        <v>0</v>
      </c>
      <c r="BD151" s="19">
        <v>0</v>
      </c>
      <c r="BE151" s="19">
        <v>0</v>
      </c>
      <c r="BF151" s="19">
        <f t="shared" si="226"/>
        <v>0</v>
      </c>
      <c r="BG151" s="19">
        <v>0</v>
      </c>
      <c r="BH151" s="19">
        <v>0</v>
      </c>
      <c r="BI151" s="19">
        <v>0</v>
      </c>
      <c r="BJ151" s="19">
        <v>0</v>
      </c>
      <c r="BK151" s="19">
        <f t="shared" ref="BK151" si="232">SUM(BL151)</f>
        <v>0</v>
      </c>
      <c r="BL151" s="19">
        <v>0</v>
      </c>
      <c r="BM151" s="19">
        <v>0</v>
      </c>
      <c r="BN151" s="19">
        <f t="shared" si="227"/>
        <v>0</v>
      </c>
      <c r="BO151" s="19">
        <v>0</v>
      </c>
      <c r="BP151" s="19">
        <v>0</v>
      </c>
      <c r="BQ151" s="19">
        <v>0</v>
      </c>
      <c r="BR151" s="19">
        <v>0</v>
      </c>
      <c r="BS151" s="19">
        <v>0</v>
      </c>
      <c r="BT151" s="19">
        <v>0</v>
      </c>
      <c r="BU151" s="19">
        <v>0</v>
      </c>
      <c r="BV151" s="19">
        <v>0</v>
      </c>
      <c r="BW151" s="19">
        <v>0</v>
      </c>
      <c r="BX151" s="19">
        <v>0</v>
      </c>
      <c r="BY151" s="19">
        <v>0</v>
      </c>
      <c r="BZ151" s="19">
        <f>SUM(CA151+CQ151)</f>
        <v>0</v>
      </c>
      <c r="CA151" s="19">
        <f>SUM(CB151+CE151+CK151)</f>
        <v>0</v>
      </c>
      <c r="CB151" s="19">
        <f t="shared" ref="CB151" si="233">SUM(CC151:CD151)</f>
        <v>0</v>
      </c>
      <c r="CC151" s="19">
        <v>0</v>
      </c>
      <c r="CD151" s="23">
        <v>0</v>
      </c>
      <c r="CE151" s="19">
        <f t="shared" si="228"/>
        <v>0</v>
      </c>
      <c r="CF151" s="19">
        <v>0</v>
      </c>
      <c r="CG151" s="19">
        <v>0</v>
      </c>
      <c r="CH151" s="19">
        <v>0</v>
      </c>
      <c r="CI151" s="19">
        <v>0</v>
      </c>
      <c r="CJ151" s="19">
        <v>0</v>
      </c>
      <c r="CK151" s="19">
        <f t="shared" si="229"/>
        <v>0</v>
      </c>
      <c r="CL151" s="19">
        <v>0</v>
      </c>
      <c r="CM151" s="19">
        <v>0</v>
      </c>
      <c r="CN151" s="19">
        <v>0</v>
      </c>
      <c r="CO151" s="19"/>
      <c r="CP151" s="19"/>
      <c r="CQ151" s="19">
        <v>0</v>
      </c>
      <c r="CR151" s="19">
        <f t="shared" ref="CR151" si="234">SUM(CS151)</f>
        <v>0</v>
      </c>
      <c r="CS151" s="19">
        <f t="shared" ref="CS151" si="235">SUM(CT151:CU151)</f>
        <v>0</v>
      </c>
      <c r="CT151" s="19">
        <v>0</v>
      </c>
      <c r="CU151" s="20">
        <v>0</v>
      </c>
      <c r="CW151" s="94"/>
      <c r="CX151" s="109">
        <v>547703</v>
      </c>
      <c r="CY151" s="109">
        <f t="shared" si="156"/>
        <v>0</v>
      </c>
      <c r="CZ151" s="94"/>
      <c r="DA151" s="95"/>
    </row>
    <row r="152" spans="1:123" s="59" customFormat="1" ht="31.2" x14ac:dyDescent="0.3">
      <c r="A152" s="25" t="s">
        <v>1</v>
      </c>
      <c r="B152" s="25" t="s">
        <v>1</v>
      </c>
      <c r="C152" s="26" t="s">
        <v>250</v>
      </c>
      <c r="D152" s="27">
        <f t="shared" ref="D152:F152" si="236">SUM(D153+D156+D159)</f>
        <v>43504107</v>
      </c>
      <c r="E152" s="27">
        <f t="shared" si="236"/>
        <v>43480653</v>
      </c>
      <c r="F152" s="27">
        <f t="shared" si="236"/>
        <v>43480653</v>
      </c>
      <c r="G152" s="27">
        <f>SUM(G153+G156+G159)</f>
        <v>28183481</v>
      </c>
      <c r="H152" s="27">
        <f t="shared" ref="H152:BT152" si="237">SUM(H153+H156+H159)</f>
        <v>6776312</v>
      </c>
      <c r="I152" s="27">
        <f t="shared" si="237"/>
        <v>668411</v>
      </c>
      <c r="J152" s="27">
        <f t="shared" si="237"/>
        <v>0</v>
      </c>
      <c r="K152" s="27">
        <f t="shared" si="237"/>
        <v>0</v>
      </c>
      <c r="L152" s="27">
        <f t="shared" si="237"/>
        <v>0</v>
      </c>
      <c r="M152" s="27">
        <f t="shared" si="237"/>
        <v>0</v>
      </c>
      <c r="N152" s="27">
        <f t="shared" si="237"/>
        <v>642151</v>
      </c>
      <c r="O152" s="27">
        <f t="shared" si="237"/>
        <v>26260</v>
      </c>
      <c r="P152" s="27">
        <f t="shared" si="237"/>
        <v>28347</v>
      </c>
      <c r="Q152" s="27">
        <f t="shared" si="237"/>
        <v>0</v>
      </c>
      <c r="R152" s="27">
        <f t="shared" si="237"/>
        <v>28347</v>
      </c>
      <c r="S152" s="27">
        <f t="shared" si="237"/>
        <v>0</v>
      </c>
      <c r="T152" s="27">
        <f t="shared" si="237"/>
        <v>148457</v>
      </c>
      <c r="U152" s="27">
        <f t="shared" si="237"/>
        <v>169906</v>
      </c>
      <c r="V152" s="27">
        <f t="shared" si="237"/>
        <v>1300</v>
      </c>
      <c r="W152" s="27">
        <f t="shared" si="237"/>
        <v>2365</v>
      </c>
      <c r="X152" s="27">
        <f t="shared" si="237"/>
        <v>85973</v>
      </c>
      <c r="Y152" s="27">
        <f t="shared" si="237"/>
        <v>268</v>
      </c>
      <c r="Z152" s="27">
        <f t="shared" si="237"/>
        <v>0</v>
      </c>
      <c r="AA152" s="27">
        <f t="shared" si="237"/>
        <v>80000</v>
      </c>
      <c r="AB152" s="27">
        <f t="shared" si="237"/>
        <v>0</v>
      </c>
      <c r="AC152" s="27">
        <f t="shared" si="237"/>
        <v>0</v>
      </c>
      <c r="AD152" s="27">
        <f t="shared" si="237"/>
        <v>0</v>
      </c>
      <c r="AE152" s="27">
        <f t="shared" si="237"/>
        <v>7505739</v>
      </c>
      <c r="AF152" s="27">
        <f t="shared" si="237"/>
        <v>0</v>
      </c>
      <c r="AG152" s="27">
        <f t="shared" si="237"/>
        <v>0</v>
      </c>
      <c r="AH152" s="27">
        <f t="shared" si="237"/>
        <v>0</v>
      </c>
      <c r="AI152" s="27">
        <f t="shared" si="237"/>
        <v>0</v>
      </c>
      <c r="AJ152" s="27">
        <f t="shared" si="237"/>
        <v>0</v>
      </c>
      <c r="AK152" s="27">
        <f t="shared" si="237"/>
        <v>0</v>
      </c>
      <c r="AL152" s="27">
        <f t="shared" si="237"/>
        <v>0</v>
      </c>
      <c r="AM152" s="27">
        <f t="shared" si="237"/>
        <v>0</v>
      </c>
      <c r="AN152" s="27">
        <f t="shared" si="237"/>
        <v>2050169</v>
      </c>
      <c r="AO152" s="27">
        <f t="shared" si="237"/>
        <v>0</v>
      </c>
      <c r="AP152" s="27">
        <f t="shared" si="237"/>
        <v>0</v>
      </c>
      <c r="AQ152" s="27">
        <f t="shared" si="237"/>
        <v>0</v>
      </c>
      <c r="AR152" s="27">
        <f t="shared" si="237"/>
        <v>49701</v>
      </c>
      <c r="AS152" s="27">
        <f t="shared" si="237"/>
        <v>0</v>
      </c>
      <c r="AT152" s="27">
        <f t="shared" si="237"/>
        <v>0</v>
      </c>
      <c r="AU152" s="27">
        <f t="shared" si="237"/>
        <v>0</v>
      </c>
      <c r="AV152" s="27">
        <f t="shared" si="237"/>
        <v>0</v>
      </c>
      <c r="AW152" s="27">
        <f t="shared" si="237"/>
        <v>0</v>
      </c>
      <c r="AX152" s="27">
        <f t="shared" si="237"/>
        <v>0</v>
      </c>
      <c r="AY152" s="27">
        <f t="shared" si="237"/>
        <v>0</v>
      </c>
      <c r="AZ152" s="27">
        <f t="shared" si="237"/>
        <v>5405869</v>
      </c>
      <c r="BA152" s="27">
        <f t="shared" si="237"/>
        <v>0</v>
      </c>
      <c r="BB152" s="27">
        <f t="shared" si="237"/>
        <v>0</v>
      </c>
      <c r="BC152" s="27">
        <f t="shared" si="237"/>
        <v>0</v>
      </c>
      <c r="BD152" s="27">
        <f t="shared" si="237"/>
        <v>0</v>
      </c>
      <c r="BE152" s="27">
        <f t="shared" si="237"/>
        <v>0</v>
      </c>
      <c r="BF152" s="27">
        <f t="shared" si="237"/>
        <v>0</v>
      </c>
      <c r="BG152" s="27">
        <f t="shared" si="237"/>
        <v>0</v>
      </c>
      <c r="BH152" s="27">
        <f t="shared" si="237"/>
        <v>0</v>
      </c>
      <c r="BI152" s="27">
        <f t="shared" si="237"/>
        <v>0</v>
      </c>
      <c r="BJ152" s="27">
        <f t="shared" si="237"/>
        <v>0</v>
      </c>
      <c r="BK152" s="27">
        <f t="shared" si="237"/>
        <v>0</v>
      </c>
      <c r="BL152" s="27">
        <f t="shared" si="237"/>
        <v>0</v>
      </c>
      <c r="BM152" s="27">
        <f t="shared" si="237"/>
        <v>0</v>
      </c>
      <c r="BN152" s="27">
        <f t="shared" si="237"/>
        <v>0</v>
      </c>
      <c r="BO152" s="27">
        <f t="shared" si="237"/>
        <v>0</v>
      </c>
      <c r="BP152" s="27">
        <f t="shared" si="237"/>
        <v>0</v>
      </c>
      <c r="BQ152" s="27">
        <f t="shared" si="237"/>
        <v>0</v>
      </c>
      <c r="BR152" s="27">
        <f t="shared" si="237"/>
        <v>0</v>
      </c>
      <c r="BS152" s="27">
        <f t="shared" si="237"/>
        <v>0</v>
      </c>
      <c r="BT152" s="27">
        <f t="shared" si="237"/>
        <v>0</v>
      </c>
      <c r="BU152" s="27">
        <f t="shared" ref="BU152:CU152" si="238">SUM(BU153+BU156+BU159)</f>
        <v>0</v>
      </c>
      <c r="BV152" s="27">
        <f t="shared" si="238"/>
        <v>0</v>
      </c>
      <c r="BW152" s="27">
        <f t="shared" si="238"/>
        <v>0</v>
      </c>
      <c r="BX152" s="27">
        <f t="shared" si="238"/>
        <v>0</v>
      </c>
      <c r="BY152" s="27">
        <f t="shared" si="238"/>
        <v>0</v>
      </c>
      <c r="BZ152" s="27">
        <f t="shared" si="238"/>
        <v>23454</v>
      </c>
      <c r="CA152" s="27">
        <f t="shared" si="238"/>
        <v>23454</v>
      </c>
      <c r="CB152" s="27">
        <f t="shared" si="238"/>
        <v>23454</v>
      </c>
      <c r="CC152" s="27">
        <f t="shared" si="238"/>
        <v>0</v>
      </c>
      <c r="CD152" s="27">
        <f t="shared" si="238"/>
        <v>23454</v>
      </c>
      <c r="CE152" s="27">
        <f t="shared" si="238"/>
        <v>0</v>
      </c>
      <c r="CF152" s="27">
        <f t="shared" si="238"/>
        <v>0</v>
      </c>
      <c r="CG152" s="27">
        <f t="shared" si="238"/>
        <v>0</v>
      </c>
      <c r="CH152" s="27">
        <f t="shared" si="238"/>
        <v>0</v>
      </c>
      <c r="CI152" s="27">
        <f t="shared" si="238"/>
        <v>0</v>
      </c>
      <c r="CJ152" s="27">
        <f t="shared" si="238"/>
        <v>0</v>
      </c>
      <c r="CK152" s="27">
        <f t="shared" si="238"/>
        <v>0</v>
      </c>
      <c r="CL152" s="27">
        <f t="shared" si="238"/>
        <v>0</v>
      </c>
      <c r="CM152" s="27">
        <f t="shared" si="238"/>
        <v>0</v>
      </c>
      <c r="CN152" s="27">
        <f t="shared" si="238"/>
        <v>0</v>
      </c>
      <c r="CO152" s="27">
        <f t="shared" si="238"/>
        <v>0</v>
      </c>
      <c r="CP152" s="27">
        <f t="shared" si="238"/>
        <v>0</v>
      </c>
      <c r="CQ152" s="27">
        <f t="shared" si="238"/>
        <v>0</v>
      </c>
      <c r="CR152" s="27">
        <f t="shared" si="238"/>
        <v>0</v>
      </c>
      <c r="CS152" s="27">
        <f t="shared" si="238"/>
        <v>0</v>
      </c>
      <c r="CT152" s="27">
        <f t="shared" si="238"/>
        <v>0</v>
      </c>
      <c r="CU152" s="61">
        <f t="shared" si="238"/>
        <v>0</v>
      </c>
      <c r="CV152" s="58"/>
      <c r="CW152" s="92"/>
      <c r="CX152" s="113">
        <v>43504107</v>
      </c>
      <c r="CY152" s="113">
        <f t="shared" si="156"/>
        <v>0</v>
      </c>
      <c r="CZ152" s="92"/>
      <c r="DA152" s="93"/>
      <c r="DB152" s="58"/>
      <c r="DC152" s="58"/>
      <c r="DD152" s="58"/>
      <c r="DE152" s="58"/>
      <c r="DF152" s="58"/>
      <c r="DG152" s="58"/>
      <c r="DH152" s="58"/>
      <c r="DI152" s="58"/>
      <c r="DJ152" s="58"/>
      <c r="DK152" s="58"/>
      <c r="DL152" s="58"/>
      <c r="DM152" s="58"/>
      <c r="DN152" s="58"/>
      <c r="DO152" s="58"/>
      <c r="DP152" s="58"/>
      <c r="DQ152" s="58"/>
      <c r="DR152" s="58"/>
      <c r="DS152" s="58"/>
    </row>
    <row r="153" spans="1:123" s="59" customFormat="1" ht="15.6" x14ac:dyDescent="0.3">
      <c r="A153" s="16" t="s">
        <v>251</v>
      </c>
      <c r="B153" s="16" t="s">
        <v>1</v>
      </c>
      <c r="C153" s="17" t="s">
        <v>252</v>
      </c>
      <c r="D153" s="18">
        <f t="shared" ref="D153:AS153" si="239">SUM(D154:D155)</f>
        <v>33779089</v>
      </c>
      <c r="E153" s="18">
        <f t="shared" si="239"/>
        <v>33779089</v>
      </c>
      <c r="F153" s="18">
        <f t="shared" si="239"/>
        <v>33779089</v>
      </c>
      <c r="G153" s="18">
        <f t="shared" si="239"/>
        <v>22052896</v>
      </c>
      <c r="H153" s="18">
        <f t="shared" si="239"/>
        <v>5319449</v>
      </c>
      <c r="I153" s="18">
        <f t="shared" si="239"/>
        <v>636919</v>
      </c>
      <c r="J153" s="18">
        <f t="shared" si="239"/>
        <v>0</v>
      </c>
      <c r="K153" s="18">
        <f t="shared" si="239"/>
        <v>0</v>
      </c>
      <c r="L153" s="18">
        <f t="shared" si="239"/>
        <v>0</v>
      </c>
      <c r="M153" s="18">
        <f t="shared" si="239"/>
        <v>0</v>
      </c>
      <c r="N153" s="18">
        <f t="shared" si="239"/>
        <v>610659</v>
      </c>
      <c r="O153" s="18">
        <f t="shared" si="239"/>
        <v>26260</v>
      </c>
      <c r="P153" s="18">
        <f t="shared" si="239"/>
        <v>28347</v>
      </c>
      <c r="Q153" s="18">
        <f t="shared" si="239"/>
        <v>0</v>
      </c>
      <c r="R153" s="18">
        <f t="shared" si="239"/>
        <v>28347</v>
      </c>
      <c r="S153" s="18">
        <f t="shared" si="239"/>
        <v>0</v>
      </c>
      <c r="T153" s="18">
        <f t="shared" si="239"/>
        <v>121587</v>
      </c>
      <c r="U153" s="18">
        <f t="shared" si="239"/>
        <v>164321</v>
      </c>
      <c r="V153" s="18">
        <f t="shared" si="239"/>
        <v>0</v>
      </c>
      <c r="W153" s="18">
        <f t="shared" si="239"/>
        <v>0</v>
      </c>
      <c r="X153" s="18">
        <f t="shared" si="239"/>
        <v>84321</v>
      </c>
      <c r="Y153" s="18">
        <f t="shared" si="239"/>
        <v>0</v>
      </c>
      <c r="Z153" s="18">
        <f t="shared" si="239"/>
        <v>0</v>
      </c>
      <c r="AA153" s="18">
        <f t="shared" si="239"/>
        <v>80000</v>
      </c>
      <c r="AB153" s="18">
        <f t="shared" si="239"/>
        <v>0</v>
      </c>
      <c r="AC153" s="18">
        <f t="shared" si="239"/>
        <v>0</v>
      </c>
      <c r="AD153" s="18">
        <f t="shared" si="239"/>
        <v>0</v>
      </c>
      <c r="AE153" s="18">
        <f t="shared" si="239"/>
        <v>5455570</v>
      </c>
      <c r="AF153" s="18">
        <f t="shared" si="239"/>
        <v>0</v>
      </c>
      <c r="AG153" s="18">
        <f t="shared" si="239"/>
        <v>0</v>
      </c>
      <c r="AH153" s="18">
        <f t="shared" si="239"/>
        <v>0</v>
      </c>
      <c r="AI153" s="18">
        <f t="shared" si="239"/>
        <v>0</v>
      </c>
      <c r="AJ153" s="18">
        <f t="shared" si="239"/>
        <v>0</v>
      </c>
      <c r="AK153" s="18">
        <f t="shared" si="239"/>
        <v>0</v>
      </c>
      <c r="AL153" s="18">
        <f t="shared" si="239"/>
        <v>0</v>
      </c>
      <c r="AM153" s="18">
        <f t="shared" si="239"/>
        <v>0</v>
      </c>
      <c r="AN153" s="18">
        <f t="shared" si="239"/>
        <v>0</v>
      </c>
      <c r="AO153" s="18">
        <f t="shared" si="239"/>
        <v>0</v>
      </c>
      <c r="AP153" s="18">
        <f t="shared" si="239"/>
        <v>0</v>
      </c>
      <c r="AQ153" s="18">
        <f t="shared" si="239"/>
        <v>0</v>
      </c>
      <c r="AR153" s="18">
        <f t="shared" si="239"/>
        <v>49701</v>
      </c>
      <c r="AS153" s="18">
        <f t="shared" si="239"/>
        <v>0</v>
      </c>
      <c r="AT153" s="18"/>
      <c r="AU153" s="18"/>
      <c r="AV153" s="18">
        <f>SUM(AV154:AV155)</f>
        <v>0</v>
      </c>
      <c r="AW153" s="18">
        <f>SUM(AW154:AW155)</f>
        <v>0</v>
      </c>
      <c r="AX153" s="18">
        <f>SUM(AX154:AX155)</f>
        <v>0</v>
      </c>
      <c r="AY153" s="18"/>
      <c r="AZ153" s="18">
        <f t="shared" ref="AZ153:CN153" si="240">SUM(AZ154:AZ155)</f>
        <v>5405869</v>
      </c>
      <c r="BA153" s="18">
        <f t="shared" si="240"/>
        <v>0</v>
      </c>
      <c r="BB153" s="18">
        <f t="shared" si="240"/>
        <v>0</v>
      </c>
      <c r="BC153" s="18">
        <f t="shared" si="240"/>
        <v>0</v>
      </c>
      <c r="BD153" s="18">
        <f t="shared" si="240"/>
        <v>0</v>
      </c>
      <c r="BE153" s="18">
        <f t="shared" si="240"/>
        <v>0</v>
      </c>
      <c r="BF153" s="18">
        <f t="shared" si="240"/>
        <v>0</v>
      </c>
      <c r="BG153" s="18">
        <f t="shared" si="240"/>
        <v>0</v>
      </c>
      <c r="BH153" s="18">
        <f t="shared" si="240"/>
        <v>0</v>
      </c>
      <c r="BI153" s="18">
        <f t="shared" si="240"/>
        <v>0</v>
      </c>
      <c r="BJ153" s="18">
        <f t="shared" si="240"/>
        <v>0</v>
      </c>
      <c r="BK153" s="18">
        <f t="shared" si="240"/>
        <v>0</v>
      </c>
      <c r="BL153" s="18">
        <f t="shared" si="240"/>
        <v>0</v>
      </c>
      <c r="BM153" s="18">
        <f t="shared" si="240"/>
        <v>0</v>
      </c>
      <c r="BN153" s="18">
        <f t="shared" si="240"/>
        <v>0</v>
      </c>
      <c r="BO153" s="18">
        <f t="shared" si="240"/>
        <v>0</v>
      </c>
      <c r="BP153" s="18">
        <f t="shared" si="240"/>
        <v>0</v>
      </c>
      <c r="BQ153" s="18">
        <f t="shared" si="240"/>
        <v>0</v>
      </c>
      <c r="BR153" s="18">
        <f t="shared" si="240"/>
        <v>0</v>
      </c>
      <c r="BS153" s="18">
        <f t="shared" si="240"/>
        <v>0</v>
      </c>
      <c r="BT153" s="18">
        <f t="shared" si="240"/>
        <v>0</v>
      </c>
      <c r="BU153" s="18">
        <f t="shared" si="240"/>
        <v>0</v>
      </c>
      <c r="BV153" s="18">
        <f t="shared" si="240"/>
        <v>0</v>
      </c>
      <c r="BW153" s="18">
        <f t="shared" si="240"/>
        <v>0</v>
      </c>
      <c r="BX153" s="18">
        <f t="shared" si="240"/>
        <v>0</v>
      </c>
      <c r="BY153" s="18">
        <f t="shared" si="240"/>
        <v>0</v>
      </c>
      <c r="BZ153" s="18">
        <f t="shared" si="240"/>
        <v>0</v>
      </c>
      <c r="CA153" s="18">
        <f t="shared" si="240"/>
        <v>0</v>
      </c>
      <c r="CB153" s="18">
        <f t="shared" si="240"/>
        <v>0</v>
      </c>
      <c r="CC153" s="18">
        <f t="shared" si="240"/>
        <v>0</v>
      </c>
      <c r="CD153" s="18">
        <f t="shared" si="240"/>
        <v>0</v>
      </c>
      <c r="CE153" s="18">
        <f t="shared" si="240"/>
        <v>0</v>
      </c>
      <c r="CF153" s="18">
        <f t="shared" si="240"/>
        <v>0</v>
      </c>
      <c r="CG153" s="18">
        <f t="shared" si="240"/>
        <v>0</v>
      </c>
      <c r="CH153" s="18">
        <f t="shared" si="240"/>
        <v>0</v>
      </c>
      <c r="CI153" s="18">
        <f t="shared" si="240"/>
        <v>0</v>
      </c>
      <c r="CJ153" s="18">
        <f t="shared" si="240"/>
        <v>0</v>
      </c>
      <c r="CK153" s="18">
        <f t="shared" si="240"/>
        <v>0</v>
      </c>
      <c r="CL153" s="18">
        <f t="shared" si="240"/>
        <v>0</v>
      </c>
      <c r="CM153" s="18">
        <f t="shared" si="240"/>
        <v>0</v>
      </c>
      <c r="CN153" s="18">
        <f t="shared" si="240"/>
        <v>0</v>
      </c>
      <c r="CO153" s="18"/>
      <c r="CP153" s="18"/>
      <c r="CQ153" s="18">
        <f t="shared" ref="CQ153:CU153" si="241">SUM(CQ154:CQ155)</f>
        <v>0</v>
      </c>
      <c r="CR153" s="18">
        <f t="shared" si="241"/>
        <v>0</v>
      </c>
      <c r="CS153" s="18">
        <f t="shared" si="241"/>
        <v>0</v>
      </c>
      <c r="CT153" s="18">
        <f t="shared" si="241"/>
        <v>0</v>
      </c>
      <c r="CU153" s="46">
        <f t="shared" si="241"/>
        <v>0</v>
      </c>
      <c r="CV153" s="58"/>
      <c r="CW153" s="94"/>
      <c r="CX153" s="114">
        <v>33779089</v>
      </c>
      <c r="CY153" s="114">
        <f t="shared" si="156"/>
        <v>0</v>
      </c>
      <c r="CZ153" s="94"/>
      <c r="DA153" s="93"/>
      <c r="DB153" s="58"/>
      <c r="DC153" s="58"/>
      <c r="DD153" s="58"/>
      <c r="DE153" s="58"/>
      <c r="DF153" s="58"/>
      <c r="DG153" s="58"/>
      <c r="DH153" s="58"/>
      <c r="DI153" s="58"/>
      <c r="DJ153" s="58"/>
      <c r="DK153" s="58"/>
      <c r="DL153" s="58"/>
      <c r="DM153" s="58"/>
      <c r="DN153" s="58"/>
      <c r="DO153" s="58"/>
      <c r="DP153" s="58"/>
      <c r="DQ153" s="58"/>
      <c r="DR153" s="58"/>
      <c r="DS153" s="58"/>
    </row>
    <row r="154" spans="1:123" ht="46.8" x14ac:dyDescent="0.3">
      <c r="A154" s="21"/>
      <c r="B154" s="33" t="s">
        <v>103</v>
      </c>
      <c r="C154" s="32" t="s">
        <v>253</v>
      </c>
      <c r="D154" s="18">
        <f>SUM(E154+BZ154+CR154)</f>
        <v>28373220</v>
      </c>
      <c r="E154" s="19">
        <f>SUM(F154+BA154)</f>
        <v>28373220</v>
      </c>
      <c r="F154" s="19">
        <f>SUM(G154+H154+I154+P154+S154+T154+U154+AE154+AD154)</f>
        <v>28373220</v>
      </c>
      <c r="G154" s="23">
        <v>22052896</v>
      </c>
      <c r="H154" s="23">
        <v>5319449</v>
      </c>
      <c r="I154" s="19">
        <f t="shared" ref="I154" si="242">SUM(J154:O154)</f>
        <v>636919</v>
      </c>
      <c r="J154" s="23">
        <v>0</v>
      </c>
      <c r="K154" s="23">
        <v>0</v>
      </c>
      <c r="L154" s="23">
        <v>0</v>
      </c>
      <c r="M154" s="23">
        <v>0</v>
      </c>
      <c r="N154" s="23">
        <v>610659</v>
      </c>
      <c r="O154" s="23">
        <v>26260</v>
      </c>
      <c r="P154" s="19">
        <f t="shared" ref="P154" si="243">SUM(Q154:R154)</f>
        <v>28347</v>
      </c>
      <c r="Q154" s="19">
        <v>0</v>
      </c>
      <c r="R154" s="35">
        <v>28347</v>
      </c>
      <c r="S154" s="35">
        <v>0</v>
      </c>
      <c r="T154" s="35">
        <v>121587</v>
      </c>
      <c r="U154" s="19">
        <f t="shared" ref="U154" si="244">SUM(V154:AC154)</f>
        <v>164321</v>
      </c>
      <c r="V154" s="23"/>
      <c r="W154" s="23"/>
      <c r="X154" s="23">
        <v>84321</v>
      </c>
      <c r="Y154" s="23">
        <v>0</v>
      </c>
      <c r="Z154" s="23">
        <v>0</v>
      </c>
      <c r="AA154" s="23">
        <v>80000</v>
      </c>
      <c r="AB154" s="23">
        <v>0</v>
      </c>
      <c r="AC154" s="23">
        <v>0</v>
      </c>
      <c r="AD154" s="23">
        <v>0</v>
      </c>
      <c r="AE154" s="19">
        <f>SUM(AF154:AZ154)</f>
        <v>49701</v>
      </c>
      <c r="AF154" s="19">
        <v>0</v>
      </c>
      <c r="AG154" s="19">
        <v>0</v>
      </c>
      <c r="AH154" s="23">
        <v>0</v>
      </c>
      <c r="AI154" s="23">
        <v>0</v>
      </c>
      <c r="AJ154" s="23">
        <v>0</v>
      </c>
      <c r="AK154" s="23">
        <v>0</v>
      </c>
      <c r="AL154" s="23">
        <v>0</v>
      </c>
      <c r="AM154" s="23">
        <v>0</v>
      </c>
      <c r="AN154" s="23">
        <v>0</v>
      </c>
      <c r="AO154" s="23">
        <v>0</v>
      </c>
      <c r="AP154" s="23">
        <v>0</v>
      </c>
      <c r="AQ154" s="23">
        <v>0</v>
      </c>
      <c r="AR154" s="23">
        <v>49701</v>
      </c>
      <c r="AS154" s="23">
        <v>0</v>
      </c>
      <c r="AT154" s="23">
        <v>0</v>
      </c>
      <c r="AU154" s="23">
        <v>0</v>
      </c>
      <c r="AV154" s="23">
        <v>0</v>
      </c>
      <c r="AW154" s="23">
        <v>0</v>
      </c>
      <c r="AX154" s="23">
        <v>0</v>
      </c>
      <c r="AY154" s="23">
        <v>0</v>
      </c>
      <c r="AZ154" s="23">
        <v>0</v>
      </c>
      <c r="BA154" s="19">
        <f>SUM(BB154+BF154+BI154+BK154+BN154)</f>
        <v>0</v>
      </c>
      <c r="BB154" s="19">
        <f>SUM(BC154:BE154)</f>
        <v>0</v>
      </c>
      <c r="BC154" s="19">
        <v>0</v>
      </c>
      <c r="BD154" s="19">
        <v>0</v>
      </c>
      <c r="BE154" s="19">
        <v>0</v>
      </c>
      <c r="BF154" s="19">
        <f>SUM(BH154:BH154)</f>
        <v>0</v>
      </c>
      <c r="BG154" s="19">
        <v>0</v>
      </c>
      <c r="BH154" s="19">
        <v>0</v>
      </c>
      <c r="BI154" s="19">
        <v>0</v>
      </c>
      <c r="BJ154" s="19">
        <v>0</v>
      </c>
      <c r="BK154" s="19">
        <f t="shared" ref="BK154" si="245">SUM(BL154)</f>
        <v>0</v>
      </c>
      <c r="BL154" s="19">
        <v>0</v>
      </c>
      <c r="BM154" s="19">
        <v>0</v>
      </c>
      <c r="BN154" s="19">
        <f>SUM(BO154:BY154)</f>
        <v>0</v>
      </c>
      <c r="BO154" s="19">
        <v>0</v>
      </c>
      <c r="BP154" s="19">
        <v>0</v>
      </c>
      <c r="BQ154" s="19">
        <v>0</v>
      </c>
      <c r="BR154" s="19">
        <v>0</v>
      </c>
      <c r="BS154" s="19">
        <v>0</v>
      </c>
      <c r="BT154" s="19">
        <v>0</v>
      </c>
      <c r="BU154" s="19">
        <v>0</v>
      </c>
      <c r="BV154" s="19">
        <v>0</v>
      </c>
      <c r="BW154" s="19">
        <v>0</v>
      </c>
      <c r="BX154" s="19">
        <v>0</v>
      </c>
      <c r="BY154" s="19">
        <v>0</v>
      </c>
      <c r="BZ154" s="19">
        <f>SUM(CA154+CQ154)</f>
        <v>0</v>
      </c>
      <c r="CA154" s="19">
        <f>SUM(CB154+CE154+CK154)</f>
        <v>0</v>
      </c>
      <c r="CB154" s="19">
        <f t="shared" ref="CB154" si="246">SUM(CC154:CD154)</f>
        <v>0</v>
      </c>
      <c r="CC154" s="19">
        <v>0</v>
      </c>
      <c r="CD154" s="23"/>
      <c r="CE154" s="19">
        <f>SUM(CF154:CJ154)</f>
        <v>0</v>
      </c>
      <c r="CF154" s="19">
        <v>0</v>
      </c>
      <c r="CG154" s="19">
        <v>0</v>
      </c>
      <c r="CH154" s="19">
        <v>0</v>
      </c>
      <c r="CI154" s="19">
        <v>0</v>
      </c>
      <c r="CJ154" s="19">
        <v>0</v>
      </c>
      <c r="CK154" s="19">
        <f>SUM(CL154:CP154)</f>
        <v>0</v>
      </c>
      <c r="CL154" s="19">
        <v>0</v>
      </c>
      <c r="CM154" s="19">
        <v>0</v>
      </c>
      <c r="CN154" s="19">
        <v>0</v>
      </c>
      <c r="CO154" s="19"/>
      <c r="CP154" s="19"/>
      <c r="CQ154" s="19">
        <v>0</v>
      </c>
      <c r="CR154" s="19">
        <f t="shared" ref="CR154" si="247">SUM(CS154)</f>
        <v>0</v>
      </c>
      <c r="CS154" s="19">
        <f t="shared" ref="CS154" si="248">SUM(CT154:CU154)</f>
        <v>0</v>
      </c>
      <c r="CT154" s="19">
        <v>0</v>
      </c>
      <c r="CU154" s="20">
        <v>0</v>
      </c>
      <c r="CW154" s="94"/>
      <c r="CX154" s="109">
        <v>28373220</v>
      </c>
      <c r="CY154" s="109">
        <f t="shared" si="156"/>
        <v>0</v>
      </c>
      <c r="CZ154" s="94"/>
      <c r="DA154" s="95"/>
    </row>
    <row r="155" spans="1:123" ht="46.8" x14ac:dyDescent="0.3">
      <c r="A155" s="21" t="s">
        <v>1</v>
      </c>
      <c r="B155" s="33" t="s">
        <v>103</v>
      </c>
      <c r="C155" s="32" t="s">
        <v>254</v>
      </c>
      <c r="D155" s="18">
        <f>SUM(E155+BZ155+CR155)</f>
        <v>5405869</v>
      </c>
      <c r="E155" s="19">
        <f>SUM(F155+BA155)</f>
        <v>5405869</v>
      </c>
      <c r="F155" s="19">
        <f>SUM(G155+H155+I155+P155+S155+T155+U155+AE155+AD155)</f>
        <v>5405869</v>
      </c>
      <c r="G155" s="23"/>
      <c r="H155" s="23"/>
      <c r="I155" s="19">
        <f t="shared" si="213"/>
        <v>0</v>
      </c>
      <c r="J155" s="23">
        <v>0</v>
      </c>
      <c r="K155" s="23">
        <v>0</v>
      </c>
      <c r="L155" s="23">
        <v>0</v>
      </c>
      <c r="M155" s="23">
        <v>0</v>
      </c>
      <c r="N155" s="23"/>
      <c r="O155" s="23"/>
      <c r="P155" s="19">
        <f t="shared" si="214"/>
        <v>0</v>
      </c>
      <c r="Q155" s="19">
        <v>0</v>
      </c>
      <c r="R155" s="23">
        <v>0</v>
      </c>
      <c r="S155" s="23">
        <v>0</v>
      </c>
      <c r="T155" s="23">
        <v>0</v>
      </c>
      <c r="U155" s="19">
        <f t="shared" ref="U155" si="249">SUM(V155:AC155)</f>
        <v>0</v>
      </c>
      <c r="V155" s="23">
        <v>0</v>
      </c>
      <c r="W155" s="23">
        <v>0</v>
      </c>
      <c r="X155" s="23">
        <v>0</v>
      </c>
      <c r="Y155" s="23">
        <v>0</v>
      </c>
      <c r="Z155" s="23">
        <v>0</v>
      </c>
      <c r="AA155" s="23">
        <v>0</v>
      </c>
      <c r="AB155" s="23">
        <v>0</v>
      </c>
      <c r="AC155" s="23">
        <v>0</v>
      </c>
      <c r="AD155" s="23">
        <v>0</v>
      </c>
      <c r="AE155" s="19">
        <f>SUM(AF155:AZ155)</f>
        <v>5405869</v>
      </c>
      <c r="AF155" s="19">
        <v>0</v>
      </c>
      <c r="AG155" s="19">
        <v>0</v>
      </c>
      <c r="AH155" s="23">
        <v>0</v>
      </c>
      <c r="AI155" s="23">
        <v>0</v>
      </c>
      <c r="AJ155" s="23">
        <v>0</v>
      </c>
      <c r="AK155" s="23">
        <v>0</v>
      </c>
      <c r="AL155" s="23">
        <v>0</v>
      </c>
      <c r="AM155" s="23">
        <v>0</v>
      </c>
      <c r="AN155" s="23">
        <v>0</v>
      </c>
      <c r="AO155" s="23">
        <v>0</v>
      </c>
      <c r="AP155" s="23">
        <v>0</v>
      </c>
      <c r="AQ155" s="23">
        <v>0</v>
      </c>
      <c r="AR155" s="23">
        <v>0</v>
      </c>
      <c r="AS155" s="23">
        <v>0</v>
      </c>
      <c r="AT155" s="23">
        <v>0</v>
      </c>
      <c r="AU155" s="23">
        <v>0</v>
      </c>
      <c r="AV155" s="23">
        <v>0</v>
      </c>
      <c r="AW155" s="23">
        <v>0</v>
      </c>
      <c r="AX155" s="23">
        <v>0</v>
      </c>
      <c r="AY155" s="23">
        <v>0</v>
      </c>
      <c r="AZ155" s="23">
        <v>5405869</v>
      </c>
      <c r="BA155" s="19">
        <f>SUM(BB155+BF155+BI155+BK155+BN155)</f>
        <v>0</v>
      </c>
      <c r="BB155" s="19">
        <f>SUM(BC155:BE155)</f>
        <v>0</v>
      </c>
      <c r="BC155" s="19">
        <v>0</v>
      </c>
      <c r="BD155" s="19">
        <v>0</v>
      </c>
      <c r="BE155" s="19">
        <v>0</v>
      </c>
      <c r="BF155" s="19">
        <f>SUM(BH155:BH155)</f>
        <v>0</v>
      </c>
      <c r="BG155" s="19">
        <v>0</v>
      </c>
      <c r="BH155" s="19">
        <v>0</v>
      </c>
      <c r="BI155" s="19">
        <v>0</v>
      </c>
      <c r="BJ155" s="19">
        <v>0</v>
      </c>
      <c r="BK155" s="19">
        <f t="shared" si="216"/>
        <v>0</v>
      </c>
      <c r="BL155" s="19">
        <v>0</v>
      </c>
      <c r="BM155" s="19">
        <v>0</v>
      </c>
      <c r="BN155" s="19">
        <f>SUM(BO155:BY155)</f>
        <v>0</v>
      </c>
      <c r="BO155" s="19">
        <v>0</v>
      </c>
      <c r="BP155" s="19">
        <v>0</v>
      </c>
      <c r="BQ155" s="19">
        <v>0</v>
      </c>
      <c r="BR155" s="19">
        <v>0</v>
      </c>
      <c r="BS155" s="19">
        <v>0</v>
      </c>
      <c r="BT155" s="19">
        <v>0</v>
      </c>
      <c r="BU155" s="19">
        <v>0</v>
      </c>
      <c r="BV155" s="19">
        <v>0</v>
      </c>
      <c r="BW155" s="19">
        <v>0</v>
      </c>
      <c r="BX155" s="19">
        <v>0</v>
      </c>
      <c r="BY155" s="19">
        <v>0</v>
      </c>
      <c r="BZ155" s="19">
        <f>SUM(CA155+CQ155)</f>
        <v>0</v>
      </c>
      <c r="CA155" s="19">
        <f>SUM(CB155+CE155+CK155)</f>
        <v>0</v>
      </c>
      <c r="CB155" s="19">
        <f t="shared" si="217"/>
        <v>0</v>
      </c>
      <c r="CC155" s="19">
        <v>0</v>
      </c>
      <c r="CD155" s="19"/>
      <c r="CE155" s="19">
        <f>SUM(CF155:CJ155)</f>
        <v>0</v>
      </c>
      <c r="CF155" s="19">
        <v>0</v>
      </c>
      <c r="CG155" s="19">
        <v>0</v>
      </c>
      <c r="CH155" s="19">
        <v>0</v>
      </c>
      <c r="CI155" s="19">
        <v>0</v>
      </c>
      <c r="CJ155" s="19">
        <v>0</v>
      </c>
      <c r="CK155" s="19">
        <f>SUM(CL155:CP155)</f>
        <v>0</v>
      </c>
      <c r="CL155" s="19">
        <v>0</v>
      </c>
      <c r="CM155" s="19">
        <v>0</v>
      </c>
      <c r="CN155" s="19">
        <v>0</v>
      </c>
      <c r="CO155" s="19"/>
      <c r="CP155" s="19"/>
      <c r="CQ155" s="19">
        <v>0</v>
      </c>
      <c r="CR155" s="19">
        <f t="shared" si="219"/>
        <v>0</v>
      </c>
      <c r="CS155" s="19">
        <f t="shared" si="220"/>
        <v>0</v>
      </c>
      <c r="CT155" s="19">
        <v>0</v>
      </c>
      <c r="CU155" s="20">
        <v>0</v>
      </c>
      <c r="CW155" s="94"/>
      <c r="CX155" s="109">
        <v>5405869</v>
      </c>
      <c r="CY155" s="109">
        <f t="shared" si="156"/>
        <v>0</v>
      </c>
      <c r="CZ155" s="94"/>
      <c r="DA155" s="95"/>
    </row>
    <row r="156" spans="1:123" s="59" customFormat="1" ht="31.2" x14ac:dyDescent="0.3">
      <c r="A156" s="16" t="s">
        <v>255</v>
      </c>
      <c r="B156" s="16" t="s">
        <v>1</v>
      </c>
      <c r="C156" s="17" t="s">
        <v>256</v>
      </c>
      <c r="D156" s="18">
        <f t="shared" ref="D156:AS156" si="250">SUM(D157:D158)</f>
        <v>9245784</v>
      </c>
      <c r="E156" s="18">
        <f t="shared" si="250"/>
        <v>9245784</v>
      </c>
      <c r="F156" s="18">
        <f t="shared" si="250"/>
        <v>9245784</v>
      </c>
      <c r="G156" s="18">
        <f t="shared" si="250"/>
        <v>5774770</v>
      </c>
      <c r="H156" s="18">
        <f t="shared" si="250"/>
        <v>1372508</v>
      </c>
      <c r="I156" s="18">
        <f t="shared" si="250"/>
        <v>31492</v>
      </c>
      <c r="J156" s="18">
        <f t="shared" si="250"/>
        <v>0</v>
      </c>
      <c r="K156" s="18">
        <f t="shared" si="250"/>
        <v>0</v>
      </c>
      <c r="L156" s="18">
        <f t="shared" si="250"/>
        <v>0</v>
      </c>
      <c r="M156" s="18">
        <f t="shared" si="250"/>
        <v>0</v>
      </c>
      <c r="N156" s="18">
        <f>N157+N158</f>
        <v>31492</v>
      </c>
      <c r="O156" s="18">
        <f>O157+O158</f>
        <v>0</v>
      </c>
      <c r="P156" s="18">
        <f t="shared" si="250"/>
        <v>0</v>
      </c>
      <c r="Q156" s="18">
        <f t="shared" si="250"/>
        <v>0</v>
      </c>
      <c r="R156" s="18">
        <f t="shared" si="250"/>
        <v>0</v>
      </c>
      <c r="S156" s="18">
        <f t="shared" si="250"/>
        <v>0</v>
      </c>
      <c r="T156" s="18">
        <f>T157+T158</f>
        <v>16845</v>
      </c>
      <c r="U156" s="18">
        <f t="shared" si="250"/>
        <v>0</v>
      </c>
      <c r="V156" s="18">
        <f t="shared" si="250"/>
        <v>0</v>
      </c>
      <c r="W156" s="18">
        <f t="shared" si="250"/>
        <v>0</v>
      </c>
      <c r="X156" s="18">
        <f t="shared" si="250"/>
        <v>0</v>
      </c>
      <c r="Y156" s="18">
        <f t="shared" si="250"/>
        <v>0</v>
      </c>
      <c r="Z156" s="18">
        <f t="shared" si="250"/>
        <v>0</v>
      </c>
      <c r="AA156" s="18">
        <f t="shared" si="250"/>
        <v>0</v>
      </c>
      <c r="AB156" s="18">
        <f t="shared" si="250"/>
        <v>0</v>
      </c>
      <c r="AC156" s="18">
        <f t="shared" si="250"/>
        <v>0</v>
      </c>
      <c r="AD156" s="18">
        <f t="shared" si="250"/>
        <v>0</v>
      </c>
      <c r="AE156" s="18">
        <f t="shared" si="250"/>
        <v>2050169</v>
      </c>
      <c r="AF156" s="18">
        <f t="shared" si="250"/>
        <v>0</v>
      </c>
      <c r="AG156" s="18">
        <f t="shared" si="250"/>
        <v>0</v>
      </c>
      <c r="AH156" s="18">
        <f t="shared" si="250"/>
        <v>0</v>
      </c>
      <c r="AI156" s="18">
        <f t="shared" si="250"/>
        <v>0</v>
      </c>
      <c r="AJ156" s="18">
        <f t="shared" si="250"/>
        <v>0</v>
      </c>
      <c r="AK156" s="18">
        <f t="shared" si="250"/>
        <v>0</v>
      </c>
      <c r="AL156" s="18">
        <f t="shared" si="250"/>
        <v>0</v>
      </c>
      <c r="AM156" s="18">
        <f t="shared" si="250"/>
        <v>0</v>
      </c>
      <c r="AN156" s="18">
        <f t="shared" si="250"/>
        <v>2050169</v>
      </c>
      <c r="AO156" s="18">
        <f t="shared" si="250"/>
        <v>0</v>
      </c>
      <c r="AP156" s="18">
        <f t="shared" si="250"/>
        <v>0</v>
      </c>
      <c r="AQ156" s="18">
        <f t="shared" si="250"/>
        <v>0</v>
      </c>
      <c r="AR156" s="18">
        <f t="shared" si="250"/>
        <v>0</v>
      </c>
      <c r="AS156" s="18">
        <f t="shared" si="250"/>
        <v>0</v>
      </c>
      <c r="AT156" s="18"/>
      <c r="AU156" s="18"/>
      <c r="AV156" s="18">
        <f>SUM(AV157:AV158)</f>
        <v>0</v>
      </c>
      <c r="AW156" s="18">
        <f>SUM(AW157:AW158)</f>
        <v>0</v>
      </c>
      <c r="AX156" s="18">
        <f>SUM(AX157:AX158)</f>
        <v>0</v>
      </c>
      <c r="AY156" s="18"/>
      <c r="AZ156" s="18">
        <f t="shared" ref="AZ156:CN156" si="251">SUM(AZ157:AZ158)</f>
        <v>0</v>
      </c>
      <c r="BA156" s="18">
        <f t="shared" si="251"/>
        <v>0</v>
      </c>
      <c r="BB156" s="18">
        <f t="shared" si="251"/>
        <v>0</v>
      </c>
      <c r="BC156" s="18">
        <f t="shared" si="251"/>
        <v>0</v>
      </c>
      <c r="BD156" s="18">
        <f t="shared" si="251"/>
        <v>0</v>
      </c>
      <c r="BE156" s="18">
        <f t="shared" si="251"/>
        <v>0</v>
      </c>
      <c r="BF156" s="18">
        <f t="shared" si="251"/>
        <v>0</v>
      </c>
      <c r="BG156" s="18">
        <f t="shared" si="251"/>
        <v>0</v>
      </c>
      <c r="BH156" s="18">
        <f t="shared" si="251"/>
        <v>0</v>
      </c>
      <c r="BI156" s="18">
        <f t="shared" si="251"/>
        <v>0</v>
      </c>
      <c r="BJ156" s="18">
        <f t="shared" si="251"/>
        <v>0</v>
      </c>
      <c r="BK156" s="18">
        <f t="shared" si="251"/>
        <v>0</v>
      </c>
      <c r="BL156" s="18">
        <f t="shared" si="251"/>
        <v>0</v>
      </c>
      <c r="BM156" s="18">
        <f t="shared" si="251"/>
        <v>0</v>
      </c>
      <c r="BN156" s="18">
        <f t="shared" si="251"/>
        <v>0</v>
      </c>
      <c r="BO156" s="18">
        <f t="shared" si="251"/>
        <v>0</v>
      </c>
      <c r="BP156" s="18">
        <f t="shared" si="251"/>
        <v>0</v>
      </c>
      <c r="BQ156" s="18">
        <f t="shared" si="251"/>
        <v>0</v>
      </c>
      <c r="BR156" s="18">
        <f t="shared" si="251"/>
        <v>0</v>
      </c>
      <c r="BS156" s="18">
        <f t="shared" si="251"/>
        <v>0</v>
      </c>
      <c r="BT156" s="18">
        <f t="shared" si="251"/>
        <v>0</v>
      </c>
      <c r="BU156" s="18">
        <f t="shared" si="251"/>
        <v>0</v>
      </c>
      <c r="BV156" s="18">
        <f t="shared" si="251"/>
        <v>0</v>
      </c>
      <c r="BW156" s="18">
        <f t="shared" si="251"/>
        <v>0</v>
      </c>
      <c r="BX156" s="18">
        <f t="shared" si="251"/>
        <v>0</v>
      </c>
      <c r="BY156" s="18">
        <f t="shared" si="251"/>
        <v>0</v>
      </c>
      <c r="BZ156" s="18">
        <f t="shared" si="251"/>
        <v>0</v>
      </c>
      <c r="CA156" s="18">
        <f t="shared" si="251"/>
        <v>0</v>
      </c>
      <c r="CB156" s="18">
        <f t="shared" si="251"/>
        <v>0</v>
      </c>
      <c r="CC156" s="18">
        <f t="shared" si="251"/>
        <v>0</v>
      </c>
      <c r="CD156" s="18"/>
      <c r="CE156" s="18">
        <f t="shared" si="251"/>
        <v>0</v>
      </c>
      <c r="CF156" s="18">
        <f t="shared" si="251"/>
        <v>0</v>
      </c>
      <c r="CG156" s="18">
        <f t="shared" si="251"/>
        <v>0</v>
      </c>
      <c r="CH156" s="18">
        <f t="shared" si="251"/>
        <v>0</v>
      </c>
      <c r="CI156" s="18">
        <f t="shared" si="251"/>
        <v>0</v>
      </c>
      <c r="CJ156" s="18">
        <f t="shared" si="251"/>
        <v>0</v>
      </c>
      <c r="CK156" s="18">
        <f t="shared" si="251"/>
        <v>0</v>
      </c>
      <c r="CL156" s="18">
        <f t="shared" si="251"/>
        <v>0</v>
      </c>
      <c r="CM156" s="18">
        <f t="shared" si="251"/>
        <v>0</v>
      </c>
      <c r="CN156" s="18">
        <f t="shared" si="251"/>
        <v>0</v>
      </c>
      <c r="CO156" s="18"/>
      <c r="CP156" s="18"/>
      <c r="CQ156" s="18">
        <f t="shared" ref="CQ156:CU156" si="252">SUM(CQ157:CQ158)</f>
        <v>0</v>
      </c>
      <c r="CR156" s="18">
        <f t="shared" si="252"/>
        <v>0</v>
      </c>
      <c r="CS156" s="18">
        <f t="shared" si="252"/>
        <v>0</v>
      </c>
      <c r="CT156" s="18">
        <f t="shared" si="252"/>
        <v>0</v>
      </c>
      <c r="CU156" s="46">
        <f t="shared" si="252"/>
        <v>0</v>
      </c>
      <c r="CV156" s="58"/>
      <c r="CW156" s="94"/>
      <c r="CX156" s="114">
        <v>9245784</v>
      </c>
      <c r="CY156" s="114">
        <f t="shared" si="156"/>
        <v>0</v>
      </c>
      <c r="CZ156" s="94"/>
      <c r="DA156" s="93"/>
      <c r="DB156" s="58"/>
      <c r="DC156" s="58"/>
      <c r="DD156" s="58"/>
      <c r="DE156" s="58"/>
      <c r="DF156" s="58"/>
      <c r="DG156" s="58"/>
      <c r="DH156" s="58"/>
      <c r="DI156" s="58"/>
      <c r="DJ156" s="58"/>
      <c r="DK156" s="58"/>
      <c r="DL156" s="58"/>
      <c r="DM156" s="58"/>
      <c r="DN156" s="58"/>
      <c r="DO156" s="58"/>
      <c r="DP156" s="58"/>
      <c r="DQ156" s="58"/>
      <c r="DR156" s="58"/>
      <c r="DS156" s="58"/>
    </row>
    <row r="157" spans="1:123" ht="15.6" x14ac:dyDescent="0.3">
      <c r="A157" s="21" t="s">
        <v>1</v>
      </c>
      <c r="B157" s="21" t="s">
        <v>79</v>
      </c>
      <c r="C157" s="22" t="s">
        <v>257</v>
      </c>
      <c r="D157" s="18">
        <f>SUM(E157+BZ157+CR157)</f>
        <v>253462</v>
      </c>
      <c r="E157" s="19">
        <f>SUM(F157+BA157)</f>
        <v>253462</v>
      </c>
      <c r="F157" s="19">
        <f>SUM(G157+H157+I157+P157+S157+T157+U157+AE157+AD157)</f>
        <v>253462</v>
      </c>
      <c r="G157" s="23">
        <v>204768</v>
      </c>
      <c r="H157" s="23">
        <v>48694</v>
      </c>
      <c r="I157" s="19">
        <f t="shared" si="213"/>
        <v>0</v>
      </c>
      <c r="J157" s="23">
        <v>0</v>
      </c>
      <c r="K157" s="23">
        <v>0</v>
      </c>
      <c r="L157" s="23">
        <v>0</v>
      </c>
      <c r="M157" s="23">
        <v>0</v>
      </c>
      <c r="N157" s="23"/>
      <c r="O157" s="23"/>
      <c r="P157" s="19">
        <f t="shared" si="214"/>
        <v>0</v>
      </c>
      <c r="Q157" s="19">
        <v>0</v>
      </c>
      <c r="R157" s="23">
        <v>0</v>
      </c>
      <c r="S157" s="23">
        <v>0</v>
      </c>
      <c r="T157" s="23">
        <v>0</v>
      </c>
      <c r="U157" s="19">
        <f t="shared" ref="U157:U158" si="253">SUM(V157:AC157)</f>
        <v>0</v>
      </c>
      <c r="V157" s="23"/>
      <c r="W157" s="23">
        <v>0</v>
      </c>
      <c r="X157" s="23">
        <v>0</v>
      </c>
      <c r="Y157" s="23">
        <v>0</v>
      </c>
      <c r="Z157" s="23">
        <v>0</v>
      </c>
      <c r="AA157" s="23">
        <v>0</v>
      </c>
      <c r="AB157" s="23">
        <v>0</v>
      </c>
      <c r="AC157" s="23">
        <v>0</v>
      </c>
      <c r="AD157" s="23">
        <v>0</v>
      </c>
      <c r="AE157" s="19">
        <f>SUM(AF157:AZ157)</f>
        <v>0</v>
      </c>
      <c r="AF157" s="19">
        <v>0</v>
      </c>
      <c r="AG157" s="19">
        <v>0</v>
      </c>
      <c r="AH157" s="23">
        <v>0</v>
      </c>
      <c r="AI157" s="23">
        <v>0</v>
      </c>
      <c r="AJ157" s="23">
        <v>0</v>
      </c>
      <c r="AK157" s="23">
        <v>0</v>
      </c>
      <c r="AL157" s="23">
        <v>0</v>
      </c>
      <c r="AM157" s="23">
        <v>0</v>
      </c>
      <c r="AN157" s="23">
        <v>0</v>
      </c>
      <c r="AO157" s="23">
        <v>0</v>
      </c>
      <c r="AP157" s="23">
        <v>0</v>
      </c>
      <c r="AQ157" s="23">
        <v>0</v>
      </c>
      <c r="AR157" s="23">
        <v>0</v>
      </c>
      <c r="AS157" s="23">
        <v>0</v>
      </c>
      <c r="AT157" s="23">
        <v>0</v>
      </c>
      <c r="AU157" s="23">
        <v>0</v>
      </c>
      <c r="AV157" s="23">
        <v>0</v>
      </c>
      <c r="AW157" s="23">
        <v>0</v>
      </c>
      <c r="AX157" s="23">
        <v>0</v>
      </c>
      <c r="AY157" s="23">
        <v>0</v>
      </c>
      <c r="AZ157" s="23">
        <v>0</v>
      </c>
      <c r="BA157" s="19">
        <f>SUM(BB157+BF157+BI157+BK157+BN157)</f>
        <v>0</v>
      </c>
      <c r="BB157" s="19">
        <f>SUM(BC157:BE157)</f>
        <v>0</v>
      </c>
      <c r="BC157" s="19">
        <v>0</v>
      </c>
      <c r="BD157" s="19">
        <v>0</v>
      </c>
      <c r="BE157" s="19">
        <v>0</v>
      </c>
      <c r="BF157" s="19">
        <f>SUM(BH157:BH157)</f>
        <v>0</v>
      </c>
      <c r="BG157" s="19">
        <v>0</v>
      </c>
      <c r="BH157" s="19">
        <v>0</v>
      </c>
      <c r="BI157" s="19">
        <v>0</v>
      </c>
      <c r="BJ157" s="19">
        <v>0</v>
      </c>
      <c r="BK157" s="19">
        <f t="shared" si="216"/>
        <v>0</v>
      </c>
      <c r="BL157" s="19">
        <v>0</v>
      </c>
      <c r="BM157" s="19">
        <v>0</v>
      </c>
      <c r="BN157" s="19">
        <f>SUM(BO157:BY157)</f>
        <v>0</v>
      </c>
      <c r="BO157" s="19">
        <v>0</v>
      </c>
      <c r="BP157" s="19">
        <v>0</v>
      </c>
      <c r="BQ157" s="19">
        <v>0</v>
      </c>
      <c r="BR157" s="19">
        <v>0</v>
      </c>
      <c r="BS157" s="19">
        <v>0</v>
      </c>
      <c r="BT157" s="19">
        <v>0</v>
      </c>
      <c r="BU157" s="19">
        <v>0</v>
      </c>
      <c r="BV157" s="19">
        <v>0</v>
      </c>
      <c r="BW157" s="19">
        <v>0</v>
      </c>
      <c r="BX157" s="19">
        <v>0</v>
      </c>
      <c r="BY157" s="19">
        <v>0</v>
      </c>
      <c r="BZ157" s="19">
        <f>SUM(CA157+CQ157)</f>
        <v>0</v>
      </c>
      <c r="CA157" s="19">
        <f>SUM(CB157+CE157+CK157)</f>
        <v>0</v>
      </c>
      <c r="CB157" s="19">
        <f t="shared" si="217"/>
        <v>0</v>
      </c>
      <c r="CC157" s="19">
        <v>0</v>
      </c>
      <c r="CD157" s="23">
        <v>0</v>
      </c>
      <c r="CE157" s="19">
        <f>SUM(CF157:CJ157)</f>
        <v>0</v>
      </c>
      <c r="CF157" s="19">
        <v>0</v>
      </c>
      <c r="CG157" s="19">
        <v>0</v>
      </c>
      <c r="CH157" s="19">
        <v>0</v>
      </c>
      <c r="CI157" s="19">
        <v>0</v>
      </c>
      <c r="CJ157" s="19">
        <v>0</v>
      </c>
      <c r="CK157" s="19">
        <f>SUM(CL157:CP157)</f>
        <v>0</v>
      </c>
      <c r="CL157" s="19">
        <v>0</v>
      </c>
      <c r="CM157" s="19">
        <v>0</v>
      </c>
      <c r="CN157" s="19">
        <v>0</v>
      </c>
      <c r="CO157" s="19"/>
      <c r="CP157" s="19"/>
      <c r="CQ157" s="19">
        <v>0</v>
      </c>
      <c r="CR157" s="19">
        <f t="shared" si="219"/>
        <v>0</v>
      </c>
      <c r="CS157" s="19">
        <f t="shared" si="220"/>
        <v>0</v>
      </c>
      <c r="CT157" s="19">
        <v>0</v>
      </c>
      <c r="CU157" s="20">
        <v>0</v>
      </c>
      <c r="CW157" s="94"/>
      <c r="CX157" s="109">
        <v>253462</v>
      </c>
      <c r="CY157" s="109">
        <f t="shared" si="156"/>
        <v>0</v>
      </c>
      <c r="CZ157" s="94"/>
      <c r="DA157" s="95"/>
    </row>
    <row r="158" spans="1:123" ht="46.8" x14ac:dyDescent="0.3">
      <c r="A158" s="21" t="s">
        <v>1</v>
      </c>
      <c r="B158" s="21" t="s">
        <v>103</v>
      </c>
      <c r="C158" s="22" t="s">
        <v>488</v>
      </c>
      <c r="D158" s="18">
        <f>SUM(E158+BZ158+CR158)</f>
        <v>8992322</v>
      </c>
      <c r="E158" s="19">
        <f>SUM(F158+BA158)</f>
        <v>8992322</v>
      </c>
      <c r="F158" s="19">
        <f>SUM(G158+H158+I158+P158+S158+T158+U158+AE158+AD158)</f>
        <v>8992322</v>
      </c>
      <c r="G158" s="23">
        <v>5570002</v>
      </c>
      <c r="H158" s="23">
        <v>1323814</v>
      </c>
      <c r="I158" s="19">
        <f t="shared" si="213"/>
        <v>31492</v>
      </c>
      <c r="J158" s="23">
        <v>0</v>
      </c>
      <c r="K158" s="23">
        <v>0</v>
      </c>
      <c r="L158" s="23">
        <v>0</v>
      </c>
      <c r="M158" s="23">
        <v>0</v>
      </c>
      <c r="N158" s="23">
        <v>31492</v>
      </c>
      <c r="O158" s="23"/>
      <c r="P158" s="19">
        <f t="shared" si="214"/>
        <v>0</v>
      </c>
      <c r="Q158" s="19"/>
      <c r="R158" s="23">
        <v>0</v>
      </c>
      <c r="S158" s="23">
        <v>0</v>
      </c>
      <c r="T158" s="23">
        <v>16845</v>
      </c>
      <c r="U158" s="19">
        <f t="shared" si="253"/>
        <v>0</v>
      </c>
      <c r="V158" s="23"/>
      <c r="W158" s="23">
        <v>0</v>
      </c>
      <c r="X158" s="23">
        <v>0</v>
      </c>
      <c r="Y158" s="23">
        <v>0</v>
      </c>
      <c r="Z158" s="23">
        <v>0</v>
      </c>
      <c r="AA158" s="23">
        <v>0</v>
      </c>
      <c r="AB158" s="23">
        <v>0</v>
      </c>
      <c r="AC158" s="23">
        <v>0</v>
      </c>
      <c r="AD158" s="23">
        <v>0</v>
      </c>
      <c r="AE158" s="19">
        <f>SUM(AF158:AZ158)</f>
        <v>2050169</v>
      </c>
      <c r="AF158" s="19">
        <v>0</v>
      </c>
      <c r="AG158" s="19">
        <v>0</v>
      </c>
      <c r="AH158" s="23">
        <v>0</v>
      </c>
      <c r="AI158" s="23">
        <v>0</v>
      </c>
      <c r="AJ158" s="23">
        <v>0</v>
      </c>
      <c r="AK158" s="23">
        <v>0</v>
      </c>
      <c r="AL158" s="23">
        <v>0</v>
      </c>
      <c r="AM158" s="23"/>
      <c r="AN158" s="23">
        <v>2050169</v>
      </c>
      <c r="AO158" s="23">
        <v>0</v>
      </c>
      <c r="AP158" s="23">
        <v>0</v>
      </c>
      <c r="AQ158" s="23">
        <v>0</v>
      </c>
      <c r="AR158" s="23">
        <v>0</v>
      </c>
      <c r="AS158" s="23">
        <v>0</v>
      </c>
      <c r="AT158" s="23">
        <v>0</v>
      </c>
      <c r="AU158" s="23">
        <v>0</v>
      </c>
      <c r="AV158" s="23">
        <v>0</v>
      </c>
      <c r="AW158" s="23">
        <v>0</v>
      </c>
      <c r="AX158" s="23">
        <v>0</v>
      </c>
      <c r="AY158" s="23">
        <v>0</v>
      </c>
      <c r="AZ158" s="23">
        <v>0</v>
      </c>
      <c r="BA158" s="19">
        <f>SUM(BB158+BF158+BI158+BK158+BN158)</f>
        <v>0</v>
      </c>
      <c r="BB158" s="19">
        <f>SUM(BC158:BE158)</f>
        <v>0</v>
      </c>
      <c r="BC158" s="19">
        <v>0</v>
      </c>
      <c r="BD158" s="19">
        <v>0</v>
      </c>
      <c r="BE158" s="19">
        <v>0</v>
      </c>
      <c r="BF158" s="19">
        <f>SUM(BH158:BH158)</f>
        <v>0</v>
      </c>
      <c r="BG158" s="19">
        <v>0</v>
      </c>
      <c r="BH158" s="19">
        <v>0</v>
      </c>
      <c r="BI158" s="19">
        <v>0</v>
      </c>
      <c r="BJ158" s="19">
        <v>0</v>
      </c>
      <c r="BK158" s="19">
        <f t="shared" si="216"/>
        <v>0</v>
      </c>
      <c r="BL158" s="19">
        <v>0</v>
      </c>
      <c r="BM158" s="19">
        <v>0</v>
      </c>
      <c r="BN158" s="19">
        <f>SUM(BO158:BY158)</f>
        <v>0</v>
      </c>
      <c r="BO158" s="19">
        <v>0</v>
      </c>
      <c r="BP158" s="19">
        <v>0</v>
      </c>
      <c r="BQ158" s="19">
        <v>0</v>
      </c>
      <c r="BR158" s="19">
        <v>0</v>
      </c>
      <c r="BS158" s="19">
        <v>0</v>
      </c>
      <c r="BT158" s="19">
        <v>0</v>
      </c>
      <c r="BU158" s="19">
        <v>0</v>
      </c>
      <c r="BV158" s="19">
        <v>0</v>
      </c>
      <c r="BW158" s="19">
        <v>0</v>
      </c>
      <c r="BX158" s="19">
        <v>0</v>
      </c>
      <c r="BY158" s="19">
        <v>0</v>
      </c>
      <c r="BZ158" s="19">
        <f>SUM(CA158+CQ158)</f>
        <v>0</v>
      </c>
      <c r="CA158" s="19">
        <f>SUM(CB158+CE158+CK158)</f>
        <v>0</v>
      </c>
      <c r="CB158" s="19">
        <f t="shared" si="217"/>
        <v>0</v>
      </c>
      <c r="CC158" s="19">
        <v>0</v>
      </c>
      <c r="CD158" s="23"/>
      <c r="CE158" s="19">
        <f>SUM(CF158:CJ158)</f>
        <v>0</v>
      </c>
      <c r="CF158" s="19">
        <v>0</v>
      </c>
      <c r="CG158" s="19">
        <v>0</v>
      </c>
      <c r="CH158" s="19"/>
      <c r="CI158" s="19">
        <v>0</v>
      </c>
      <c r="CJ158" s="19">
        <v>0</v>
      </c>
      <c r="CK158" s="19">
        <f>SUM(CL158:CP158)</f>
        <v>0</v>
      </c>
      <c r="CL158" s="19"/>
      <c r="CM158" s="19"/>
      <c r="CN158" s="19">
        <v>0</v>
      </c>
      <c r="CO158" s="19"/>
      <c r="CP158" s="19"/>
      <c r="CQ158" s="19">
        <v>0</v>
      </c>
      <c r="CR158" s="19">
        <f t="shared" si="219"/>
        <v>0</v>
      </c>
      <c r="CS158" s="19">
        <f t="shared" si="220"/>
        <v>0</v>
      </c>
      <c r="CT158" s="19">
        <v>0</v>
      </c>
      <c r="CU158" s="20">
        <v>0</v>
      </c>
      <c r="CW158" s="94"/>
      <c r="CX158" s="109">
        <v>8992322</v>
      </c>
      <c r="CY158" s="109">
        <f t="shared" si="156"/>
        <v>0</v>
      </c>
      <c r="CZ158" s="94"/>
      <c r="DA158" s="95"/>
    </row>
    <row r="159" spans="1:123" s="59" customFormat="1" ht="31.2" x14ac:dyDescent="0.3">
      <c r="A159" s="16" t="s">
        <v>597</v>
      </c>
      <c r="B159" s="16" t="s">
        <v>1</v>
      </c>
      <c r="C159" s="17" t="s">
        <v>598</v>
      </c>
      <c r="D159" s="18">
        <f>D160</f>
        <v>479234</v>
      </c>
      <c r="E159" s="18">
        <f t="shared" ref="E159:U159" si="254">E160</f>
        <v>455780</v>
      </c>
      <c r="F159" s="18">
        <f t="shared" si="254"/>
        <v>455780</v>
      </c>
      <c r="G159" s="57">
        <f t="shared" si="254"/>
        <v>355815</v>
      </c>
      <c r="H159" s="57">
        <f t="shared" si="254"/>
        <v>84355</v>
      </c>
      <c r="I159" s="18">
        <f t="shared" si="254"/>
        <v>0</v>
      </c>
      <c r="J159" s="57">
        <f t="shared" si="254"/>
        <v>0</v>
      </c>
      <c r="K159" s="57">
        <f t="shared" si="254"/>
        <v>0</v>
      </c>
      <c r="L159" s="57">
        <f t="shared" si="254"/>
        <v>0</v>
      </c>
      <c r="M159" s="57">
        <f t="shared" si="254"/>
        <v>0</v>
      </c>
      <c r="N159" s="57">
        <f t="shared" si="254"/>
        <v>0</v>
      </c>
      <c r="O159" s="57">
        <f t="shared" si="254"/>
        <v>0</v>
      </c>
      <c r="P159" s="18">
        <f t="shared" si="254"/>
        <v>0</v>
      </c>
      <c r="Q159" s="18">
        <f t="shared" si="254"/>
        <v>0</v>
      </c>
      <c r="R159" s="57">
        <f t="shared" si="254"/>
        <v>0</v>
      </c>
      <c r="S159" s="57">
        <f t="shared" si="254"/>
        <v>0</v>
      </c>
      <c r="T159" s="57">
        <f t="shared" si="254"/>
        <v>10025</v>
      </c>
      <c r="U159" s="18">
        <f t="shared" si="254"/>
        <v>5585</v>
      </c>
      <c r="V159" s="57">
        <f>V160</f>
        <v>1300</v>
      </c>
      <c r="W159" s="57">
        <f>W160</f>
        <v>2365</v>
      </c>
      <c r="X159" s="57">
        <f>X160</f>
        <v>1652</v>
      </c>
      <c r="Y159" s="57">
        <f>Y160</f>
        <v>268</v>
      </c>
      <c r="Z159" s="57">
        <f t="shared" ref="Z159:CK159" si="255">Z160</f>
        <v>0</v>
      </c>
      <c r="AA159" s="57">
        <f t="shared" si="255"/>
        <v>0</v>
      </c>
      <c r="AB159" s="57">
        <f t="shared" si="255"/>
        <v>0</v>
      </c>
      <c r="AC159" s="57">
        <f t="shared" si="255"/>
        <v>0</v>
      </c>
      <c r="AD159" s="57">
        <f t="shared" si="255"/>
        <v>0</v>
      </c>
      <c r="AE159" s="18">
        <f t="shared" si="255"/>
        <v>0</v>
      </c>
      <c r="AF159" s="18">
        <f t="shared" si="255"/>
        <v>0</v>
      </c>
      <c r="AG159" s="18">
        <f t="shared" si="255"/>
        <v>0</v>
      </c>
      <c r="AH159" s="57">
        <f t="shared" si="255"/>
        <v>0</v>
      </c>
      <c r="AI159" s="57">
        <f t="shared" si="255"/>
        <v>0</v>
      </c>
      <c r="AJ159" s="57">
        <f t="shared" si="255"/>
        <v>0</v>
      </c>
      <c r="AK159" s="57">
        <f t="shared" si="255"/>
        <v>0</v>
      </c>
      <c r="AL159" s="57">
        <f t="shared" si="255"/>
        <v>0</v>
      </c>
      <c r="AM159" s="57">
        <f t="shared" si="255"/>
        <v>0</v>
      </c>
      <c r="AN159" s="57">
        <f t="shared" si="255"/>
        <v>0</v>
      </c>
      <c r="AO159" s="57">
        <f t="shared" si="255"/>
        <v>0</v>
      </c>
      <c r="AP159" s="57">
        <f t="shared" si="255"/>
        <v>0</v>
      </c>
      <c r="AQ159" s="57">
        <f t="shared" si="255"/>
        <v>0</v>
      </c>
      <c r="AR159" s="57">
        <f t="shared" si="255"/>
        <v>0</v>
      </c>
      <c r="AS159" s="57">
        <f t="shared" si="255"/>
        <v>0</v>
      </c>
      <c r="AT159" s="57">
        <f t="shared" si="255"/>
        <v>0</v>
      </c>
      <c r="AU159" s="57">
        <f t="shared" si="255"/>
        <v>0</v>
      </c>
      <c r="AV159" s="57">
        <f t="shared" si="255"/>
        <v>0</v>
      </c>
      <c r="AW159" s="57">
        <f t="shared" si="255"/>
        <v>0</v>
      </c>
      <c r="AX159" s="57">
        <f t="shared" si="255"/>
        <v>0</v>
      </c>
      <c r="AY159" s="57">
        <f t="shared" si="255"/>
        <v>0</v>
      </c>
      <c r="AZ159" s="57">
        <f t="shared" si="255"/>
        <v>0</v>
      </c>
      <c r="BA159" s="18">
        <f t="shared" si="255"/>
        <v>0</v>
      </c>
      <c r="BB159" s="18">
        <f t="shared" si="255"/>
        <v>0</v>
      </c>
      <c r="BC159" s="18">
        <f t="shared" si="255"/>
        <v>0</v>
      </c>
      <c r="BD159" s="18">
        <f t="shared" si="255"/>
        <v>0</v>
      </c>
      <c r="BE159" s="18">
        <f t="shared" si="255"/>
        <v>0</v>
      </c>
      <c r="BF159" s="18">
        <f t="shared" si="255"/>
        <v>0</v>
      </c>
      <c r="BG159" s="18">
        <f t="shared" si="255"/>
        <v>0</v>
      </c>
      <c r="BH159" s="18">
        <f t="shared" si="255"/>
        <v>0</v>
      </c>
      <c r="BI159" s="18">
        <f t="shared" si="255"/>
        <v>0</v>
      </c>
      <c r="BJ159" s="18">
        <f t="shared" si="255"/>
        <v>0</v>
      </c>
      <c r="BK159" s="18">
        <f t="shared" si="255"/>
        <v>0</v>
      </c>
      <c r="BL159" s="18">
        <f t="shared" si="255"/>
        <v>0</v>
      </c>
      <c r="BM159" s="18">
        <f t="shared" si="255"/>
        <v>0</v>
      </c>
      <c r="BN159" s="18">
        <f t="shared" si="255"/>
        <v>0</v>
      </c>
      <c r="BO159" s="18">
        <f t="shared" si="255"/>
        <v>0</v>
      </c>
      <c r="BP159" s="18">
        <f t="shared" si="255"/>
        <v>0</v>
      </c>
      <c r="BQ159" s="18">
        <f t="shared" si="255"/>
        <v>0</v>
      </c>
      <c r="BR159" s="18">
        <f t="shared" si="255"/>
        <v>0</v>
      </c>
      <c r="BS159" s="18">
        <f t="shared" si="255"/>
        <v>0</v>
      </c>
      <c r="BT159" s="18">
        <f t="shared" si="255"/>
        <v>0</v>
      </c>
      <c r="BU159" s="18">
        <f t="shared" si="255"/>
        <v>0</v>
      </c>
      <c r="BV159" s="18">
        <f t="shared" si="255"/>
        <v>0</v>
      </c>
      <c r="BW159" s="18">
        <f t="shared" si="255"/>
        <v>0</v>
      </c>
      <c r="BX159" s="18">
        <f t="shared" si="255"/>
        <v>0</v>
      </c>
      <c r="BY159" s="18">
        <f t="shared" si="255"/>
        <v>0</v>
      </c>
      <c r="BZ159" s="18">
        <f t="shared" si="255"/>
        <v>23454</v>
      </c>
      <c r="CA159" s="18">
        <f t="shared" si="255"/>
        <v>23454</v>
      </c>
      <c r="CB159" s="18">
        <f t="shared" si="255"/>
        <v>23454</v>
      </c>
      <c r="CC159" s="18">
        <f t="shared" si="255"/>
        <v>0</v>
      </c>
      <c r="CD159" s="18">
        <f t="shared" si="255"/>
        <v>23454</v>
      </c>
      <c r="CE159" s="18">
        <f t="shared" si="255"/>
        <v>0</v>
      </c>
      <c r="CF159" s="18">
        <f t="shared" si="255"/>
        <v>0</v>
      </c>
      <c r="CG159" s="18">
        <f t="shared" si="255"/>
        <v>0</v>
      </c>
      <c r="CH159" s="18">
        <f t="shared" si="255"/>
        <v>0</v>
      </c>
      <c r="CI159" s="18">
        <f t="shared" si="255"/>
        <v>0</v>
      </c>
      <c r="CJ159" s="18">
        <f t="shared" si="255"/>
        <v>0</v>
      </c>
      <c r="CK159" s="18">
        <f t="shared" si="255"/>
        <v>0</v>
      </c>
      <c r="CL159" s="18">
        <f t="shared" ref="CL159:CU159" si="256">CL160</f>
        <v>0</v>
      </c>
      <c r="CM159" s="18">
        <f t="shared" si="256"/>
        <v>0</v>
      </c>
      <c r="CN159" s="18">
        <f t="shared" si="256"/>
        <v>0</v>
      </c>
      <c r="CO159" s="18">
        <f t="shared" si="256"/>
        <v>0</v>
      </c>
      <c r="CP159" s="18">
        <f t="shared" si="256"/>
        <v>0</v>
      </c>
      <c r="CQ159" s="18">
        <f t="shared" si="256"/>
        <v>0</v>
      </c>
      <c r="CR159" s="18">
        <f t="shared" si="256"/>
        <v>0</v>
      </c>
      <c r="CS159" s="18">
        <f t="shared" si="256"/>
        <v>0</v>
      </c>
      <c r="CT159" s="18">
        <f t="shared" si="256"/>
        <v>0</v>
      </c>
      <c r="CU159" s="46">
        <f t="shared" si="256"/>
        <v>0</v>
      </c>
      <c r="CV159" s="58"/>
      <c r="CW159" s="94"/>
      <c r="CX159" s="114">
        <v>479234</v>
      </c>
      <c r="CY159" s="114">
        <f t="shared" si="156"/>
        <v>0</v>
      </c>
      <c r="CZ159" s="94"/>
      <c r="DA159" s="93"/>
      <c r="DB159" s="58"/>
      <c r="DC159" s="58"/>
      <c r="DD159" s="58"/>
      <c r="DE159" s="58"/>
      <c r="DF159" s="58"/>
      <c r="DG159" s="58"/>
      <c r="DH159" s="58"/>
      <c r="DI159" s="58"/>
      <c r="DJ159" s="58"/>
      <c r="DK159" s="58"/>
      <c r="DL159" s="58"/>
      <c r="DM159" s="58"/>
      <c r="DN159" s="58"/>
      <c r="DO159" s="58"/>
      <c r="DP159" s="58"/>
      <c r="DQ159" s="58"/>
      <c r="DR159" s="58"/>
      <c r="DS159" s="58"/>
    </row>
    <row r="160" spans="1:123" ht="31.2" x14ac:dyDescent="0.3">
      <c r="A160" s="21"/>
      <c r="B160" s="33" t="s">
        <v>87</v>
      </c>
      <c r="C160" s="32" t="s">
        <v>596</v>
      </c>
      <c r="D160" s="18">
        <f>SUM(E160+BZ160+CR160)</f>
        <v>479234</v>
      </c>
      <c r="E160" s="19">
        <f>SUM(F160+BA160)</f>
        <v>455780</v>
      </c>
      <c r="F160" s="19">
        <f>SUM(G160+H160+I160+P160+S160+T160+U160+AE160+AD160)</f>
        <v>455780</v>
      </c>
      <c r="G160" s="23">
        <v>355815</v>
      </c>
      <c r="H160" s="23">
        <v>84355</v>
      </c>
      <c r="I160" s="19">
        <f t="shared" ref="I160" si="257">SUM(J160:O160)</f>
        <v>0</v>
      </c>
      <c r="J160" s="23">
        <v>0</v>
      </c>
      <c r="K160" s="23">
        <v>0</v>
      </c>
      <c r="L160" s="23">
        <v>0</v>
      </c>
      <c r="M160" s="23">
        <v>0</v>
      </c>
      <c r="N160" s="23"/>
      <c r="O160" s="23">
        <f>1497-1497</f>
        <v>0</v>
      </c>
      <c r="P160" s="19">
        <f t="shared" ref="P160" si="258">SUM(Q160:R160)</f>
        <v>0</v>
      </c>
      <c r="Q160" s="19"/>
      <c r="R160" s="23">
        <v>0</v>
      </c>
      <c r="S160" s="23">
        <v>0</v>
      </c>
      <c r="T160" s="23">
        <v>10025</v>
      </c>
      <c r="U160" s="19">
        <f>SUM(V160:AC160)</f>
        <v>5585</v>
      </c>
      <c r="V160" s="23">
        <v>1300</v>
      </c>
      <c r="W160" s="23">
        <v>2365</v>
      </c>
      <c r="X160" s="23">
        <v>1652</v>
      </c>
      <c r="Y160" s="23">
        <v>268</v>
      </c>
      <c r="Z160" s="23">
        <v>0</v>
      </c>
      <c r="AA160" s="23">
        <v>0</v>
      </c>
      <c r="AB160" s="23">
        <v>0</v>
      </c>
      <c r="AC160" s="23">
        <v>0</v>
      </c>
      <c r="AD160" s="23">
        <v>0</v>
      </c>
      <c r="AE160" s="19">
        <f>SUM(AF160:AZ160)</f>
        <v>0</v>
      </c>
      <c r="AF160" s="19">
        <v>0</v>
      </c>
      <c r="AG160" s="19">
        <v>0</v>
      </c>
      <c r="AH160" s="23">
        <v>0</v>
      </c>
      <c r="AI160" s="23">
        <v>0</v>
      </c>
      <c r="AJ160" s="23">
        <v>0</v>
      </c>
      <c r="AK160" s="23">
        <v>0</v>
      </c>
      <c r="AL160" s="23">
        <v>0</v>
      </c>
      <c r="AM160" s="23">
        <v>0</v>
      </c>
      <c r="AN160" s="23"/>
      <c r="AO160" s="23">
        <v>0</v>
      </c>
      <c r="AP160" s="23">
        <v>0</v>
      </c>
      <c r="AQ160" s="23">
        <v>0</v>
      </c>
      <c r="AR160" s="23">
        <v>0</v>
      </c>
      <c r="AS160" s="23">
        <v>0</v>
      </c>
      <c r="AT160" s="23">
        <v>0</v>
      </c>
      <c r="AU160" s="23">
        <v>0</v>
      </c>
      <c r="AV160" s="23">
        <v>0</v>
      </c>
      <c r="AW160" s="23">
        <v>0</v>
      </c>
      <c r="AX160" s="23">
        <v>0</v>
      </c>
      <c r="AY160" s="23">
        <v>0</v>
      </c>
      <c r="AZ160" s="23">
        <v>0</v>
      </c>
      <c r="BA160" s="19">
        <f>SUM(BB160+BF160+BI160+BK160+BN160)</f>
        <v>0</v>
      </c>
      <c r="BB160" s="19">
        <f>SUM(BC160:BE160)</f>
        <v>0</v>
      </c>
      <c r="BC160" s="19">
        <v>0</v>
      </c>
      <c r="BD160" s="19">
        <v>0</v>
      </c>
      <c r="BE160" s="19">
        <v>0</v>
      </c>
      <c r="BF160" s="19">
        <f>SUM(BH160:BH160)</f>
        <v>0</v>
      </c>
      <c r="BG160" s="19">
        <v>0</v>
      </c>
      <c r="BH160" s="19">
        <v>0</v>
      </c>
      <c r="BI160" s="19">
        <v>0</v>
      </c>
      <c r="BJ160" s="19">
        <v>0</v>
      </c>
      <c r="BK160" s="19">
        <f t="shared" ref="BK160" si="259">SUM(BL160)</f>
        <v>0</v>
      </c>
      <c r="BL160" s="19">
        <v>0</v>
      </c>
      <c r="BM160" s="19">
        <v>0</v>
      </c>
      <c r="BN160" s="19">
        <f>SUM(BO160:BY160)</f>
        <v>0</v>
      </c>
      <c r="BO160" s="19">
        <v>0</v>
      </c>
      <c r="BP160" s="19">
        <v>0</v>
      </c>
      <c r="BQ160" s="19">
        <v>0</v>
      </c>
      <c r="BR160" s="19">
        <v>0</v>
      </c>
      <c r="BS160" s="19">
        <v>0</v>
      </c>
      <c r="BT160" s="19">
        <v>0</v>
      </c>
      <c r="BU160" s="19">
        <v>0</v>
      </c>
      <c r="BV160" s="19">
        <v>0</v>
      </c>
      <c r="BW160" s="19">
        <v>0</v>
      </c>
      <c r="BX160" s="19">
        <v>0</v>
      </c>
      <c r="BY160" s="19">
        <v>0</v>
      </c>
      <c r="BZ160" s="19">
        <f>SUM(CA160+CQ160)</f>
        <v>23454</v>
      </c>
      <c r="CA160" s="19">
        <f>SUM(CB160+CE160+CK160)</f>
        <v>23454</v>
      </c>
      <c r="CB160" s="19">
        <f t="shared" ref="CB160" si="260">SUM(CC160:CD160)</f>
        <v>23454</v>
      </c>
      <c r="CC160" s="19">
        <v>0</v>
      </c>
      <c r="CD160" s="23">
        <v>23454</v>
      </c>
      <c r="CE160" s="19">
        <f>SUM(CF160:CJ160)</f>
        <v>0</v>
      </c>
      <c r="CF160" s="19">
        <v>0</v>
      </c>
      <c r="CG160" s="19">
        <v>0</v>
      </c>
      <c r="CH160" s="19">
        <v>0</v>
      </c>
      <c r="CI160" s="19">
        <v>0</v>
      </c>
      <c r="CJ160" s="19">
        <v>0</v>
      </c>
      <c r="CK160" s="19">
        <f>SUM(CL160:CP160)</f>
        <v>0</v>
      </c>
      <c r="CL160" s="19"/>
      <c r="CM160" s="19"/>
      <c r="CN160" s="19">
        <v>0</v>
      </c>
      <c r="CO160" s="19"/>
      <c r="CP160" s="19"/>
      <c r="CQ160" s="19">
        <v>0</v>
      </c>
      <c r="CR160" s="19">
        <f t="shared" ref="CR160" si="261">SUM(CS160)</f>
        <v>0</v>
      </c>
      <c r="CS160" s="19">
        <f t="shared" ref="CS160" si="262">SUM(CT160:CU160)</f>
        <v>0</v>
      </c>
      <c r="CT160" s="19">
        <v>0</v>
      </c>
      <c r="CU160" s="20">
        <v>0</v>
      </c>
      <c r="CW160" s="94"/>
      <c r="CX160" s="109">
        <v>479234</v>
      </c>
      <c r="CY160" s="109">
        <f t="shared" si="156"/>
        <v>0</v>
      </c>
      <c r="CZ160" s="94"/>
      <c r="DA160" s="95"/>
    </row>
    <row r="161" spans="1:123" s="59" customFormat="1" ht="15.6" x14ac:dyDescent="0.3">
      <c r="A161" s="25" t="s">
        <v>258</v>
      </c>
      <c r="B161" s="25" t="s">
        <v>1</v>
      </c>
      <c r="C161" s="26" t="s">
        <v>259</v>
      </c>
      <c r="D161" s="27">
        <f>SUM(D162+D164+D167+D170+D172)</f>
        <v>980797057</v>
      </c>
      <c r="E161" s="27">
        <f t="shared" ref="E161:BT161" si="263">SUM(E162+E164+E167+E170+E172)</f>
        <v>980523233</v>
      </c>
      <c r="F161" s="27">
        <f t="shared" si="263"/>
        <v>978273080</v>
      </c>
      <c r="G161" s="27">
        <f t="shared" si="263"/>
        <v>575935100</v>
      </c>
      <c r="H161" s="27">
        <f t="shared" si="263"/>
        <v>135821950</v>
      </c>
      <c r="I161" s="27">
        <f t="shared" si="263"/>
        <v>143044580</v>
      </c>
      <c r="J161" s="27">
        <f t="shared" si="263"/>
        <v>104838203</v>
      </c>
      <c r="K161" s="27">
        <f t="shared" si="263"/>
        <v>781337</v>
      </c>
      <c r="L161" s="27">
        <f t="shared" si="263"/>
        <v>18402924</v>
      </c>
      <c r="M161" s="27">
        <f t="shared" si="263"/>
        <v>0</v>
      </c>
      <c r="N161" s="27">
        <f t="shared" si="263"/>
        <v>16804931</v>
      </c>
      <c r="O161" s="27">
        <f t="shared" si="263"/>
        <v>2217185</v>
      </c>
      <c r="P161" s="27">
        <f t="shared" si="263"/>
        <v>2329</v>
      </c>
      <c r="Q161" s="27">
        <f t="shared" si="263"/>
        <v>1310</v>
      </c>
      <c r="R161" s="27">
        <f t="shared" si="263"/>
        <v>1019</v>
      </c>
      <c r="S161" s="27">
        <f t="shared" si="263"/>
        <v>0</v>
      </c>
      <c r="T161" s="27">
        <f t="shared" si="263"/>
        <v>1664789</v>
      </c>
      <c r="U161" s="27">
        <f t="shared" si="263"/>
        <v>28716754</v>
      </c>
      <c r="V161" s="27">
        <f t="shared" si="263"/>
        <v>608508</v>
      </c>
      <c r="W161" s="27">
        <f t="shared" si="263"/>
        <v>13913740</v>
      </c>
      <c r="X161" s="27">
        <f t="shared" si="263"/>
        <v>7574549</v>
      </c>
      <c r="Y161" s="27">
        <f t="shared" si="263"/>
        <v>5758717</v>
      </c>
      <c r="Z161" s="27">
        <f t="shared" si="263"/>
        <v>676624</v>
      </c>
      <c r="AA161" s="27">
        <f t="shared" si="263"/>
        <v>0</v>
      </c>
      <c r="AB161" s="27">
        <f t="shared" si="263"/>
        <v>0</v>
      </c>
      <c r="AC161" s="27">
        <f t="shared" si="263"/>
        <v>184616</v>
      </c>
      <c r="AD161" s="27">
        <f t="shared" si="263"/>
        <v>0</v>
      </c>
      <c r="AE161" s="27">
        <f t="shared" si="263"/>
        <v>93087578</v>
      </c>
      <c r="AF161" s="27">
        <f t="shared" si="263"/>
        <v>0</v>
      </c>
      <c r="AG161" s="27">
        <f t="shared" si="263"/>
        <v>0</v>
      </c>
      <c r="AH161" s="27">
        <f t="shared" si="263"/>
        <v>0</v>
      </c>
      <c r="AI161" s="27">
        <f t="shared" si="263"/>
        <v>0</v>
      </c>
      <c r="AJ161" s="27">
        <f t="shared" si="263"/>
        <v>0</v>
      </c>
      <c r="AK161" s="27">
        <f t="shared" si="263"/>
        <v>0</v>
      </c>
      <c r="AL161" s="27">
        <f t="shared" si="263"/>
        <v>0</v>
      </c>
      <c r="AM161" s="27">
        <f t="shared" si="263"/>
        <v>0</v>
      </c>
      <c r="AN161" s="27">
        <f t="shared" si="263"/>
        <v>25657</v>
      </c>
      <c r="AO161" s="27">
        <f t="shared" si="263"/>
        <v>0</v>
      </c>
      <c r="AP161" s="27">
        <f t="shared" si="263"/>
        <v>0</v>
      </c>
      <c r="AQ161" s="27">
        <f t="shared" si="263"/>
        <v>0</v>
      </c>
      <c r="AR161" s="27">
        <f t="shared" si="263"/>
        <v>1925579</v>
      </c>
      <c r="AS161" s="27">
        <f t="shared" si="263"/>
        <v>125800</v>
      </c>
      <c r="AT161" s="27">
        <f t="shared" si="263"/>
        <v>0</v>
      </c>
      <c r="AU161" s="27">
        <f t="shared" si="263"/>
        <v>1922587</v>
      </c>
      <c r="AV161" s="27">
        <f t="shared" si="263"/>
        <v>6268746</v>
      </c>
      <c r="AW161" s="27">
        <f t="shared" si="263"/>
        <v>0</v>
      </c>
      <c r="AX161" s="27">
        <f t="shared" si="263"/>
        <v>0</v>
      </c>
      <c r="AY161" s="27">
        <f t="shared" si="263"/>
        <v>27615240</v>
      </c>
      <c r="AZ161" s="27">
        <f t="shared" si="263"/>
        <v>55203969</v>
      </c>
      <c r="BA161" s="27">
        <f t="shared" si="263"/>
        <v>2250153</v>
      </c>
      <c r="BB161" s="27">
        <f t="shared" si="263"/>
        <v>0</v>
      </c>
      <c r="BC161" s="27">
        <f t="shared" si="263"/>
        <v>0</v>
      </c>
      <c r="BD161" s="27">
        <f t="shared" si="263"/>
        <v>0</v>
      </c>
      <c r="BE161" s="27">
        <f t="shared" si="263"/>
        <v>0</v>
      </c>
      <c r="BF161" s="27">
        <f t="shared" si="263"/>
        <v>0</v>
      </c>
      <c r="BG161" s="27">
        <f t="shared" si="263"/>
        <v>0</v>
      </c>
      <c r="BH161" s="27">
        <f t="shared" si="263"/>
        <v>0</v>
      </c>
      <c r="BI161" s="27">
        <f t="shared" si="263"/>
        <v>0</v>
      </c>
      <c r="BJ161" s="27">
        <f t="shared" si="263"/>
        <v>0</v>
      </c>
      <c r="BK161" s="27">
        <f t="shared" si="263"/>
        <v>0</v>
      </c>
      <c r="BL161" s="27">
        <f t="shared" si="263"/>
        <v>0</v>
      </c>
      <c r="BM161" s="27">
        <f t="shared" si="263"/>
        <v>0</v>
      </c>
      <c r="BN161" s="27">
        <f t="shared" si="263"/>
        <v>2250153</v>
      </c>
      <c r="BO161" s="27">
        <f t="shared" si="263"/>
        <v>0</v>
      </c>
      <c r="BP161" s="27">
        <f t="shared" si="263"/>
        <v>0</v>
      </c>
      <c r="BQ161" s="27">
        <f t="shared" si="263"/>
        <v>0</v>
      </c>
      <c r="BR161" s="27">
        <f t="shared" si="263"/>
        <v>0</v>
      </c>
      <c r="BS161" s="27">
        <f t="shared" si="263"/>
        <v>0</v>
      </c>
      <c r="BT161" s="27">
        <f t="shared" si="263"/>
        <v>0</v>
      </c>
      <c r="BU161" s="27">
        <f t="shared" ref="BU161:CU161" si="264">SUM(BU162+BU164+BU167+BU170+BU172)</f>
        <v>0</v>
      </c>
      <c r="BV161" s="27">
        <f t="shared" si="264"/>
        <v>0</v>
      </c>
      <c r="BW161" s="27">
        <f t="shared" si="264"/>
        <v>0</v>
      </c>
      <c r="BX161" s="27">
        <f t="shared" si="264"/>
        <v>0</v>
      </c>
      <c r="BY161" s="27">
        <f t="shared" si="264"/>
        <v>2250153</v>
      </c>
      <c r="BZ161" s="27">
        <f t="shared" si="264"/>
        <v>273824</v>
      </c>
      <c r="CA161" s="27">
        <f t="shared" si="264"/>
        <v>273824</v>
      </c>
      <c r="CB161" s="27">
        <f t="shared" si="264"/>
        <v>273824</v>
      </c>
      <c r="CC161" s="27">
        <f t="shared" si="264"/>
        <v>0</v>
      </c>
      <c r="CD161" s="27">
        <f t="shared" si="264"/>
        <v>273824</v>
      </c>
      <c r="CE161" s="27">
        <f t="shared" si="264"/>
        <v>0</v>
      </c>
      <c r="CF161" s="27">
        <f t="shared" si="264"/>
        <v>0</v>
      </c>
      <c r="CG161" s="27">
        <f t="shared" si="264"/>
        <v>0</v>
      </c>
      <c r="CH161" s="27">
        <f t="shared" si="264"/>
        <v>0</v>
      </c>
      <c r="CI161" s="27">
        <f t="shared" si="264"/>
        <v>0</v>
      </c>
      <c r="CJ161" s="27">
        <f t="shared" si="264"/>
        <v>0</v>
      </c>
      <c r="CK161" s="27">
        <f t="shared" si="264"/>
        <v>0</v>
      </c>
      <c r="CL161" s="27">
        <f t="shared" si="264"/>
        <v>0</v>
      </c>
      <c r="CM161" s="27">
        <f t="shared" si="264"/>
        <v>0</v>
      </c>
      <c r="CN161" s="27">
        <f t="shared" si="264"/>
        <v>0</v>
      </c>
      <c r="CO161" s="27">
        <f t="shared" si="264"/>
        <v>0</v>
      </c>
      <c r="CP161" s="27">
        <f t="shared" si="264"/>
        <v>0</v>
      </c>
      <c r="CQ161" s="27">
        <f t="shared" si="264"/>
        <v>0</v>
      </c>
      <c r="CR161" s="27">
        <f t="shared" si="264"/>
        <v>0</v>
      </c>
      <c r="CS161" s="27">
        <f t="shared" si="264"/>
        <v>0</v>
      </c>
      <c r="CT161" s="27">
        <f t="shared" si="264"/>
        <v>0</v>
      </c>
      <c r="CU161" s="61">
        <f t="shared" si="264"/>
        <v>0</v>
      </c>
      <c r="CV161" s="58"/>
      <c r="CW161" s="92"/>
      <c r="CX161" s="113">
        <v>980797057</v>
      </c>
      <c r="CY161" s="113">
        <f t="shared" si="156"/>
        <v>0</v>
      </c>
      <c r="CZ161" s="92"/>
      <c r="DA161" s="93"/>
      <c r="DB161" s="58"/>
      <c r="DC161" s="58"/>
      <c r="DD161" s="58"/>
      <c r="DE161" s="58"/>
      <c r="DF161" s="58"/>
      <c r="DG161" s="58"/>
      <c r="DH161" s="58"/>
      <c r="DI161" s="58"/>
      <c r="DJ161" s="58"/>
      <c r="DK161" s="58"/>
      <c r="DL161" s="58"/>
      <c r="DM161" s="58"/>
      <c r="DN161" s="58"/>
      <c r="DO161" s="58"/>
      <c r="DP161" s="58"/>
      <c r="DQ161" s="58"/>
      <c r="DR161" s="58"/>
      <c r="DS161" s="58"/>
    </row>
    <row r="162" spans="1:123" s="59" customFormat="1" ht="15.6" x14ac:dyDescent="0.3">
      <c r="A162" s="16" t="s">
        <v>260</v>
      </c>
      <c r="B162" s="16" t="s">
        <v>1</v>
      </c>
      <c r="C162" s="17" t="s">
        <v>261</v>
      </c>
      <c r="D162" s="18">
        <f>SUM(D163)</f>
        <v>748395167</v>
      </c>
      <c r="E162" s="18">
        <f t="shared" ref="E162:BT162" si="265">SUM(E163)</f>
        <v>748395167</v>
      </c>
      <c r="F162" s="18">
        <f t="shared" si="265"/>
        <v>746400724</v>
      </c>
      <c r="G162" s="18">
        <f t="shared" si="265"/>
        <v>435510458</v>
      </c>
      <c r="H162" s="18">
        <f t="shared" si="265"/>
        <v>102917553</v>
      </c>
      <c r="I162" s="18">
        <f t="shared" si="265"/>
        <v>97095675</v>
      </c>
      <c r="J162" s="18">
        <f t="shared" si="265"/>
        <v>69105370</v>
      </c>
      <c r="K162" s="18">
        <f t="shared" si="265"/>
        <v>571729</v>
      </c>
      <c r="L162" s="18">
        <f t="shared" si="265"/>
        <v>17288812</v>
      </c>
      <c r="M162" s="18">
        <f t="shared" si="265"/>
        <v>0</v>
      </c>
      <c r="N162" s="18">
        <f t="shared" si="265"/>
        <v>8103292</v>
      </c>
      <c r="O162" s="18">
        <f t="shared" si="265"/>
        <v>2026472</v>
      </c>
      <c r="P162" s="18">
        <f t="shared" si="265"/>
        <v>0</v>
      </c>
      <c r="Q162" s="18">
        <f t="shared" si="265"/>
        <v>0</v>
      </c>
      <c r="R162" s="18">
        <f t="shared" si="265"/>
        <v>0</v>
      </c>
      <c r="S162" s="18">
        <f t="shared" si="265"/>
        <v>0</v>
      </c>
      <c r="T162" s="18">
        <f t="shared" si="265"/>
        <v>983348</v>
      </c>
      <c r="U162" s="18">
        <f t="shared" si="265"/>
        <v>25231239</v>
      </c>
      <c r="V162" s="18">
        <f t="shared" si="265"/>
        <v>592658</v>
      </c>
      <c r="W162" s="18">
        <f t="shared" si="265"/>
        <v>11918560</v>
      </c>
      <c r="X162" s="18">
        <f t="shared" si="265"/>
        <v>6587823</v>
      </c>
      <c r="Y162" s="18">
        <f t="shared" si="265"/>
        <v>5368371</v>
      </c>
      <c r="Z162" s="18">
        <f t="shared" si="265"/>
        <v>670424</v>
      </c>
      <c r="AA162" s="18">
        <f t="shared" si="265"/>
        <v>0</v>
      </c>
      <c r="AB162" s="18">
        <f t="shared" si="265"/>
        <v>0</v>
      </c>
      <c r="AC162" s="18">
        <f t="shared" si="265"/>
        <v>93403</v>
      </c>
      <c r="AD162" s="18">
        <f t="shared" si="265"/>
        <v>0</v>
      </c>
      <c r="AE162" s="18">
        <f t="shared" si="265"/>
        <v>84662451</v>
      </c>
      <c r="AF162" s="18">
        <f t="shared" si="265"/>
        <v>0</v>
      </c>
      <c r="AG162" s="18">
        <f t="shared" si="265"/>
        <v>0</v>
      </c>
      <c r="AH162" s="18">
        <f t="shared" si="265"/>
        <v>0</v>
      </c>
      <c r="AI162" s="18">
        <f t="shared" si="265"/>
        <v>0</v>
      </c>
      <c r="AJ162" s="18">
        <f t="shared" si="265"/>
        <v>0</v>
      </c>
      <c r="AK162" s="18">
        <f t="shared" si="265"/>
        <v>0</v>
      </c>
      <c r="AL162" s="18">
        <f t="shared" si="265"/>
        <v>0</v>
      </c>
      <c r="AM162" s="18">
        <f t="shared" si="265"/>
        <v>0</v>
      </c>
      <c r="AN162" s="18">
        <f t="shared" si="265"/>
        <v>0</v>
      </c>
      <c r="AO162" s="18">
        <f t="shared" si="265"/>
        <v>0</v>
      </c>
      <c r="AP162" s="18">
        <f t="shared" si="265"/>
        <v>0</v>
      </c>
      <c r="AQ162" s="18">
        <f t="shared" si="265"/>
        <v>0</v>
      </c>
      <c r="AR162" s="18">
        <f t="shared" si="265"/>
        <v>1394873</v>
      </c>
      <c r="AS162" s="18">
        <f t="shared" si="265"/>
        <v>98200</v>
      </c>
      <c r="AT162" s="18">
        <f t="shared" si="265"/>
        <v>0</v>
      </c>
      <c r="AU162" s="18">
        <f t="shared" si="265"/>
        <v>1031112</v>
      </c>
      <c r="AV162" s="18">
        <f t="shared" si="265"/>
        <v>6032889</v>
      </c>
      <c r="AW162" s="18">
        <f t="shared" si="265"/>
        <v>0</v>
      </c>
      <c r="AX162" s="18">
        <f t="shared" si="265"/>
        <v>0</v>
      </c>
      <c r="AY162" s="18">
        <f t="shared" si="265"/>
        <v>27615240</v>
      </c>
      <c r="AZ162" s="18">
        <f t="shared" si="265"/>
        <v>48490137</v>
      </c>
      <c r="BA162" s="18">
        <f t="shared" si="265"/>
        <v>1994443</v>
      </c>
      <c r="BB162" s="18">
        <f t="shared" si="265"/>
        <v>0</v>
      </c>
      <c r="BC162" s="18">
        <f t="shared" si="265"/>
        <v>0</v>
      </c>
      <c r="BD162" s="18">
        <f t="shared" si="265"/>
        <v>0</v>
      </c>
      <c r="BE162" s="18">
        <f t="shared" si="265"/>
        <v>0</v>
      </c>
      <c r="BF162" s="18">
        <f t="shared" si="265"/>
        <v>0</v>
      </c>
      <c r="BG162" s="18">
        <f t="shared" si="265"/>
        <v>0</v>
      </c>
      <c r="BH162" s="18">
        <f t="shared" si="265"/>
        <v>0</v>
      </c>
      <c r="BI162" s="18">
        <f t="shared" si="265"/>
        <v>0</v>
      </c>
      <c r="BJ162" s="18">
        <f t="shared" si="265"/>
        <v>0</v>
      </c>
      <c r="BK162" s="18">
        <f t="shared" si="265"/>
        <v>0</v>
      </c>
      <c r="BL162" s="18">
        <f t="shared" si="265"/>
        <v>0</v>
      </c>
      <c r="BM162" s="18">
        <f t="shared" si="265"/>
        <v>0</v>
      </c>
      <c r="BN162" s="18">
        <f t="shared" si="265"/>
        <v>1994443</v>
      </c>
      <c r="BO162" s="18">
        <f t="shared" si="265"/>
        <v>0</v>
      </c>
      <c r="BP162" s="18">
        <f t="shared" si="265"/>
        <v>0</v>
      </c>
      <c r="BQ162" s="18">
        <f t="shared" si="265"/>
        <v>0</v>
      </c>
      <c r="BR162" s="18">
        <f t="shared" si="265"/>
        <v>0</v>
      </c>
      <c r="BS162" s="18">
        <f t="shared" si="265"/>
        <v>0</v>
      </c>
      <c r="BT162" s="18">
        <f t="shared" si="265"/>
        <v>0</v>
      </c>
      <c r="BU162" s="18">
        <f t="shared" ref="BU162:CU162" si="266">SUM(BU163)</f>
        <v>0</v>
      </c>
      <c r="BV162" s="18">
        <f t="shared" si="266"/>
        <v>0</v>
      </c>
      <c r="BW162" s="18">
        <f t="shared" si="266"/>
        <v>0</v>
      </c>
      <c r="BX162" s="18">
        <f t="shared" si="266"/>
        <v>0</v>
      </c>
      <c r="BY162" s="18">
        <f t="shared" si="266"/>
        <v>1994443</v>
      </c>
      <c r="BZ162" s="18">
        <f t="shared" si="266"/>
        <v>0</v>
      </c>
      <c r="CA162" s="18">
        <f t="shared" si="266"/>
        <v>0</v>
      </c>
      <c r="CB162" s="18">
        <f t="shared" si="266"/>
        <v>0</v>
      </c>
      <c r="CC162" s="18">
        <f t="shared" si="266"/>
        <v>0</v>
      </c>
      <c r="CD162" s="18">
        <f t="shared" si="266"/>
        <v>0</v>
      </c>
      <c r="CE162" s="18">
        <f t="shared" si="266"/>
        <v>0</v>
      </c>
      <c r="CF162" s="18">
        <f t="shared" si="266"/>
        <v>0</v>
      </c>
      <c r="CG162" s="18">
        <f t="shared" si="266"/>
        <v>0</v>
      </c>
      <c r="CH162" s="18">
        <f t="shared" si="266"/>
        <v>0</v>
      </c>
      <c r="CI162" s="18">
        <f t="shared" si="266"/>
        <v>0</v>
      </c>
      <c r="CJ162" s="18">
        <f t="shared" si="266"/>
        <v>0</v>
      </c>
      <c r="CK162" s="18">
        <f t="shared" si="266"/>
        <v>0</v>
      </c>
      <c r="CL162" s="18">
        <f t="shared" si="266"/>
        <v>0</v>
      </c>
      <c r="CM162" s="18">
        <f t="shared" si="266"/>
        <v>0</v>
      </c>
      <c r="CN162" s="18">
        <f t="shared" si="266"/>
        <v>0</v>
      </c>
      <c r="CO162" s="18"/>
      <c r="CP162" s="18"/>
      <c r="CQ162" s="18">
        <f t="shared" si="266"/>
        <v>0</v>
      </c>
      <c r="CR162" s="18">
        <f t="shared" si="266"/>
        <v>0</v>
      </c>
      <c r="CS162" s="18">
        <f t="shared" si="266"/>
        <v>0</v>
      </c>
      <c r="CT162" s="18">
        <f t="shared" si="266"/>
        <v>0</v>
      </c>
      <c r="CU162" s="46">
        <f t="shared" si="266"/>
        <v>0</v>
      </c>
      <c r="CV162" s="58"/>
      <c r="CW162" s="94"/>
      <c r="CX162" s="114">
        <v>748395167</v>
      </c>
      <c r="CY162" s="114">
        <f t="shared" si="156"/>
        <v>0</v>
      </c>
      <c r="CZ162" s="94"/>
      <c r="DA162" s="93"/>
      <c r="DB162" s="58"/>
      <c r="DC162" s="58"/>
      <c r="DD162" s="58"/>
      <c r="DE162" s="58"/>
      <c r="DF162" s="58"/>
      <c r="DG162" s="58"/>
      <c r="DH162" s="58"/>
      <c r="DI162" s="58"/>
      <c r="DJ162" s="58"/>
      <c r="DK162" s="58"/>
      <c r="DL162" s="58"/>
      <c r="DM162" s="58"/>
      <c r="DN162" s="58"/>
      <c r="DO162" s="58"/>
      <c r="DP162" s="58"/>
      <c r="DQ162" s="58"/>
      <c r="DR162" s="58"/>
      <c r="DS162" s="58"/>
    </row>
    <row r="163" spans="1:123" ht="15.6" x14ac:dyDescent="0.3">
      <c r="A163" s="21" t="s">
        <v>1</v>
      </c>
      <c r="B163" s="21" t="s">
        <v>83</v>
      </c>
      <c r="C163" s="22" t="s">
        <v>261</v>
      </c>
      <c r="D163" s="18">
        <f>SUM(E163+BZ163+CR163)</f>
        <v>748395167</v>
      </c>
      <c r="E163" s="19">
        <f>SUM(F163+BA163)</f>
        <v>748395167</v>
      </c>
      <c r="F163" s="19">
        <f>SUM(G163+H163+I163+P163+S163+T163+U163+AE163+AD163)</f>
        <v>746400724</v>
      </c>
      <c r="G163" s="23">
        <v>435510458</v>
      </c>
      <c r="H163" s="23">
        <v>102917553</v>
      </c>
      <c r="I163" s="19">
        <f t="shared" si="213"/>
        <v>97095675</v>
      </c>
      <c r="J163" s="23">
        <v>69105370</v>
      </c>
      <c r="K163" s="23">
        <v>571729</v>
      </c>
      <c r="L163" s="23">
        <v>17288812</v>
      </c>
      <c r="M163" s="23">
        <v>0</v>
      </c>
      <c r="N163" s="23">
        <v>8103292</v>
      </c>
      <c r="O163" s="23">
        <v>2026472</v>
      </c>
      <c r="P163" s="19">
        <f t="shared" si="214"/>
        <v>0</v>
      </c>
      <c r="Q163" s="19">
        <v>0</v>
      </c>
      <c r="R163" s="19"/>
      <c r="S163" s="19"/>
      <c r="T163" s="23">
        <v>983348</v>
      </c>
      <c r="U163" s="19">
        <f t="shared" ref="U163" si="267">SUM(V163:AC163)</f>
        <v>25231239</v>
      </c>
      <c r="V163" s="23">
        <v>592658</v>
      </c>
      <c r="W163" s="23">
        <v>11918560</v>
      </c>
      <c r="X163" s="23">
        <v>6587823</v>
      </c>
      <c r="Y163" s="23">
        <v>5368371</v>
      </c>
      <c r="Z163" s="23">
        <v>670424</v>
      </c>
      <c r="AA163" s="23">
        <v>0</v>
      </c>
      <c r="AB163" s="23">
        <v>0</v>
      </c>
      <c r="AC163" s="23">
        <v>93403</v>
      </c>
      <c r="AD163" s="23">
        <v>0</v>
      </c>
      <c r="AE163" s="19">
        <f>SUM(AF163:AZ163)</f>
        <v>84662451</v>
      </c>
      <c r="AF163" s="19">
        <v>0</v>
      </c>
      <c r="AG163" s="19">
        <v>0</v>
      </c>
      <c r="AH163" s="23"/>
      <c r="AI163" s="23"/>
      <c r="AJ163" s="23"/>
      <c r="AK163" s="23"/>
      <c r="AL163" s="23"/>
      <c r="AM163" s="23">
        <v>0</v>
      </c>
      <c r="AN163" s="23">
        <v>0</v>
      </c>
      <c r="AO163" s="23">
        <v>0</v>
      </c>
      <c r="AP163" s="23">
        <v>0</v>
      </c>
      <c r="AQ163" s="23">
        <v>0</v>
      </c>
      <c r="AR163" s="23">
        <v>1394873</v>
      </c>
      <c r="AS163" s="23">
        <v>98200</v>
      </c>
      <c r="AT163" s="23">
        <v>0</v>
      </c>
      <c r="AU163" s="23">
        <v>1031112</v>
      </c>
      <c r="AV163" s="23">
        <v>6032889</v>
      </c>
      <c r="AW163" s="23">
        <v>0</v>
      </c>
      <c r="AX163" s="23">
        <v>0</v>
      </c>
      <c r="AY163" s="23">
        <v>27615240</v>
      </c>
      <c r="AZ163" s="23">
        <v>48490137</v>
      </c>
      <c r="BA163" s="19">
        <f>SUM(BB163+BF163+BI163+BK163+BN163)</f>
        <v>1994443</v>
      </c>
      <c r="BB163" s="19">
        <f>SUM(BC163:BE163)</f>
        <v>0</v>
      </c>
      <c r="BC163" s="19">
        <v>0</v>
      </c>
      <c r="BD163" s="19">
        <v>0</v>
      </c>
      <c r="BE163" s="19">
        <v>0</v>
      </c>
      <c r="BF163" s="19">
        <f>SUM(BH163:BH163)</f>
        <v>0</v>
      </c>
      <c r="BG163" s="19">
        <v>0</v>
      </c>
      <c r="BH163" s="19">
        <v>0</v>
      </c>
      <c r="BI163" s="19">
        <v>0</v>
      </c>
      <c r="BJ163" s="19">
        <v>0</v>
      </c>
      <c r="BK163" s="19">
        <f t="shared" si="216"/>
        <v>0</v>
      </c>
      <c r="BL163" s="19">
        <v>0</v>
      </c>
      <c r="BM163" s="19">
        <v>0</v>
      </c>
      <c r="BN163" s="19">
        <f>SUM(BO163:BY163)</f>
        <v>1994443</v>
      </c>
      <c r="BO163" s="19">
        <v>0</v>
      </c>
      <c r="BP163" s="19">
        <v>0</v>
      </c>
      <c r="BQ163" s="19">
        <v>0</v>
      </c>
      <c r="BR163" s="19">
        <v>0</v>
      </c>
      <c r="BS163" s="19">
        <v>0</v>
      </c>
      <c r="BT163" s="19">
        <v>0</v>
      </c>
      <c r="BU163" s="19">
        <v>0</v>
      </c>
      <c r="BV163" s="19">
        <v>0</v>
      </c>
      <c r="BW163" s="19">
        <v>0</v>
      </c>
      <c r="BX163" s="19">
        <v>0</v>
      </c>
      <c r="BY163" s="23">
        <v>1994443</v>
      </c>
      <c r="BZ163" s="19">
        <f>SUM(CA163+CQ163)</f>
        <v>0</v>
      </c>
      <c r="CA163" s="19">
        <f>SUM(CB163+CE163+CK163)</f>
        <v>0</v>
      </c>
      <c r="CB163" s="19">
        <f t="shared" si="217"/>
        <v>0</v>
      </c>
      <c r="CC163" s="19">
        <v>0</v>
      </c>
      <c r="CD163" s="23"/>
      <c r="CE163" s="19">
        <f>SUM(CF163:CJ163)</f>
        <v>0</v>
      </c>
      <c r="CF163" s="19">
        <v>0</v>
      </c>
      <c r="CG163" s="19"/>
      <c r="CH163" s="19">
        <v>0</v>
      </c>
      <c r="CI163" s="19">
        <v>0</v>
      </c>
      <c r="CJ163" s="19">
        <v>0</v>
      </c>
      <c r="CK163" s="19">
        <f>SUM(CL163:CP163)</f>
        <v>0</v>
      </c>
      <c r="CL163" s="23"/>
      <c r="CM163" s="23"/>
      <c r="CN163" s="19">
        <v>0</v>
      </c>
      <c r="CO163" s="19"/>
      <c r="CP163" s="19"/>
      <c r="CQ163" s="19">
        <v>0</v>
      </c>
      <c r="CR163" s="19">
        <f t="shared" si="219"/>
        <v>0</v>
      </c>
      <c r="CS163" s="19">
        <f t="shared" si="220"/>
        <v>0</v>
      </c>
      <c r="CT163" s="19">
        <v>0</v>
      </c>
      <c r="CU163" s="20">
        <v>0</v>
      </c>
      <c r="CW163" s="94"/>
      <c r="CX163" s="109">
        <v>748395167</v>
      </c>
      <c r="CY163" s="109">
        <f t="shared" si="156"/>
        <v>0</v>
      </c>
      <c r="CZ163" s="94"/>
      <c r="DA163" s="95"/>
    </row>
    <row r="164" spans="1:123" s="59" customFormat="1" ht="31.2" x14ac:dyDescent="0.3">
      <c r="A164" s="16" t="s">
        <v>262</v>
      </c>
      <c r="B164" s="16" t="s">
        <v>1</v>
      </c>
      <c r="C164" s="17" t="s">
        <v>263</v>
      </c>
      <c r="D164" s="18">
        <f>SUM(D165:D166)</f>
        <v>169204950</v>
      </c>
      <c r="E164" s="18">
        <f t="shared" ref="E164:BT164" si="268">SUM(E165:E166)</f>
        <v>168988495</v>
      </c>
      <c r="F164" s="18">
        <f t="shared" si="268"/>
        <v>168934448</v>
      </c>
      <c r="G164" s="18">
        <f t="shared" si="268"/>
        <v>117122661</v>
      </c>
      <c r="H164" s="18">
        <f t="shared" si="268"/>
        <v>27504055</v>
      </c>
      <c r="I164" s="18">
        <f t="shared" si="268"/>
        <v>14444375</v>
      </c>
      <c r="J164" s="18">
        <f t="shared" si="268"/>
        <v>6040473</v>
      </c>
      <c r="K164" s="18">
        <f t="shared" si="268"/>
        <v>83340</v>
      </c>
      <c r="L164" s="18">
        <f t="shared" si="268"/>
        <v>0</v>
      </c>
      <c r="M164" s="18">
        <f t="shared" si="268"/>
        <v>0</v>
      </c>
      <c r="N164" s="18">
        <f t="shared" si="268"/>
        <v>8171242</v>
      </c>
      <c r="O164" s="18">
        <f t="shared" si="268"/>
        <v>149320</v>
      </c>
      <c r="P164" s="18">
        <f t="shared" si="268"/>
        <v>0</v>
      </c>
      <c r="Q164" s="18">
        <f t="shared" si="268"/>
        <v>0</v>
      </c>
      <c r="R164" s="18">
        <f t="shared" si="268"/>
        <v>0</v>
      </c>
      <c r="S164" s="18">
        <f t="shared" si="268"/>
        <v>0</v>
      </c>
      <c r="T164" s="18">
        <f t="shared" si="268"/>
        <v>475358</v>
      </c>
      <c r="U164" s="18">
        <f t="shared" si="268"/>
        <v>2532050</v>
      </c>
      <c r="V164" s="18">
        <f t="shared" si="268"/>
        <v>0</v>
      </c>
      <c r="W164" s="18">
        <f t="shared" si="268"/>
        <v>1477964</v>
      </c>
      <c r="X164" s="18">
        <f t="shared" si="268"/>
        <v>702237</v>
      </c>
      <c r="Y164" s="18">
        <f t="shared" si="268"/>
        <v>303247</v>
      </c>
      <c r="Z164" s="18">
        <f t="shared" si="268"/>
        <v>0</v>
      </c>
      <c r="AA164" s="18">
        <f t="shared" si="268"/>
        <v>0</v>
      </c>
      <c r="AB164" s="18">
        <f t="shared" si="268"/>
        <v>0</v>
      </c>
      <c r="AC164" s="18">
        <f t="shared" si="268"/>
        <v>48602</v>
      </c>
      <c r="AD164" s="18">
        <f t="shared" si="268"/>
        <v>0</v>
      </c>
      <c r="AE164" s="18">
        <f t="shared" si="268"/>
        <v>6855949</v>
      </c>
      <c r="AF164" s="18">
        <f t="shared" si="268"/>
        <v>0</v>
      </c>
      <c r="AG164" s="18">
        <f t="shared" si="268"/>
        <v>0</v>
      </c>
      <c r="AH164" s="18">
        <f t="shared" si="268"/>
        <v>0</v>
      </c>
      <c r="AI164" s="18">
        <f t="shared" si="268"/>
        <v>0</v>
      </c>
      <c r="AJ164" s="18">
        <f t="shared" si="268"/>
        <v>0</v>
      </c>
      <c r="AK164" s="18">
        <f t="shared" si="268"/>
        <v>0</v>
      </c>
      <c r="AL164" s="18">
        <f t="shared" si="268"/>
        <v>0</v>
      </c>
      <c r="AM164" s="18">
        <f t="shared" si="268"/>
        <v>0</v>
      </c>
      <c r="AN164" s="18">
        <f t="shared" si="268"/>
        <v>25657</v>
      </c>
      <c r="AO164" s="18">
        <f t="shared" si="268"/>
        <v>0</v>
      </c>
      <c r="AP164" s="18">
        <f t="shared" si="268"/>
        <v>0</v>
      </c>
      <c r="AQ164" s="18">
        <f t="shared" si="268"/>
        <v>0</v>
      </c>
      <c r="AR164" s="18">
        <f t="shared" si="268"/>
        <v>483854</v>
      </c>
      <c r="AS164" s="18">
        <f t="shared" si="268"/>
        <v>27600</v>
      </c>
      <c r="AT164" s="18">
        <f t="shared" si="268"/>
        <v>0</v>
      </c>
      <c r="AU164" s="18">
        <f t="shared" si="268"/>
        <v>833075</v>
      </c>
      <c r="AV164" s="18">
        <f t="shared" si="268"/>
        <v>0</v>
      </c>
      <c r="AW164" s="18">
        <f t="shared" si="268"/>
        <v>0</v>
      </c>
      <c r="AX164" s="18">
        <f t="shared" si="268"/>
        <v>0</v>
      </c>
      <c r="AY164" s="18"/>
      <c r="AZ164" s="18">
        <f t="shared" si="268"/>
        <v>5485763</v>
      </c>
      <c r="BA164" s="18">
        <f t="shared" si="268"/>
        <v>54047</v>
      </c>
      <c r="BB164" s="18">
        <f t="shared" si="268"/>
        <v>0</v>
      </c>
      <c r="BC164" s="18">
        <f t="shared" si="268"/>
        <v>0</v>
      </c>
      <c r="BD164" s="18">
        <f t="shared" si="268"/>
        <v>0</v>
      </c>
      <c r="BE164" s="18">
        <f t="shared" si="268"/>
        <v>0</v>
      </c>
      <c r="BF164" s="18">
        <f t="shared" si="268"/>
        <v>0</v>
      </c>
      <c r="BG164" s="18">
        <f t="shared" si="268"/>
        <v>0</v>
      </c>
      <c r="BH164" s="18">
        <f t="shared" si="268"/>
        <v>0</v>
      </c>
      <c r="BI164" s="18">
        <f t="shared" si="268"/>
        <v>0</v>
      </c>
      <c r="BJ164" s="18">
        <f t="shared" si="268"/>
        <v>0</v>
      </c>
      <c r="BK164" s="18">
        <f t="shared" si="268"/>
        <v>0</v>
      </c>
      <c r="BL164" s="18">
        <f t="shared" si="268"/>
        <v>0</v>
      </c>
      <c r="BM164" s="18">
        <f t="shared" si="268"/>
        <v>0</v>
      </c>
      <c r="BN164" s="18">
        <f t="shared" si="268"/>
        <v>54047</v>
      </c>
      <c r="BO164" s="18">
        <f t="shared" si="268"/>
        <v>0</v>
      </c>
      <c r="BP164" s="18">
        <f t="shared" si="268"/>
        <v>0</v>
      </c>
      <c r="BQ164" s="18">
        <f t="shared" si="268"/>
        <v>0</v>
      </c>
      <c r="BR164" s="18">
        <f t="shared" si="268"/>
        <v>0</v>
      </c>
      <c r="BS164" s="18">
        <f t="shared" si="268"/>
        <v>0</v>
      </c>
      <c r="BT164" s="18">
        <f t="shared" si="268"/>
        <v>0</v>
      </c>
      <c r="BU164" s="18">
        <f t="shared" ref="BU164:CU164" si="269">SUM(BU165:BU166)</f>
        <v>0</v>
      </c>
      <c r="BV164" s="18">
        <f t="shared" si="269"/>
        <v>0</v>
      </c>
      <c r="BW164" s="18">
        <f t="shared" si="269"/>
        <v>0</v>
      </c>
      <c r="BX164" s="18">
        <f t="shared" si="269"/>
        <v>0</v>
      </c>
      <c r="BY164" s="18">
        <f t="shared" si="269"/>
        <v>54047</v>
      </c>
      <c r="BZ164" s="18">
        <f t="shared" si="269"/>
        <v>216455</v>
      </c>
      <c r="CA164" s="18">
        <f t="shared" si="269"/>
        <v>216455</v>
      </c>
      <c r="CB164" s="18">
        <f t="shared" si="269"/>
        <v>216455</v>
      </c>
      <c r="CC164" s="18">
        <f t="shared" si="269"/>
        <v>0</v>
      </c>
      <c r="CD164" s="18">
        <f t="shared" si="269"/>
        <v>216455</v>
      </c>
      <c r="CE164" s="18">
        <f t="shared" si="269"/>
        <v>0</v>
      </c>
      <c r="CF164" s="18">
        <f t="shared" si="269"/>
        <v>0</v>
      </c>
      <c r="CG164" s="18">
        <f t="shared" si="269"/>
        <v>0</v>
      </c>
      <c r="CH164" s="18">
        <f t="shared" si="269"/>
        <v>0</v>
      </c>
      <c r="CI164" s="18">
        <f t="shared" si="269"/>
        <v>0</v>
      </c>
      <c r="CJ164" s="18">
        <f t="shared" si="269"/>
        <v>0</v>
      </c>
      <c r="CK164" s="18">
        <f t="shared" si="269"/>
        <v>0</v>
      </c>
      <c r="CL164" s="18">
        <f t="shared" si="269"/>
        <v>0</v>
      </c>
      <c r="CM164" s="18">
        <f t="shared" si="269"/>
        <v>0</v>
      </c>
      <c r="CN164" s="18">
        <f t="shared" si="269"/>
        <v>0</v>
      </c>
      <c r="CO164" s="18">
        <f t="shared" si="269"/>
        <v>0</v>
      </c>
      <c r="CP164" s="18">
        <f t="shared" si="269"/>
        <v>0</v>
      </c>
      <c r="CQ164" s="18">
        <f t="shared" si="269"/>
        <v>0</v>
      </c>
      <c r="CR164" s="18">
        <f t="shared" si="269"/>
        <v>0</v>
      </c>
      <c r="CS164" s="18">
        <f t="shared" si="269"/>
        <v>0</v>
      </c>
      <c r="CT164" s="18">
        <f t="shared" si="269"/>
        <v>0</v>
      </c>
      <c r="CU164" s="46">
        <f t="shared" si="269"/>
        <v>0</v>
      </c>
      <c r="CV164" s="58"/>
      <c r="CW164" s="94"/>
      <c r="CX164" s="114">
        <v>169204950</v>
      </c>
      <c r="CY164" s="114">
        <f t="shared" si="156"/>
        <v>0</v>
      </c>
      <c r="CZ164" s="94"/>
      <c r="DA164" s="93"/>
      <c r="DB164" s="58"/>
      <c r="DC164" s="58"/>
      <c r="DD164" s="58"/>
      <c r="DE164" s="58"/>
      <c r="DF164" s="58"/>
      <c r="DG164" s="58"/>
      <c r="DH164" s="58"/>
      <c r="DI164" s="58"/>
      <c r="DJ164" s="58"/>
      <c r="DK164" s="58"/>
      <c r="DL164" s="58"/>
      <c r="DM164" s="58"/>
      <c r="DN164" s="58"/>
      <c r="DO164" s="58"/>
      <c r="DP164" s="58"/>
      <c r="DQ164" s="58"/>
      <c r="DR164" s="58"/>
      <c r="DS164" s="58"/>
    </row>
    <row r="165" spans="1:123" ht="15.6" x14ac:dyDescent="0.3">
      <c r="A165" s="21" t="s">
        <v>1</v>
      </c>
      <c r="B165" s="21" t="s">
        <v>83</v>
      </c>
      <c r="C165" s="22" t="s">
        <v>264</v>
      </c>
      <c r="D165" s="18">
        <f>SUM(E165+BZ165+CR165)</f>
        <v>116502915</v>
      </c>
      <c r="E165" s="19">
        <f>SUM(F165+BA165)</f>
        <v>116286460</v>
      </c>
      <c r="F165" s="19">
        <f>SUM(G165+H165+I165+P165+S165+T165+U165+AE165+AD165)</f>
        <v>116286460</v>
      </c>
      <c r="G165" s="23">
        <v>82050547</v>
      </c>
      <c r="H165" s="23">
        <v>19095402</v>
      </c>
      <c r="I165" s="19">
        <f t="shared" si="213"/>
        <v>5713469</v>
      </c>
      <c r="J165" s="23">
        <v>5090658</v>
      </c>
      <c r="K165" s="23">
        <v>0</v>
      </c>
      <c r="L165" s="23">
        <v>0</v>
      </c>
      <c r="M165" s="23">
        <v>0</v>
      </c>
      <c r="N165" s="23">
        <v>516962</v>
      </c>
      <c r="O165" s="23">
        <v>105849</v>
      </c>
      <c r="P165" s="19">
        <f t="shared" si="214"/>
        <v>0</v>
      </c>
      <c r="Q165" s="19">
        <v>0</v>
      </c>
      <c r="R165" s="19"/>
      <c r="S165" s="19"/>
      <c r="T165" s="23">
        <v>432915</v>
      </c>
      <c r="U165" s="19">
        <f t="shared" ref="U165:U166" si="270">SUM(V165:AC165)</f>
        <v>2243825</v>
      </c>
      <c r="V165" s="23">
        <v>0</v>
      </c>
      <c r="W165" s="23">
        <v>1332440</v>
      </c>
      <c r="X165" s="23">
        <v>598643</v>
      </c>
      <c r="Y165" s="23">
        <v>264140</v>
      </c>
      <c r="Z165" s="23">
        <v>0</v>
      </c>
      <c r="AA165" s="23">
        <v>0</v>
      </c>
      <c r="AB165" s="23">
        <v>0</v>
      </c>
      <c r="AC165" s="23">
        <v>48602</v>
      </c>
      <c r="AD165" s="23">
        <v>0</v>
      </c>
      <c r="AE165" s="19">
        <f>SUM(AF165:AZ165)</f>
        <v>6750302</v>
      </c>
      <c r="AF165" s="19">
        <v>0</v>
      </c>
      <c r="AG165" s="19">
        <v>0</v>
      </c>
      <c r="AH165" s="23"/>
      <c r="AI165" s="23"/>
      <c r="AJ165" s="23"/>
      <c r="AK165" s="23"/>
      <c r="AL165" s="23"/>
      <c r="AM165" s="23">
        <v>0</v>
      </c>
      <c r="AN165" s="23">
        <v>0</v>
      </c>
      <c r="AO165" s="23">
        <v>0</v>
      </c>
      <c r="AP165" s="23">
        <v>0</v>
      </c>
      <c r="AQ165" s="23">
        <v>0</v>
      </c>
      <c r="AR165" s="23">
        <v>431464</v>
      </c>
      <c r="AS165" s="23">
        <v>0</v>
      </c>
      <c r="AT165" s="23">
        <v>0</v>
      </c>
      <c r="AU165" s="23">
        <v>833075</v>
      </c>
      <c r="AV165" s="23">
        <v>0</v>
      </c>
      <c r="AW165" s="23">
        <v>0</v>
      </c>
      <c r="AX165" s="23">
        <v>0</v>
      </c>
      <c r="AY165" s="23">
        <v>0</v>
      </c>
      <c r="AZ165" s="23">
        <v>5485763</v>
      </c>
      <c r="BA165" s="19">
        <f>SUM(BB165+BF165+BI165+BK165+BN165)</f>
        <v>0</v>
      </c>
      <c r="BB165" s="19">
        <f>SUM(BC165:BE165)</f>
        <v>0</v>
      </c>
      <c r="BC165" s="19">
        <v>0</v>
      </c>
      <c r="BD165" s="19">
        <v>0</v>
      </c>
      <c r="BE165" s="19">
        <v>0</v>
      </c>
      <c r="BF165" s="19">
        <f>SUM(BH165:BH165)</f>
        <v>0</v>
      </c>
      <c r="BG165" s="19">
        <v>0</v>
      </c>
      <c r="BH165" s="19">
        <v>0</v>
      </c>
      <c r="BI165" s="19">
        <v>0</v>
      </c>
      <c r="BJ165" s="19">
        <v>0</v>
      </c>
      <c r="BK165" s="19">
        <f t="shared" si="216"/>
        <v>0</v>
      </c>
      <c r="BL165" s="19">
        <v>0</v>
      </c>
      <c r="BM165" s="19">
        <v>0</v>
      </c>
      <c r="BN165" s="19">
        <f>SUM(BO165:BY165)</f>
        <v>0</v>
      </c>
      <c r="BO165" s="19">
        <v>0</v>
      </c>
      <c r="BP165" s="19">
        <v>0</v>
      </c>
      <c r="BQ165" s="19">
        <v>0</v>
      </c>
      <c r="BR165" s="19">
        <v>0</v>
      </c>
      <c r="BS165" s="19">
        <v>0</v>
      </c>
      <c r="BT165" s="19">
        <v>0</v>
      </c>
      <c r="BU165" s="19">
        <v>0</v>
      </c>
      <c r="BV165" s="19">
        <v>0</v>
      </c>
      <c r="BW165" s="19">
        <v>0</v>
      </c>
      <c r="BX165" s="19">
        <v>0</v>
      </c>
      <c r="BY165" s="23">
        <v>0</v>
      </c>
      <c r="BZ165" s="19">
        <f>SUM(CA165+CQ165)</f>
        <v>216455</v>
      </c>
      <c r="CA165" s="19">
        <f>SUM(CB165+CE165+CK165)</f>
        <v>216455</v>
      </c>
      <c r="CB165" s="19">
        <f t="shared" si="217"/>
        <v>216455</v>
      </c>
      <c r="CC165" s="19">
        <v>0</v>
      </c>
      <c r="CD165" s="23">
        <v>216455</v>
      </c>
      <c r="CE165" s="19">
        <f>SUM(CF165:CJ165)</f>
        <v>0</v>
      </c>
      <c r="CF165" s="19">
        <v>0</v>
      </c>
      <c r="CG165" s="19">
        <v>0</v>
      </c>
      <c r="CH165" s="19">
        <v>0</v>
      </c>
      <c r="CI165" s="19">
        <v>0</v>
      </c>
      <c r="CJ165" s="19">
        <v>0</v>
      </c>
      <c r="CK165" s="19">
        <f>SUM(CL165:CP165)</f>
        <v>0</v>
      </c>
      <c r="CL165" s="23"/>
      <c r="CM165" s="23"/>
      <c r="CN165" s="23">
        <v>0</v>
      </c>
      <c r="CO165" s="23">
        <v>0</v>
      </c>
      <c r="CP165" s="23">
        <v>0</v>
      </c>
      <c r="CQ165" s="19">
        <v>0</v>
      </c>
      <c r="CR165" s="19">
        <f t="shared" si="219"/>
        <v>0</v>
      </c>
      <c r="CS165" s="19">
        <f t="shared" si="220"/>
        <v>0</v>
      </c>
      <c r="CT165" s="19">
        <v>0</v>
      </c>
      <c r="CU165" s="20">
        <v>0</v>
      </c>
      <c r="CW165" s="94"/>
      <c r="CX165" s="109">
        <v>116502915</v>
      </c>
      <c r="CY165" s="109">
        <f t="shared" si="156"/>
        <v>0</v>
      </c>
      <c r="CZ165" s="94"/>
      <c r="DA165" s="95"/>
    </row>
    <row r="166" spans="1:123" ht="15.6" x14ac:dyDescent="0.3">
      <c r="A166" s="21" t="s">
        <v>1</v>
      </c>
      <c r="B166" s="21" t="s">
        <v>83</v>
      </c>
      <c r="C166" s="22" t="s">
        <v>265</v>
      </c>
      <c r="D166" s="18">
        <f>SUM(E166+BZ166+CR166)</f>
        <v>52702035</v>
      </c>
      <c r="E166" s="19">
        <f>SUM(F166+BA166)</f>
        <v>52702035</v>
      </c>
      <c r="F166" s="19">
        <f>SUM(G166+H166+I166+P166+S166+T166+U166+AE166+AD166)</f>
        <v>52647988</v>
      </c>
      <c r="G166" s="23">
        <v>35072114</v>
      </c>
      <c r="H166" s="23">
        <v>8408653</v>
      </c>
      <c r="I166" s="19">
        <f t="shared" si="213"/>
        <v>8730906</v>
      </c>
      <c r="J166" s="23">
        <v>949815</v>
      </c>
      <c r="K166" s="23">
        <v>83340</v>
      </c>
      <c r="L166" s="23">
        <v>0</v>
      </c>
      <c r="M166" s="23">
        <v>0</v>
      </c>
      <c r="N166" s="23">
        <v>7654280</v>
      </c>
      <c r="O166" s="23">
        <v>43471</v>
      </c>
      <c r="P166" s="19">
        <f t="shared" si="214"/>
        <v>0</v>
      </c>
      <c r="Q166" s="19">
        <v>0</v>
      </c>
      <c r="R166" s="23"/>
      <c r="S166" s="19"/>
      <c r="T166" s="23">
        <v>42443</v>
      </c>
      <c r="U166" s="19">
        <f t="shared" si="270"/>
        <v>288225</v>
      </c>
      <c r="V166" s="23">
        <v>0</v>
      </c>
      <c r="W166" s="23">
        <v>145524</v>
      </c>
      <c r="X166" s="23">
        <v>103594</v>
      </c>
      <c r="Y166" s="23">
        <v>39107</v>
      </c>
      <c r="Z166" s="23">
        <v>0</v>
      </c>
      <c r="AA166" s="23">
        <v>0</v>
      </c>
      <c r="AB166" s="23">
        <v>0</v>
      </c>
      <c r="AC166" s="23">
        <v>0</v>
      </c>
      <c r="AD166" s="23"/>
      <c r="AE166" s="19">
        <f>SUM(AF166:AZ166)</f>
        <v>105647</v>
      </c>
      <c r="AF166" s="19">
        <v>0</v>
      </c>
      <c r="AG166" s="19">
        <v>0</v>
      </c>
      <c r="AH166" s="23"/>
      <c r="AI166" s="23"/>
      <c r="AJ166" s="23"/>
      <c r="AK166" s="23"/>
      <c r="AL166" s="23"/>
      <c r="AM166" s="23">
        <v>0</v>
      </c>
      <c r="AN166" s="23">
        <v>25657</v>
      </c>
      <c r="AO166" s="23">
        <v>0</v>
      </c>
      <c r="AP166" s="23">
        <v>0</v>
      </c>
      <c r="AQ166" s="23">
        <v>0</v>
      </c>
      <c r="AR166" s="23">
        <v>52390</v>
      </c>
      <c r="AS166" s="23">
        <v>27600</v>
      </c>
      <c r="AT166" s="23">
        <v>0</v>
      </c>
      <c r="AU166" s="23">
        <v>0</v>
      </c>
      <c r="AV166" s="23">
        <v>0</v>
      </c>
      <c r="AW166" s="23">
        <v>0</v>
      </c>
      <c r="AX166" s="23">
        <v>0</v>
      </c>
      <c r="AY166" s="23">
        <v>0</v>
      </c>
      <c r="AZ166" s="23">
        <v>0</v>
      </c>
      <c r="BA166" s="19">
        <f>SUM(BB166+BF166+BI166+BK166+BN166)</f>
        <v>54047</v>
      </c>
      <c r="BB166" s="19">
        <f>SUM(BC166:BE166)</f>
        <v>0</v>
      </c>
      <c r="BC166" s="19">
        <v>0</v>
      </c>
      <c r="BD166" s="19">
        <v>0</v>
      </c>
      <c r="BE166" s="19">
        <v>0</v>
      </c>
      <c r="BF166" s="19">
        <f>SUM(BH166:BH166)</f>
        <v>0</v>
      </c>
      <c r="BG166" s="19">
        <v>0</v>
      </c>
      <c r="BH166" s="19">
        <v>0</v>
      </c>
      <c r="BI166" s="19">
        <v>0</v>
      </c>
      <c r="BJ166" s="19">
        <v>0</v>
      </c>
      <c r="BK166" s="19">
        <f t="shared" si="216"/>
        <v>0</v>
      </c>
      <c r="BL166" s="19">
        <v>0</v>
      </c>
      <c r="BM166" s="19">
        <v>0</v>
      </c>
      <c r="BN166" s="19">
        <f>SUM(BO166:BY166)</f>
        <v>54047</v>
      </c>
      <c r="BO166" s="19">
        <v>0</v>
      </c>
      <c r="BP166" s="19">
        <v>0</v>
      </c>
      <c r="BQ166" s="19">
        <v>0</v>
      </c>
      <c r="BR166" s="19">
        <v>0</v>
      </c>
      <c r="BS166" s="19">
        <v>0</v>
      </c>
      <c r="BT166" s="19">
        <v>0</v>
      </c>
      <c r="BU166" s="19">
        <v>0</v>
      </c>
      <c r="BV166" s="19">
        <v>0</v>
      </c>
      <c r="BW166" s="19">
        <v>0</v>
      </c>
      <c r="BX166" s="19">
        <v>0</v>
      </c>
      <c r="BY166" s="23">
        <v>54047</v>
      </c>
      <c r="BZ166" s="19">
        <f>SUM(CA166+CQ166)</f>
        <v>0</v>
      </c>
      <c r="CA166" s="19">
        <f>SUM(CB166+CE166+CK166)</f>
        <v>0</v>
      </c>
      <c r="CB166" s="19">
        <f t="shared" si="217"/>
        <v>0</v>
      </c>
      <c r="CC166" s="19">
        <v>0</v>
      </c>
      <c r="CD166" s="23"/>
      <c r="CE166" s="19">
        <f>SUM(CF166:CJ166)</f>
        <v>0</v>
      </c>
      <c r="CF166" s="19">
        <v>0</v>
      </c>
      <c r="CG166" s="19">
        <v>0</v>
      </c>
      <c r="CH166" s="19">
        <v>0</v>
      </c>
      <c r="CI166" s="19">
        <v>0</v>
      </c>
      <c r="CJ166" s="19">
        <v>0</v>
      </c>
      <c r="CK166" s="19">
        <f>SUM(CL166:CP166)</f>
        <v>0</v>
      </c>
      <c r="CL166" s="23"/>
      <c r="CM166" s="23"/>
      <c r="CN166" s="23">
        <v>0</v>
      </c>
      <c r="CO166" s="23"/>
      <c r="CP166" s="23"/>
      <c r="CQ166" s="19">
        <v>0</v>
      </c>
      <c r="CR166" s="19">
        <f t="shared" si="219"/>
        <v>0</v>
      </c>
      <c r="CS166" s="19">
        <f t="shared" si="220"/>
        <v>0</v>
      </c>
      <c r="CT166" s="19">
        <v>0</v>
      </c>
      <c r="CU166" s="20">
        <v>0</v>
      </c>
      <c r="CW166" s="94"/>
      <c r="CX166" s="109">
        <v>52702035</v>
      </c>
      <c r="CY166" s="109">
        <f t="shared" si="156"/>
        <v>0</v>
      </c>
      <c r="CZ166" s="94"/>
      <c r="DA166" s="95"/>
    </row>
    <row r="167" spans="1:123" s="59" customFormat="1" ht="31.2" x14ac:dyDescent="0.3">
      <c r="A167" s="16" t="s">
        <v>266</v>
      </c>
      <c r="B167" s="16" t="s">
        <v>1</v>
      </c>
      <c r="C167" s="17" t="s">
        <v>267</v>
      </c>
      <c r="D167" s="18">
        <f t="shared" ref="D167:BQ167" si="271">SUM(D168:D169)</f>
        <v>28271878</v>
      </c>
      <c r="E167" s="18">
        <f t="shared" si="271"/>
        <v>28214509</v>
      </c>
      <c r="F167" s="18">
        <f t="shared" si="271"/>
        <v>28012846</v>
      </c>
      <c r="G167" s="18">
        <f t="shared" si="271"/>
        <v>19671106</v>
      </c>
      <c r="H167" s="18">
        <f t="shared" si="271"/>
        <v>4530573</v>
      </c>
      <c r="I167" s="18">
        <f t="shared" si="271"/>
        <v>2555784</v>
      </c>
      <c r="J167" s="18">
        <f t="shared" si="271"/>
        <v>838606</v>
      </c>
      <c r="K167" s="18">
        <f t="shared" si="271"/>
        <v>126268</v>
      </c>
      <c r="L167" s="18">
        <f t="shared" si="271"/>
        <v>1114112</v>
      </c>
      <c r="M167" s="18">
        <f t="shared" si="271"/>
        <v>0</v>
      </c>
      <c r="N167" s="18">
        <f t="shared" si="271"/>
        <v>449868</v>
      </c>
      <c r="O167" s="18">
        <f t="shared" si="271"/>
        <v>26930</v>
      </c>
      <c r="P167" s="18">
        <f t="shared" si="271"/>
        <v>2329</v>
      </c>
      <c r="Q167" s="18">
        <f t="shared" si="271"/>
        <v>1310</v>
      </c>
      <c r="R167" s="18">
        <f t="shared" si="271"/>
        <v>1019</v>
      </c>
      <c r="S167" s="18">
        <f t="shared" si="271"/>
        <v>0</v>
      </c>
      <c r="T167" s="18">
        <f t="shared" si="271"/>
        <v>165093</v>
      </c>
      <c r="U167" s="18">
        <f t="shared" si="271"/>
        <v>953465</v>
      </c>
      <c r="V167" s="18">
        <f t="shared" si="271"/>
        <v>15850</v>
      </c>
      <c r="W167" s="18">
        <f t="shared" si="271"/>
        <v>517216</v>
      </c>
      <c r="X167" s="18">
        <f t="shared" si="271"/>
        <v>284489</v>
      </c>
      <c r="Y167" s="18">
        <f t="shared" si="271"/>
        <v>87099</v>
      </c>
      <c r="Z167" s="18">
        <f t="shared" si="271"/>
        <v>6200</v>
      </c>
      <c r="AA167" s="18">
        <f t="shared" si="271"/>
        <v>0</v>
      </c>
      <c r="AB167" s="18">
        <f t="shared" si="271"/>
        <v>0</v>
      </c>
      <c r="AC167" s="18">
        <f t="shared" si="271"/>
        <v>42611</v>
      </c>
      <c r="AD167" s="18">
        <f t="shared" si="271"/>
        <v>0</v>
      </c>
      <c r="AE167" s="18">
        <f t="shared" si="271"/>
        <v>134496</v>
      </c>
      <c r="AF167" s="18">
        <f t="shared" si="271"/>
        <v>0</v>
      </c>
      <c r="AG167" s="18">
        <f t="shared" si="271"/>
        <v>0</v>
      </c>
      <c r="AH167" s="18">
        <f t="shared" si="271"/>
        <v>0</v>
      </c>
      <c r="AI167" s="18">
        <f t="shared" si="271"/>
        <v>0</v>
      </c>
      <c r="AJ167" s="18">
        <f t="shared" si="271"/>
        <v>0</v>
      </c>
      <c r="AK167" s="18">
        <f t="shared" si="271"/>
        <v>0</v>
      </c>
      <c r="AL167" s="18">
        <f t="shared" si="271"/>
        <v>0</v>
      </c>
      <c r="AM167" s="18">
        <f t="shared" si="271"/>
        <v>0</v>
      </c>
      <c r="AN167" s="18">
        <f t="shared" si="271"/>
        <v>0</v>
      </c>
      <c r="AO167" s="18">
        <f t="shared" si="271"/>
        <v>0</v>
      </c>
      <c r="AP167" s="18">
        <f t="shared" si="271"/>
        <v>0</v>
      </c>
      <c r="AQ167" s="18">
        <f t="shared" si="271"/>
        <v>0</v>
      </c>
      <c r="AR167" s="18">
        <f t="shared" si="271"/>
        <v>46852</v>
      </c>
      <c r="AS167" s="18">
        <f t="shared" si="271"/>
        <v>0</v>
      </c>
      <c r="AT167" s="18">
        <f t="shared" si="271"/>
        <v>0</v>
      </c>
      <c r="AU167" s="18">
        <f t="shared" si="271"/>
        <v>58400</v>
      </c>
      <c r="AV167" s="18">
        <f t="shared" si="271"/>
        <v>0</v>
      </c>
      <c r="AW167" s="18">
        <f t="shared" si="271"/>
        <v>0</v>
      </c>
      <c r="AX167" s="18">
        <f t="shared" si="271"/>
        <v>0</v>
      </c>
      <c r="AY167" s="18"/>
      <c r="AZ167" s="18">
        <f t="shared" si="271"/>
        <v>29244</v>
      </c>
      <c r="BA167" s="18">
        <f t="shared" si="271"/>
        <v>201663</v>
      </c>
      <c r="BB167" s="18">
        <f t="shared" si="271"/>
        <v>0</v>
      </c>
      <c r="BC167" s="18">
        <f t="shared" si="271"/>
        <v>0</v>
      </c>
      <c r="BD167" s="18">
        <f t="shared" si="271"/>
        <v>0</v>
      </c>
      <c r="BE167" s="18">
        <f t="shared" si="271"/>
        <v>0</v>
      </c>
      <c r="BF167" s="18">
        <f t="shared" si="271"/>
        <v>0</v>
      </c>
      <c r="BG167" s="18">
        <f t="shared" si="271"/>
        <v>0</v>
      </c>
      <c r="BH167" s="18">
        <f t="shared" si="271"/>
        <v>0</v>
      </c>
      <c r="BI167" s="18">
        <f t="shared" si="271"/>
        <v>0</v>
      </c>
      <c r="BJ167" s="18">
        <f t="shared" si="271"/>
        <v>0</v>
      </c>
      <c r="BK167" s="18">
        <f t="shared" si="271"/>
        <v>0</v>
      </c>
      <c r="BL167" s="18">
        <f t="shared" si="271"/>
        <v>0</v>
      </c>
      <c r="BM167" s="18">
        <f t="shared" si="271"/>
        <v>0</v>
      </c>
      <c r="BN167" s="18">
        <f t="shared" si="271"/>
        <v>201663</v>
      </c>
      <c r="BO167" s="18">
        <f t="shared" si="271"/>
        <v>0</v>
      </c>
      <c r="BP167" s="18">
        <f t="shared" si="271"/>
        <v>0</v>
      </c>
      <c r="BQ167" s="18">
        <f t="shared" si="271"/>
        <v>0</v>
      </c>
      <c r="BR167" s="18">
        <f t="shared" ref="BR167:CU167" si="272">SUM(BR168:BR169)</f>
        <v>0</v>
      </c>
      <c r="BS167" s="18">
        <f t="shared" si="272"/>
        <v>0</v>
      </c>
      <c r="BT167" s="18">
        <f t="shared" si="272"/>
        <v>0</v>
      </c>
      <c r="BU167" s="18">
        <f t="shared" si="272"/>
        <v>0</v>
      </c>
      <c r="BV167" s="18">
        <f t="shared" si="272"/>
        <v>0</v>
      </c>
      <c r="BW167" s="18">
        <f t="shared" si="272"/>
        <v>0</v>
      </c>
      <c r="BX167" s="18">
        <f t="shared" si="272"/>
        <v>0</v>
      </c>
      <c r="BY167" s="18">
        <f t="shared" si="272"/>
        <v>201663</v>
      </c>
      <c r="BZ167" s="18">
        <f t="shared" si="272"/>
        <v>57369</v>
      </c>
      <c r="CA167" s="18">
        <f t="shared" si="272"/>
        <v>57369</v>
      </c>
      <c r="CB167" s="18">
        <f t="shared" si="272"/>
        <v>57369</v>
      </c>
      <c r="CC167" s="18">
        <f t="shared" si="272"/>
        <v>0</v>
      </c>
      <c r="CD167" s="18">
        <f t="shared" si="272"/>
        <v>57369</v>
      </c>
      <c r="CE167" s="18">
        <f t="shared" si="272"/>
        <v>0</v>
      </c>
      <c r="CF167" s="18">
        <f t="shared" si="272"/>
        <v>0</v>
      </c>
      <c r="CG167" s="18">
        <f t="shared" si="272"/>
        <v>0</v>
      </c>
      <c r="CH167" s="18">
        <f t="shared" si="272"/>
        <v>0</v>
      </c>
      <c r="CI167" s="18">
        <f t="shared" si="272"/>
        <v>0</v>
      </c>
      <c r="CJ167" s="18">
        <f t="shared" si="272"/>
        <v>0</v>
      </c>
      <c r="CK167" s="18">
        <f t="shared" si="272"/>
        <v>0</v>
      </c>
      <c r="CL167" s="18">
        <f t="shared" si="272"/>
        <v>0</v>
      </c>
      <c r="CM167" s="18">
        <f t="shared" si="272"/>
        <v>0</v>
      </c>
      <c r="CN167" s="18">
        <f t="shared" si="272"/>
        <v>0</v>
      </c>
      <c r="CO167" s="18"/>
      <c r="CP167" s="18"/>
      <c r="CQ167" s="18">
        <f t="shared" si="272"/>
        <v>0</v>
      </c>
      <c r="CR167" s="18">
        <f t="shared" si="272"/>
        <v>0</v>
      </c>
      <c r="CS167" s="18">
        <f t="shared" si="272"/>
        <v>0</v>
      </c>
      <c r="CT167" s="18">
        <f t="shared" si="272"/>
        <v>0</v>
      </c>
      <c r="CU167" s="46">
        <f t="shared" si="272"/>
        <v>0</v>
      </c>
      <c r="CV167" s="58"/>
      <c r="CW167" s="94"/>
      <c r="CX167" s="114">
        <v>28271878</v>
      </c>
      <c r="CY167" s="114">
        <f t="shared" si="156"/>
        <v>0</v>
      </c>
      <c r="CZ167" s="94"/>
      <c r="DA167" s="93"/>
      <c r="DB167" s="58"/>
      <c r="DC167" s="58"/>
      <c r="DD167" s="58"/>
      <c r="DE167" s="58"/>
      <c r="DF167" s="58"/>
      <c r="DG167" s="58"/>
      <c r="DH167" s="58"/>
      <c r="DI167" s="58"/>
      <c r="DJ167" s="58"/>
      <c r="DK167" s="58"/>
      <c r="DL167" s="58"/>
      <c r="DM167" s="58"/>
      <c r="DN167" s="58"/>
      <c r="DO167" s="58"/>
      <c r="DP167" s="58"/>
      <c r="DQ167" s="58"/>
      <c r="DR167" s="58"/>
      <c r="DS167" s="58"/>
    </row>
    <row r="168" spans="1:123" ht="15.6" x14ac:dyDescent="0.3">
      <c r="A168" s="21" t="s">
        <v>1</v>
      </c>
      <c r="B168" s="21" t="s">
        <v>81</v>
      </c>
      <c r="C168" s="22" t="s">
        <v>268</v>
      </c>
      <c r="D168" s="18">
        <f>SUM(E168+BZ168+CR168)</f>
        <v>8472424</v>
      </c>
      <c r="E168" s="19">
        <f>SUM(F168+BA168)</f>
        <v>8415055</v>
      </c>
      <c r="F168" s="19">
        <f>SUM(G168+H168+I168+P168+S168+T168+U168+AE168+AD168)</f>
        <v>8213392</v>
      </c>
      <c r="G168" s="23">
        <v>5081779</v>
      </c>
      <c r="H168" s="23">
        <v>1188393</v>
      </c>
      <c r="I168" s="19">
        <f t="shared" si="213"/>
        <v>1581076</v>
      </c>
      <c r="J168" s="23">
        <v>180613</v>
      </c>
      <c r="K168" s="23">
        <v>126268</v>
      </c>
      <c r="L168" s="23">
        <v>1114112</v>
      </c>
      <c r="M168" s="23">
        <v>0</v>
      </c>
      <c r="N168" s="23">
        <v>133153</v>
      </c>
      <c r="O168" s="23">
        <v>26930</v>
      </c>
      <c r="P168" s="19">
        <f t="shared" si="214"/>
        <v>2329</v>
      </c>
      <c r="Q168" s="19">
        <v>1310</v>
      </c>
      <c r="R168" s="23">
        <v>1019</v>
      </c>
      <c r="S168" s="23">
        <v>0</v>
      </c>
      <c r="T168" s="23">
        <v>10638</v>
      </c>
      <c r="U168" s="19">
        <f t="shared" ref="U168:U169" si="273">SUM(V168:AC168)</f>
        <v>214681</v>
      </c>
      <c r="V168" s="23">
        <v>15850</v>
      </c>
      <c r="W168" s="23">
        <v>0</v>
      </c>
      <c r="X168" s="23">
        <v>90495</v>
      </c>
      <c r="Y168" s="23">
        <v>64828</v>
      </c>
      <c r="Z168" s="23">
        <v>6200</v>
      </c>
      <c r="AA168" s="23">
        <v>0</v>
      </c>
      <c r="AB168" s="23">
        <v>0</v>
      </c>
      <c r="AC168" s="23">
        <v>37308</v>
      </c>
      <c r="AD168" s="23">
        <v>0</v>
      </c>
      <c r="AE168" s="19">
        <f>SUM(AF168:AZ168)</f>
        <v>134496</v>
      </c>
      <c r="AF168" s="19">
        <v>0</v>
      </c>
      <c r="AG168" s="19">
        <v>0</v>
      </c>
      <c r="AH168" s="23">
        <v>0</v>
      </c>
      <c r="AI168" s="23">
        <v>0</v>
      </c>
      <c r="AJ168" s="23">
        <v>0</v>
      </c>
      <c r="AK168" s="23">
        <v>0</v>
      </c>
      <c r="AL168" s="23">
        <v>0</v>
      </c>
      <c r="AM168" s="23">
        <v>0</v>
      </c>
      <c r="AN168" s="23">
        <v>0</v>
      </c>
      <c r="AO168" s="23">
        <v>0</v>
      </c>
      <c r="AP168" s="23">
        <v>0</v>
      </c>
      <c r="AQ168" s="23">
        <v>0</v>
      </c>
      <c r="AR168" s="23">
        <v>46852</v>
      </c>
      <c r="AS168" s="23">
        <v>0</v>
      </c>
      <c r="AT168" s="23">
        <v>0</v>
      </c>
      <c r="AU168" s="23">
        <v>58400</v>
      </c>
      <c r="AV168" s="23">
        <v>0</v>
      </c>
      <c r="AW168" s="23">
        <v>0</v>
      </c>
      <c r="AX168" s="23">
        <v>0</v>
      </c>
      <c r="AY168" s="23">
        <v>0</v>
      </c>
      <c r="AZ168" s="23">
        <v>29244</v>
      </c>
      <c r="BA168" s="19">
        <f>SUM(BB168+BF168+BI168+BK168+BN168)</f>
        <v>201663</v>
      </c>
      <c r="BB168" s="19">
        <f>SUM(BC168:BE168)</f>
        <v>0</v>
      </c>
      <c r="BC168" s="19">
        <v>0</v>
      </c>
      <c r="BD168" s="19">
        <v>0</v>
      </c>
      <c r="BE168" s="19">
        <v>0</v>
      </c>
      <c r="BF168" s="19">
        <f>SUM(BH168:BH168)</f>
        <v>0</v>
      </c>
      <c r="BG168" s="19">
        <v>0</v>
      </c>
      <c r="BH168" s="19">
        <v>0</v>
      </c>
      <c r="BI168" s="19">
        <v>0</v>
      </c>
      <c r="BJ168" s="19">
        <v>0</v>
      </c>
      <c r="BK168" s="19">
        <f t="shared" si="216"/>
        <v>0</v>
      </c>
      <c r="BL168" s="19">
        <v>0</v>
      </c>
      <c r="BM168" s="19">
        <v>0</v>
      </c>
      <c r="BN168" s="19">
        <f>SUM(BO168:BY168)</f>
        <v>201663</v>
      </c>
      <c r="BO168" s="19">
        <v>0</v>
      </c>
      <c r="BP168" s="19">
        <v>0</v>
      </c>
      <c r="BQ168" s="19">
        <v>0</v>
      </c>
      <c r="BR168" s="19">
        <v>0</v>
      </c>
      <c r="BS168" s="19">
        <v>0</v>
      </c>
      <c r="BT168" s="19">
        <v>0</v>
      </c>
      <c r="BU168" s="19">
        <v>0</v>
      </c>
      <c r="BV168" s="19">
        <v>0</v>
      </c>
      <c r="BW168" s="19">
        <v>0</v>
      </c>
      <c r="BX168" s="19">
        <v>0</v>
      </c>
      <c r="BY168" s="23">
        <v>201663</v>
      </c>
      <c r="BZ168" s="19">
        <f>SUM(CA168+CQ168)</f>
        <v>57369</v>
      </c>
      <c r="CA168" s="19">
        <f>SUM(CB168+CE168+CK168)</f>
        <v>57369</v>
      </c>
      <c r="CB168" s="19">
        <f t="shared" si="217"/>
        <v>57369</v>
      </c>
      <c r="CC168" s="19">
        <v>0</v>
      </c>
      <c r="CD168" s="19">
        <v>57369</v>
      </c>
      <c r="CE168" s="19">
        <f>SUM(CF168:CJ168)</f>
        <v>0</v>
      </c>
      <c r="CF168" s="19">
        <v>0</v>
      </c>
      <c r="CG168" s="19">
        <v>0</v>
      </c>
      <c r="CH168" s="19">
        <v>0</v>
      </c>
      <c r="CI168" s="19">
        <v>0</v>
      </c>
      <c r="CJ168" s="19">
        <v>0</v>
      </c>
      <c r="CK168" s="19">
        <f>SUM(CL168:CP168)</f>
        <v>0</v>
      </c>
      <c r="CL168" s="19">
        <v>0</v>
      </c>
      <c r="CM168" s="19">
        <v>0</v>
      </c>
      <c r="CN168" s="19">
        <v>0</v>
      </c>
      <c r="CO168" s="19"/>
      <c r="CP168" s="19"/>
      <c r="CQ168" s="19">
        <v>0</v>
      </c>
      <c r="CR168" s="19">
        <f t="shared" si="219"/>
        <v>0</v>
      </c>
      <c r="CS168" s="19">
        <f t="shared" si="220"/>
        <v>0</v>
      </c>
      <c r="CT168" s="19">
        <v>0</v>
      </c>
      <c r="CU168" s="20">
        <v>0</v>
      </c>
      <c r="CW168" s="94"/>
      <c r="CX168" s="109">
        <v>8472424</v>
      </c>
      <c r="CY168" s="109">
        <f t="shared" si="156"/>
        <v>0</v>
      </c>
      <c r="CZ168" s="94"/>
      <c r="DA168" s="95"/>
    </row>
    <row r="169" spans="1:123" ht="15.6" x14ac:dyDescent="0.3">
      <c r="A169" s="21" t="s">
        <v>1</v>
      </c>
      <c r="B169" s="21" t="s">
        <v>83</v>
      </c>
      <c r="C169" s="22" t="s">
        <v>269</v>
      </c>
      <c r="D169" s="18">
        <f>SUM(E169+BZ169+CR169)</f>
        <v>19799454</v>
      </c>
      <c r="E169" s="19">
        <f>SUM(F169+BA169)</f>
        <v>19799454</v>
      </c>
      <c r="F169" s="19">
        <f>SUM(G169+H169+I169+P169+S169+T169+U169+AE169+AD169)</f>
        <v>19799454</v>
      </c>
      <c r="G169" s="23">
        <v>14589327</v>
      </c>
      <c r="H169" s="23">
        <v>3342180</v>
      </c>
      <c r="I169" s="19">
        <f t="shared" si="213"/>
        <v>974708</v>
      </c>
      <c r="J169" s="23">
        <v>657993</v>
      </c>
      <c r="K169" s="23">
        <v>0</v>
      </c>
      <c r="L169" s="23">
        <v>0</v>
      </c>
      <c r="M169" s="23">
        <v>0</v>
      </c>
      <c r="N169" s="23">
        <v>316715</v>
      </c>
      <c r="O169" s="23">
        <v>0</v>
      </c>
      <c r="P169" s="19">
        <f t="shared" si="214"/>
        <v>0</v>
      </c>
      <c r="Q169" s="19">
        <v>0</v>
      </c>
      <c r="R169" s="23">
        <v>0</v>
      </c>
      <c r="S169" s="23">
        <v>0</v>
      </c>
      <c r="T169" s="23">
        <v>154455</v>
      </c>
      <c r="U169" s="19">
        <f t="shared" si="273"/>
        <v>738784</v>
      </c>
      <c r="V169" s="23">
        <v>0</v>
      </c>
      <c r="W169" s="23">
        <v>517216</v>
      </c>
      <c r="X169" s="23">
        <v>193994</v>
      </c>
      <c r="Y169" s="23">
        <v>22271</v>
      </c>
      <c r="Z169" s="23">
        <v>0</v>
      </c>
      <c r="AA169" s="23">
        <v>0</v>
      </c>
      <c r="AB169" s="23">
        <v>0</v>
      </c>
      <c r="AC169" s="23">
        <v>5303</v>
      </c>
      <c r="AD169" s="23">
        <v>0</v>
      </c>
      <c r="AE169" s="19">
        <f>SUM(AF169:AZ169)</f>
        <v>0</v>
      </c>
      <c r="AF169" s="19">
        <v>0</v>
      </c>
      <c r="AG169" s="19">
        <v>0</v>
      </c>
      <c r="AH169" s="23">
        <v>0</v>
      </c>
      <c r="AI169" s="23">
        <v>0</v>
      </c>
      <c r="AJ169" s="23">
        <v>0</v>
      </c>
      <c r="AK169" s="23">
        <v>0</v>
      </c>
      <c r="AL169" s="23">
        <v>0</v>
      </c>
      <c r="AM169" s="23">
        <v>0</v>
      </c>
      <c r="AN169" s="23">
        <v>0</v>
      </c>
      <c r="AO169" s="23">
        <v>0</v>
      </c>
      <c r="AP169" s="23">
        <v>0</v>
      </c>
      <c r="AQ169" s="23">
        <v>0</v>
      </c>
      <c r="AR169" s="23">
        <v>0</v>
      </c>
      <c r="AS169" s="23">
        <v>0</v>
      </c>
      <c r="AT169" s="23">
        <v>0</v>
      </c>
      <c r="AU169" s="23">
        <v>0</v>
      </c>
      <c r="AV169" s="23">
        <v>0</v>
      </c>
      <c r="AW169" s="23">
        <v>0</v>
      </c>
      <c r="AX169" s="23">
        <v>0</v>
      </c>
      <c r="AY169" s="23">
        <v>0</v>
      </c>
      <c r="AZ169" s="23">
        <v>0</v>
      </c>
      <c r="BA169" s="19">
        <f>SUM(BB169+BF169+BI169+BK169+BN169)</f>
        <v>0</v>
      </c>
      <c r="BB169" s="19">
        <f>SUM(BC169:BE169)</f>
        <v>0</v>
      </c>
      <c r="BC169" s="19">
        <v>0</v>
      </c>
      <c r="BD169" s="19">
        <v>0</v>
      </c>
      <c r="BE169" s="19">
        <v>0</v>
      </c>
      <c r="BF169" s="19">
        <f>SUM(BH169:BH169)</f>
        <v>0</v>
      </c>
      <c r="BG169" s="19">
        <v>0</v>
      </c>
      <c r="BH169" s="19">
        <v>0</v>
      </c>
      <c r="BI169" s="19">
        <v>0</v>
      </c>
      <c r="BJ169" s="19">
        <v>0</v>
      </c>
      <c r="BK169" s="19">
        <f t="shared" si="216"/>
        <v>0</v>
      </c>
      <c r="BL169" s="19">
        <v>0</v>
      </c>
      <c r="BM169" s="19">
        <v>0</v>
      </c>
      <c r="BN169" s="19">
        <f>SUM(BO169:BY169)</f>
        <v>0</v>
      </c>
      <c r="BO169" s="19">
        <v>0</v>
      </c>
      <c r="BP169" s="19">
        <v>0</v>
      </c>
      <c r="BQ169" s="19">
        <v>0</v>
      </c>
      <c r="BR169" s="19">
        <v>0</v>
      </c>
      <c r="BS169" s="19">
        <v>0</v>
      </c>
      <c r="BT169" s="19">
        <v>0</v>
      </c>
      <c r="BU169" s="19">
        <v>0</v>
      </c>
      <c r="BV169" s="19">
        <v>0</v>
      </c>
      <c r="BW169" s="19">
        <v>0</v>
      </c>
      <c r="BX169" s="19">
        <v>0</v>
      </c>
      <c r="BY169" s="19">
        <v>0</v>
      </c>
      <c r="BZ169" s="19">
        <f>SUM(CA169+CQ169)</f>
        <v>0</v>
      </c>
      <c r="CA169" s="19">
        <f>SUM(CB169+CE169+CK169)</f>
        <v>0</v>
      </c>
      <c r="CB169" s="19">
        <f t="shared" si="217"/>
        <v>0</v>
      </c>
      <c r="CC169" s="19">
        <v>0</v>
      </c>
      <c r="CD169" s="19"/>
      <c r="CE169" s="19">
        <f>SUM(CF169:CJ169)</f>
        <v>0</v>
      </c>
      <c r="CF169" s="19">
        <v>0</v>
      </c>
      <c r="CG169" s="19">
        <v>0</v>
      </c>
      <c r="CH169" s="19">
        <v>0</v>
      </c>
      <c r="CI169" s="19">
        <v>0</v>
      </c>
      <c r="CJ169" s="19">
        <v>0</v>
      </c>
      <c r="CK169" s="19">
        <f>SUM(CL169:CP169)</f>
        <v>0</v>
      </c>
      <c r="CL169" s="19">
        <v>0</v>
      </c>
      <c r="CM169" s="19">
        <v>0</v>
      </c>
      <c r="CN169" s="19">
        <v>0</v>
      </c>
      <c r="CO169" s="19"/>
      <c r="CP169" s="19"/>
      <c r="CQ169" s="19">
        <v>0</v>
      </c>
      <c r="CR169" s="19">
        <f t="shared" si="219"/>
        <v>0</v>
      </c>
      <c r="CS169" s="19">
        <f t="shared" si="220"/>
        <v>0</v>
      </c>
      <c r="CT169" s="19">
        <v>0</v>
      </c>
      <c r="CU169" s="20">
        <v>0</v>
      </c>
      <c r="CW169" s="94"/>
      <c r="CX169" s="109">
        <v>19799454</v>
      </c>
      <c r="CY169" s="109">
        <f t="shared" si="156"/>
        <v>0</v>
      </c>
      <c r="CZ169" s="94"/>
      <c r="DA169" s="95"/>
    </row>
    <row r="170" spans="1:123" s="59" customFormat="1" ht="31.2" x14ac:dyDescent="0.3">
      <c r="A170" s="16" t="s">
        <v>270</v>
      </c>
      <c r="B170" s="16" t="s">
        <v>1</v>
      </c>
      <c r="C170" s="17" t="s">
        <v>588</v>
      </c>
      <c r="D170" s="18">
        <f>SUM(D171)</f>
        <v>30288436</v>
      </c>
      <c r="E170" s="18">
        <f t="shared" ref="E170:BT170" si="274">SUM(E171)</f>
        <v>30288436</v>
      </c>
      <c r="F170" s="18">
        <f t="shared" si="274"/>
        <v>30288436</v>
      </c>
      <c r="G170" s="18">
        <f t="shared" si="274"/>
        <v>0</v>
      </c>
      <c r="H170" s="18">
        <f t="shared" si="274"/>
        <v>0</v>
      </c>
      <c r="I170" s="18">
        <f t="shared" si="274"/>
        <v>28853754</v>
      </c>
      <c r="J170" s="18">
        <f t="shared" si="274"/>
        <v>28853754</v>
      </c>
      <c r="K170" s="18">
        <f t="shared" si="274"/>
        <v>0</v>
      </c>
      <c r="L170" s="18">
        <f t="shared" si="274"/>
        <v>0</v>
      </c>
      <c r="M170" s="18">
        <f t="shared" si="274"/>
        <v>0</v>
      </c>
      <c r="N170" s="18">
        <f t="shared" si="274"/>
        <v>0</v>
      </c>
      <c r="O170" s="18">
        <f t="shared" si="274"/>
        <v>0</v>
      </c>
      <c r="P170" s="18">
        <f t="shared" si="274"/>
        <v>0</v>
      </c>
      <c r="Q170" s="18">
        <f t="shared" si="274"/>
        <v>0</v>
      </c>
      <c r="R170" s="18">
        <f t="shared" si="274"/>
        <v>0</v>
      </c>
      <c r="S170" s="18">
        <f t="shared" si="274"/>
        <v>0</v>
      </c>
      <c r="T170" s="18">
        <f t="shared" si="274"/>
        <v>0</v>
      </c>
      <c r="U170" s="18">
        <f t="shared" si="274"/>
        <v>0</v>
      </c>
      <c r="V170" s="18">
        <f t="shared" si="274"/>
        <v>0</v>
      </c>
      <c r="W170" s="18">
        <f t="shared" si="274"/>
        <v>0</v>
      </c>
      <c r="X170" s="18">
        <f t="shared" si="274"/>
        <v>0</v>
      </c>
      <c r="Y170" s="18">
        <f t="shared" si="274"/>
        <v>0</v>
      </c>
      <c r="Z170" s="18">
        <f t="shared" si="274"/>
        <v>0</v>
      </c>
      <c r="AA170" s="18">
        <f t="shared" si="274"/>
        <v>0</v>
      </c>
      <c r="AB170" s="18">
        <f t="shared" si="274"/>
        <v>0</v>
      </c>
      <c r="AC170" s="18">
        <f t="shared" si="274"/>
        <v>0</v>
      </c>
      <c r="AD170" s="18">
        <f t="shared" si="274"/>
        <v>0</v>
      </c>
      <c r="AE170" s="18">
        <f t="shared" si="274"/>
        <v>1434682</v>
      </c>
      <c r="AF170" s="18">
        <f t="shared" si="274"/>
        <v>0</v>
      </c>
      <c r="AG170" s="18">
        <f t="shared" si="274"/>
        <v>0</v>
      </c>
      <c r="AH170" s="18">
        <f t="shared" si="274"/>
        <v>0</v>
      </c>
      <c r="AI170" s="18">
        <f t="shared" si="274"/>
        <v>0</v>
      </c>
      <c r="AJ170" s="18">
        <f t="shared" si="274"/>
        <v>0</v>
      </c>
      <c r="AK170" s="18">
        <f t="shared" si="274"/>
        <v>0</v>
      </c>
      <c r="AL170" s="18">
        <f t="shared" si="274"/>
        <v>0</v>
      </c>
      <c r="AM170" s="18">
        <f t="shared" si="274"/>
        <v>0</v>
      </c>
      <c r="AN170" s="18">
        <f t="shared" si="274"/>
        <v>0</v>
      </c>
      <c r="AO170" s="18">
        <f t="shared" si="274"/>
        <v>0</v>
      </c>
      <c r="AP170" s="18">
        <f t="shared" si="274"/>
        <v>0</v>
      </c>
      <c r="AQ170" s="18">
        <f t="shared" si="274"/>
        <v>0</v>
      </c>
      <c r="AR170" s="18">
        <f t="shared" si="274"/>
        <v>0</v>
      </c>
      <c r="AS170" s="18">
        <f t="shared" si="274"/>
        <v>0</v>
      </c>
      <c r="AT170" s="18"/>
      <c r="AU170" s="18"/>
      <c r="AV170" s="18">
        <f t="shared" si="274"/>
        <v>235857</v>
      </c>
      <c r="AW170" s="18">
        <f t="shared" si="274"/>
        <v>0</v>
      </c>
      <c r="AX170" s="18">
        <f t="shared" si="274"/>
        <v>0</v>
      </c>
      <c r="AY170" s="18"/>
      <c r="AZ170" s="18">
        <f t="shared" si="274"/>
        <v>1198825</v>
      </c>
      <c r="BA170" s="18">
        <f t="shared" si="274"/>
        <v>0</v>
      </c>
      <c r="BB170" s="18">
        <f t="shared" si="274"/>
        <v>0</v>
      </c>
      <c r="BC170" s="18">
        <f t="shared" si="274"/>
        <v>0</v>
      </c>
      <c r="BD170" s="18">
        <f t="shared" si="274"/>
        <v>0</v>
      </c>
      <c r="BE170" s="18">
        <f t="shared" si="274"/>
        <v>0</v>
      </c>
      <c r="BF170" s="18">
        <f t="shared" si="274"/>
        <v>0</v>
      </c>
      <c r="BG170" s="18">
        <f t="shared" si="274"/>
        <v>0</v>
      </c>
      <c r="BH170" s="18">
        <f t="shared" si="274"/>
        <v>0</v>
      </c>
      <c r="BI170" s="18">
        <f t="shared" si="274"/>
        <v>0</v>
      </c>
      <c r="BJ170" s="18">
        <f t="shared" si="274"/>
        <v>0</v>
      </c>
      <c r="BK170" s="18">
        <f t="shared" si="274"/>
        <v>0</v>
      </c>
      <c r="BL170" s="18">
        <f t="shared" si="274"/>
        <v>0</v>
      </c>
      <c r="BM170" s="18">
        <f t="shared" si="274"/>
        <v>0</v>
      </c>
      <c r="BN170" s="18">
        <f t="shared" si="274"/>
        <v>0</v>
      </c>
      <c r="BO170" s="18">
        <f t="shared" si="274"/>
        <v>0</v>
      </c>
      <c r="BP170" s="18">
        <f t="shared" si="274"/>
        <v>0</v>
      </c>
      <c r="BQ170" s="18">
        <f t="shared" si="274"/>
        <v>0</v>
      </c>
      <c r="BR170" s="18">
        <f t="shared" si="274"/>
        <v>0</v>
      </c>
      <c r="BS170" s="18">
        <f t="shared" si="274"/>
        <v>0</v>
      </c>
      <c r="BT170" s="18">
        <f t="shared" si="274"/>
        <v>0</v>
      </c>
      <c r="BU170" s="18">
        <f t="shared" ref="BU170:CU170" si="275">SUM(BU171)</f>
        <v>0</v>
      </c>
      <c r="BV170" s="18">
        <f t="shared" si="275"/>
        <v>0</v>
      </c>
      <c r="BW170" s="18">
        <f t="shared" si="275"/>
        <v>0</v>
      </c>
      <c r="BX170" s="18">
        <f t="shared" si="275"/>
        <v>0</v>
      </c>
      <c r="BY170" s="18">
        <f t="shared" si="275"/>
        <v>0</v>
      </c>
      <c r="BZ170" s="18">
        <f t="shared" si="275"/>
        <v>0</v>
      </c>
      <c r="CA170" s="18">
        <f t="shared" si="275"/>
        <v>0</v>
      </c>
      <c r="CB170" s="18">
        <f t="shared" si="275"/>
        <v>0</v>
      </c>
      <c r="CC170" s="18">
        <f t="shared" si="275"/>
        <v>0</v>
      </c>
      <c r="CD170" s="18">
        <f t="shared" si="275"/>
        <v>0</v>
      </c>
      <c r="CE170" s="18">
        <f t="shared" si="275"/>
        <v>0</v>
      </c>
      <c r="CF170" s="18">
        <f t="shared" si="275"/>
        <v>0</v>
      </c>
      <c r="CG170" s="18">
        <f t="shared" si="275"/>
        <v>0</v>
      </c>
      <c r="CH170" s="18">
        <f t="shared" si="275"/>
        <v>0</v>
      </c>
      <c r="CI170" s="18">
        <f t="shared" si="275"/>
        <v>0</v>
      </c>
      <c r="CJ170" s="18">
        <f t="shared" si="275"/>
        <v>0</v>
      </c>
      <c r="CK170" s="18">
        <f t="shared" si="275"/>
        <v>0</v>
      </c>
      <c r="CL170" s="18">
        <f t="shared" si="275"/>
        <v>0</v>
      </c>
      <c r="CM170" s="18">
        <f t="shared" si="275"/>
        <v>0</v>
      </c>
      <c r="CN170" s="18">
        <f t="shared" si="275"/>
        <v>0</v>
      </c>
      <c r="CO170" s="18"/>
      <c r="CP170" s="18"/>
      <c r="CQ170" s="18">
        <f t="shared" si="275"/>
        <v>0</v>
      </c>
      <c r="CR170" s="18">
        <f t="shared" si="275"/>
        <v>0</v>
      </c>
      <c r="CS170" s="18">
        <f t="shared" si="275"/>
        <v>0</v>
      </c>
      <c r="CT170" s="18">
        <f t="shared" si="275"/>
        <v>0</v>
      </c>
      <c r="CU170" s="46">
        <f t="shared" si="275"/>
        <v>0</v>
      </c>
      <c r="CV170" s="58"/>
      <c r="CW170" s="94"/>
      <c r="CX170" s="114">
        <v>30288436</v>
      </c>
      <c r="CY170" s="114">
        <f t="shared" si="156"/>
        <v>0</v>
      </c>
      <c r="CZ170" s="94"/>
      <c r="DA170" s="93"/>
      <c r="DB170" s="58"/>
      <c r="DC170" s="58"/>
      <c r="DD170" s="58"/>
      <c r="DE170" s="58"/>
      <c r="DF170" s="58"/>
      <c r="DG170" s="58"/>
      <c r="DH170" s="58"/>
      <c r="DI170" s="58"/>
      <c r="DJ170" s="58"/>
      <c r="DK170" s="58"/>
      <c r="DL170" s="58"/>
      <c r="DM170" s="58"/>
      <c r="DN170" s="58"/>
      <c r="DO170" s="58"/>
      <c r="DP170" s="58"/>
      <c r="DQ170" s="58"/>
      <c r="DR170" s="58"/>
      <c r="DS170" s="58"/>
    </row>
    <row r="171" spans="1:123" ht="31.2" x14ac:dyDescent="0.3">
      <c r="A171" s="21" t="s">
        <v>1</v>
      </c>
      <c r="B171" s="21" t="s">
        <v>83</v>
      </c>
      <c r="C171" s="22" t="s">
        <v>539</v>
      </c>
      <c r="D171" s="18">
        <f>SUM(E171+BZ171+CR171)</f>
        <v>30288436</v>
      </c>
      <c r="E171" s="19">
        <f>SUM(F171+BA171)</f>
        <v>30288436</v>
      </c>
      <c r="F171" s="19">
        <f>SUM(G171+H171+I171+P171+S171+T171+U171+AE171+AD171)</f>
        <v>30288436</v>
      </c>
      <c r="G171" s="19">
        <v>0</v>
      </c>
      <c r="H171" s="19">
        <v>0</v>
      </c>
      <c r="I171" s="19">
        <f t="shared" si="213"/>
        <v>28853754</v>
      </c>
      <c r="J171" s="23">
        <v>28853754</v>
      </c>
      <c r="K171" s="19">
        <v>0</v>
      </c>
      <c r="L171" s="19">
        <v>0</v>
      </c>
      <c r="M171" s="19">
        <v>0</v>
      </c>
      <c r="N171" s="19">
        <v>0</v>
      </c>
      <c r="O171" s="19">
        <v>0</v>
      </c>
      <c r="P171" s="19">
        <f t="shared" si="214"/>
        <v>0</v>
      </c>
      <c r="Q171" s="19">
        <v>0</v>
      </c>
      <c r="R171" s="19">
        <v>0</v>
      </c>
      <c r="S171" s="19">
        <v>0</v>
      </c>
      <c r="T171" s="19">
        <v>0</v>
      </c>
      <c r="U171" s="19">
        <f t="shared" ref="U171" si="276">SUM(V171:AC171)</f>
        <v>0</v>
      </c>
      <c r="V171" s="19">
        <v>0</v>
      </c>
      <c r="W171" s="19">
        <v>0</v>
      </c>
      <c r="X171" s="19">
        <v>0</v>
      </c>
      <c r="Y171" s="19">
        <v>0</v>
      </c>
      <c r="Z171" s="19">
        <v>0</v>
      </c>
      <c r="AA171" s="19">
        <v>0</v>
      </c>
      <c r="AB171" s="19">
        <v>0</v>
      </c>
      <c r="AC171" s="19">
        <v>0</v>
      </c>
      <c r="AD171" s="19">
        <v>0</v>
      </c>
      <c r="AE171" s="19">
        <f>SUM(AF171:AZ171)</f>
        <v>1434682</v>
      </c>
      <c r="AF171" s="19">
        <v>0</v>
      </c>
      <c r="AG171" s="19">
        <v>0</v>
      </c>
      <c r="AH171" s="19">
        <v>0</v>
      </c>
      <c r="AI171" s="19">
        <v>0</v>
      </c>
      <c r="AJ171" s="19">
        <v>0</v>
      </c>
      <c r="AK171" s="19">
        <v>0</v>
      </c>
      <c r="AL171" s="19">
        <v>0</v>
      </c>
      <c r="AM171" s="19">
        <v>0</v>
      </c>
      <c r="AN171" s="19">
        <v>0</v>
      </c>
      <c r="AO171" s="19">
        <v>0</v>
      </c>
      <c r="AP171" s="19">
        <v>0</v>
      </c>
      <c r="AQ171" s="19">
        <v>0</v>
      </c>
      <c r="AR171" s="19">
        <v>0</v>
      </c>
      <c r="AS171" s="19">
        <v>0</v>
      </c>
      <c r="AT171" s="19">
        <v>0</v>
      </c>
      <c r="AU171" s="19">
        <v>0</v>
      </c>
      <c r="AV171" s="23">
        <v>235857</v>
      </c>
      <c r="AW171" s="19">
        <v>0</v>
      </c>
      <c r="AX171" s="19">
        <v>0</v>
      </c>
      <c r="AY171" s="19">
        <v>0</v>
      </c>
      <c r="AZ171" s="24">
        <v>1198825</v>
      </c>
      <c r="BA171" s="19">
        <f>SUM(BB171+BF171+BI171+BK171+BN171)</f>
        <v>0</v>
      </c>
      <c r="BB171" s="19">
        <f>SUM(BC171:BE171)</f>
        <v>0</v>
      </c>
      <c r="BC171" s="19">
        <v>0</v>
      </c>
      <c r="BD171" s="19">
        <v>0</v>
      </c>
      <c r="BE171" s="19">
        <v>0</v>
      </c>
      <c r="BF171" s="19">
        <f>SUM(BH171:BH171)</f>
        <v>0</v>
      </c>
      <c r="BG171" s="19">
        <v>0</v>
      </c>
      <c r="BH171" s="19">
        <v>0</v>
      </c>
      <c r="BI171" s="19">
        <v>0</v>
      </c>
      <c r="BJ171" s="19">
        <v>0</v>
      </c>
      <c r="BK171" s="19">
        <f t="shared" si="216"/>
        <v>0</v>
      </c>
      <c r="BL171" s="19">
        <v>0</v>
      </c>
      <c r="BM171" s="19">
        <v>0</v>
      </c>
      <c r="BN171" s="19">
        <f>SUM(BO171:BY171)</f>
        <v>0</v>
      </c>
      <c r="BO171" s="19">
        <v>0</v>
      </c>
      <c r="BP171" s="19">
        <v>0</v>
      </c>
      <c r="BQ171" s="19">
        <v>0</v>
      </c>
      <c r="BR171" s="19">
        <v>0</v>
      </c>
      <c r="BS171" s="19">
        <v>0</v>
      </c>
      <c r="BT171" s="19">
        <v>0</v>
      </c>
      <c r="BU171" s="19">
        <v>0</v>
      </c>
      <c r="BV171" s="19">
        <v>0</v>
      </c>
      <c r="BW171" s="19">
        <v>0</v>
      </c>
      <c r="BX171" s="19">
        <v>0</v>
      </c>
      <c r="BY171" s="19">
        <v>0</v>
      </c>
      <c r="BZ171" s="19">
        <f>SUM(CA171+CQ171)</f>
        <v>0</v>
      </c>
      <c r="CA171" s="19">
        <f>SUM(CB171+CE171+CK171)</f>
        <v>0</v>
      </c>
      <c r="CB171" s="19">
        <f t="shared" si="217"/>
        <v>0</v>
      </c>
      <c r="CC171" s="19">
        <v>0</v>
      </c>
      <c r="CD171" s="19">
        <v>0</v>
      </c>
      <c r="CE171" s="19">
        <f>SUM(CF171:CJ171)</f>
        <v>0</v>
      </c>
      <c r="CF171" s="19">
        <v>0</v>
      </c>
      <c r="CG171" s="19">
        <v>0</v>
      </c>
      <c r="CH171" s="19">
        <v>0</v>
      </c>
      <c r="CI171" s="19">
        <v>0</v>
      </c>
      <c r="CJ171" s="19">
        <v>0</v>
      </c>
      <c r="CK171" s="19">
        <f>SUM(CL171:CP171)</f>
        <v>0</v>
      </c>
      <c r="CL171" s="19">
        <v>0</v>
      </c>
      <c r="CM171" s="19">
        <v>0</v>
      </c>
      <c r="CN171" s="19">
        <v>0</v>
      </c>
      <c r="CO171" s="19"/>
      <c r="CP171" s="19"/>
      <c r="CQ171" s="19">
        <v>0</v>
      </c>
      <c r="CR171" s="19">
        <f t="shared" si="219"/>
        <v>0</v>
      </c>
      <c r="CS171" s="19">
        <f t="shared" si="220"/>
        <v>0</v>
      </c>
      <c r="CT171" s="19">
        <v>0</v>
      </c>
      <c r="CU171" s="20">
        <v>0</v>
      </c>
      <c r="CW171" s="94"/>
      <c r="CX171" s="109">
        <v>30288436</v>
      </c>
      <c r="CY171" s="109">
        <f t="shared" ref="CY171:CY207" si="277">D171-CX171</f>
        <v>0</v>
      </c>
      <c r="CZ171" s="94"/>
      <c r="DA171" s="95"/>
    </row>
    <row r="172" spans="1:123" s="59" customFormat="1" ht="31.2" x14ac:dyDescent="0.3">
      <c r="A172" s="16" t="s">
        <v>271</v>
      </c>
      <c r="B172" s="16" t="s">
        <v>1</v>
      </c>
      <c r="C172" s="17" t="s">
        <v>272</v>
      </c>
      <c r="D172" s="18">
        <f t="shared" ref="D172:AK172" si="278">SUM(D173)</f>
        <v>4636626</v>
      </c>
      <c r="E172" s="18">
        <f t="shared" si="278"/>
        <v>4636626</v>
      </c>
      <c r="F172" s="18">
        <f t="shared" si="278"/>
        <v>4636626</v>
      </c>
      <c r="G172" s="18">
        <f t="shared" si="278"/>
        <v>3630875</v>
      </c>
      <c r="H172" s="18">
        <f t="shared" si="278"/>
        <v>869769</v>
      </c>
      <c r="I172" s="18">
        <f t="shared" si="278"/>
        <v>94992</v>
      </c>
      <c r="J172" s="18">
        <f t="shared" si="278"/>
        <v>0</v>
      </c>
      <c r="K172" s="18">
        <f t="shared" si="278"/>
        <v>0</v>
      </c>
      <c r="L172" s="18">
        <f t="shared" si="278"/>
        <v>0</v>
      </c>
      <c r="M172" s="18">
        <f t="shared" si="278"/>
        <v>0</v>
      </c>
      <c r="N172" s="18">
        <f t="shared" si="278"/>
        <v>80529</v>
      </c>
      <c r="O172" s="18">
        <f t="shared" si="278"/>
        <v>14463</v>
      </c>
      <c r="P172" s="18">
        <f t="shared" si="278"/>
        <v>0</v>
      </c>
      <c r="Q172" s="18">
        <f t="shared" si="278"/>
        <v>0</v>
      </c>
      <c r="R172" s="18">
        <f t="shared" si="278"/>
        <v>0</v>
      </c>
      <c r="S172" s="18">
        <f t="shared" si="278"/>
        <v>0</v>
      </c>
      <c r="T172" s="18">
        <f t="shared" si="278"/>
        <v>40990</v>
      </c>
      <c r="U172" s="18">
        <f t="shared" si="278"/>
        <v>0</v>
      </c>
      <c r="V172" s="18">
        <f t="shared" si="278"/>
        <v>0</v>
      </c>
      <c r="W172" s="18">
        <f t="shared" si="278"/>
        <v>0</v>
      </c>
      <c r="X172" s="18">
        <f t="shared" si="278"/>
        <v>0</v>
      </c>
      <c r="Y172" s="18">
        <f t="shared" si="278"/>
        <v>0</v>
      </c>
      <c r="Z172" s="18">
        <f t="shared" si="278"/>
        <v>0</v>
      </c>
      <c r="AA172" s="18">
        <f t="shared" si="278"/>
        <v>0</v>
      </c>
      <c r="AB172" s="18">
        <f t="shared" si="278"/>
        <v>0</v>
      </c>
      <c r="AC172" s="18">
        <f t="shared" si="278"/>
        <v>0</v>
      </c>
      <c r="AD172" s="18">
        <f t="shared" si="278"/>
        <v>0</v>
      </c>
      <c r="AE172" s="18">
        <f t="shared" si="278"/>
        <v>0</v>
      </c>
      <c r="AF172" s="18">
        <f t="shared" si="278"/>
        <v>0</v>
      </c>
      <c r="AG172" s="18">
        <f t="shared" si="278"/>
        <v>0</v>
      </c>
      <c r="AH172" s="18">
        <f t="shared" si="278"/>
        <v>0</v>
      </c>
      <c r="AI172" s="18">
        <f t="shared" si="278"/>
        <v>0</v>
      </c>
      <c r="AJ172" s="18">
        <f t="shared" si="278"/>
        <v>0</v>
      </c>
      <c r="AK172" s="18">
        <f t="shared" si="278"/>
        <v>0</v>
      </c>
      <c r="AL172" s="18">
        <f t="shared" ref="AL172:CU172" si="279">SUM(AL173)</f>
        <v>0</v>
      </c>
      <c r="AM172" s="18">
        <f t="shared" si="279"/>
        <v>0</v>
      </c>
      <c r="AN172" s="18">
        <f t="shared" si="279"/>
        <v>0</v>
      </c>
      <c r="AO172" s="18">
        <f t="shared" si="279"/>
        <v>0</v>
      </c>
      <c r="AP172" s="18">
        <f t="shared" si="279"/>
        <v>0</v>
      </c>
      <c r="AQ172" s="18">
        <f t="shared" si="279"/>
        <v>0</v>
      </c>
      <c r="AR172" s="18">
        <f t="shared" si="279"/>
        <v>0</v>
      </c>
      <c r="AS172" s="18">
        <f t="shared" si="279"/>
        <v>0</v>
      </c>
      <c r="AT172" s="18"/>
      <c r="AU172" s="18"/>
      <c r="AV172" s="18">
        <f t="shared" si="279"/>
        <v>0</v>
      </c>
      <c r="AW172" s="18">
        <f t="shared" si="279"/>
        <v>0</v>
      </c>
      <c r="AX172" s="18">
        <f t="shared" si="279"/>
        <v>0</v>
      </c>
      <c r="AY172" s="18"/>
      <c r="AZ172" s="18">
        <f t="shared" si="279"/>
        <v>0</v>
      </c>
      <c r="BA172" s="18">
        <f t="shared" si="279"/>
        <v>0</v>
      </c>
      <c r="BB172" s="18">
        <f t="shared" si="279"/>
        <v>0</v>
      </c>
      <c r="BC172" s="18">
        <f t="shared" si="279"/>
        <v>0</v>
      </c>
      <c r="BD172" s="18">
        <f t="shared" si="279"/>
        <v>0</v>
      </c>
      <c r="BE172" s="18">
        <f t="shared" si="279"/>
        <v>0</v>
      </c>
      <c r="BF172" s="18">
        <f t="shared" si="279"/>
        <v>0</v>
      </c>
      <c r="BG172" s="18">
        <f t="shared" si="279"/>
        <v>0</v>
      </c>
      <c r="BH172" s="18">
        <f t="shared" si="279"/>
        <v>0</v>
      </c>
      <c r="BI172" s="18">
        <f t="shared" si="279"/>
        <v>0</v>
      </c>
      <c r="BJ172" s="18">
        <f t="shared" si="279"/>
        <v>0</v>
      </c>
      <c r="BK172" s="18">
        <f t="shared" si="279"/>
        <v>0</v>
      </c>
      <c r="BL172" s="18">
        <f t="shared" si="279"/>
        <v>0</v>
      </c>
      <c r="BM172" s="18">
        <f t="shared" si="279"/>
        <v>0</v>
      </c>
      <c r="BN172" s="18">
        <f t="shared" si="279"/>
        <v>0</v>
      </c>
      <c r="BO172" s="18">
        <f t="shared" si="279"/>
        <v>0</v>
      </c>
      <c r="BP172" s="18">
        <f t="shared" si="279"/>
        <v>0</v>
      </c>
      <c r="BQ172" s="18">
        <f t="shared" si="279"/>
        <v>0</v>
      </c>
      <c r="BR172" s="18">
        <f t="shared" si="279"/>
        <v>0</v>
      </c>
      <c r="BS172" s="18">
        <f t="shared" si="279"/>
        <v>0</v>
      </c>
      <c r="BT172" s="18">
        <f t="shared" si="279"/>
        <v>0</v>
      </c>
      <c r="BU172" s="18">
        <f t="shared" si="279"/>
        <v>0</v>
      </c>
      <c r="BV172" s="18">
        <f t="shared" si="279"/>
        <v>0</v>
      </c>
      <c r="BW172" s="18">
        <f t="shared" si="279"/>
        <v>0</v>
      </c>
      <c r="BX172" s="18">
        <f t="shared" si="279"/>
        <v>0</v>
      </c>
      <c r="BY172" s="18">
        <f t="shared" si="279"/>
        <v>0</v>
      </c>
      <c r="BZ172" s="18">
        <f t="shared" si="279"/>
        <v>0</v>
      </c>
      <c r="CA172" s="18">
        <f t="shared" si="279"/>
        <v>0</v>
      </c>
      <c r="CB172" s="18">
        <f t="shared" si="279"/>
        <v>0</v>
      </c>
      <c r="CC172" s="18">
        <f t="shared" si="279"/>
        <v>0</v>
      </c>
      <c r="CD172" s="18">
        <f t="shared" si="279"/>
        <v>0</v>
      </c>
      <c r="CE172" s="18">
        <f t="shared" si="279"/>
        <v>0</v>
      </c>
      <c r="CF172" s="18">
        <f t="shared" si="279"/>
        <v>0</v>
      </c>
      <c r="CG172" s="18">
        <f t="shared" si="279"/>
        <v>0</v>
      </c>
      <c r="CH172" s="18">
        <f t="shared" si="279"/>
        <v>0</v>
      </c>
      <c r="CI172" s="18">
        <f t="shared" si="279"/>
        <v>0</v>
      </c>
      <c r="CJ172" s="18">
        <f t="shared" si="279"/>
        <v>0</v>
      </c>
      <c r="CK172" s="18">
        <f t="shared" si="279"/>
        <v>0</v>
      </c>
      <c r="CL172" s="18">
        <f t="shared" si="279"/>
        <v>0</v>
      </c>
      <c r="CM172" s="18">
        <f t="shared" si="279"/>
        <v>0</v>
      </c>
      <c r="CN172" s="18">
        <f t="shared" si="279"/>
        <v>0</v>
      </c>
      <c r="CO172" s="18"/>
      <c r="CP172" s="18"/>
      <c r="CQ172" s="18">
        <f t="shared" si="279"/>
        <v>0</v>
      </c>
      <c r="CR172" s="18">
        <f t="shared" si="279"/>
        <v>0</v>
      </c>
      <c r="CS172" s="18">
        <f t="shared" si="279"/>
        <v>0</v>
      </c>
      <c r="CT172" s="18">
        <f t="shared" si="279"/>
        <v>0</v>
      </c>
      <c r="CU172" s="46">
        <f t="shared" si="279"/>
        <v>0</v>
      </c>
      <c r="CV172" s="58"/>
      <c r="CW172" s="94"/>
      <c r="CX172" s="114">
        <v>4636626</v>
      </c>
      <c r="CY172" s="114">
        <f t="shared" si="277"/>
        <v>0</v>
      </c>
      <c r="CZ172" s="94"/>
      <c r="DA172" s="93"/>
      <c r="DB172" s="58"/>
      <c r="DC172" s="58"/>
      <c r="DD172" s="58"/>
      <c r="DE172" s="58"/>
      <c r="DF172" s="58"/>
      <c r="DG172" s="58"/>
      <c r="DH172" s="58"/>
      <c r="DI172" s="58"/>
      <c r="DJ172" s="58"/>
      <c r="DK172" s="58"/>
      <c r="DL172" s="58"/>
      <c r="DM172" s="58"/>
      <c r="DN172" s="58"/>
      <c r="DO172" s="58"/>
      <c r="DP172" s="58"/>
      <c r="DQ172" s="58"/>
      <c r="DR172" s="58"/>
      <c r="DS172" s="58"/>
    </row>
    <row r="173" spans="1:123" ht="31.2" x14ac:dyDescent="0.3">
      <c r="A173" s="21" t="s">
        <v>1</v>
      </c>
      <c r="B173" s="21" t="s">
        <v>83</v>
      </c>
      <c r="C173" s="22" t="s">
        <v>273</v>
      </c>
      <c r="D173" s="18">
        <f>SUM(E173+BZ173+CR173)</f>
        <v>4636626</v>
      </c>
      <c r="E173" s="19">
        <f>SUM(F173+BA173)</f>
        <v>4636626</v>
      </c>
      <c r="F173" s="19">
        <f>SUM(G173+H173+I173+P173+S173+T173+U173+AE173+AD173)</f>
        <v>4636626</v>
      </c>
      <c r="G173" s="23">
        <v>3630875</v>
      </c>
      <c r="H173" s="23">
        <v>869769</v>
      </c>
      <c r="I173" s="19">
        <f t="shared" si="213"/>
        <v>94992</v>
      </c>
      <c r="J173" s="23"/>
      <c r="K173" s="23"/>
      <c r="L173" s="23"/>
      <c r="M173" s="23"/>
      <c r="N173" s="23">
        <v>80529</v>
      </c>
      <c r="O173" s="23">
        <v>14463</v>
      </c>
      <c r="P173" s="19">
        <f t="shared" si="214"/>
        <v>0</v>
      </c>
      <c r="Q173" s="19">
        <v>0</v>
      </c>
      <c r="R173" s="19">
        <v>0</v>
      </c>
      <c r="S173" s="19">
        <v>0</v>
      </c>
      <c r="T173" s="23">
        <v>40990</v>
      </c>
      <c r="U173" s="19">
        <f t="shared" ref="U173" si="280">SUM(V173:AC173)</f>
        <v>0</v>
      </c>
      <c r="V173" s="19">
        <v>0</v>
      </c>
      <c r="W173" s="19">
        <v>0</v>
      </c>
      <c r="X173" s="19">
        <v>0</v>
      </c>
      <c r="Y173" s="19">
        <v>0</v>
      </c>
      <c r="Z173" s="19">
        <v>0</v>
      </c>
      <c r="AA173" s="19">
        <v>0</v>
      </c>
      <c r="AB173" s="19">
        <v>0</v>
      </c>
      <c r="AC173" s="19">
        <v>0</v>
      </c>
      <c r="AD173" s="19">
        <v>0</v>
      </c>
      <c r="AE173" s="19">
        <f>SUM(AF173:AZ173)</f>
        <v>0</v>
      </c>
      <c r="AF173" s="19">
        <v>0</v>
      </c>
      <c r="AG173" s="19">
        <v>0</v>
      </c>
      <c r="AH173" s="19">
        <v>0</v>
      </c>
      <c r="AI173" s="19">
        <v>0</v>
      </c>
      <c r="AJ173" s="19">
        <v>0</v>
      </c>
      <c r="AK173" s="23"/>
      <c r="AL173" s="23"/>
      <c r="AM173" s="23"/>
      <c r="AN173" s="23"/>
      <c r="AO173" s="23">
        <v>0</v>
      </c>
      <c r="AP173" s="23">
        <v>0</v>
      </c>
      <c r="AQ173" s="23">
        <v>0</v>
      </c>
      <c r="AR173" s="23">
        <v>0</v>
      </c>
      <c r="AS173" s="23">
        <v>0</v>
      </c>
      <c r="AT173" s="23">
        <v>0</v>
      </c>
      <c r="AU173" s="23">
        <v>0</v>
      </c>
      <c r="AV173" s="23">
        <v>0</v>
      </c>
      <c r="AW173" s="23">
        <v>0</v>
      </c>
      <c r="AX173" s="23">
        <v>0</v>
      </c>
      <c r="AY173" s="23">
        <v>0</v>
      </c>
      <c r="AZ173" s="23"/>
      <c r="BA173" s="19">
        <f>SUM(BB173+BF173+BI173+BK173+BN173)</f>
        <v>0</v>
      </c>
      <c r="BB173" s="19">
        <f>SUM(BC173:BE173)</f>
        <v>0</v>
      </c>
      <c r="BC173" s="19">
        <v>0</v>
      </c>
      <c r="BD173" s="19">
        <v>0</v>
      </c>
      <c r="BE173" s="19">
        <v>0</v>
      </c>
      <c r="BF173" s="19">
        <f>SUM(BH173:BH173)</f>
        <v>0</v>
      </c>
      <c r="BG173" s="19">
        <v>0</v>
      </c>
      <c r="BH173" s="19">
        <v>0</v>
      </c>
      <c r="BI173" s="19">
        <v>0</v>
      </c>
      <c r="BJ173" s="19">
        <v>0</v>
      </c>
      <c r="BK173" s="19">
        <f t="shared" si="216"/>
        <v>0</v>
      </c>
      <c r="BL173" s="19">
        <v>0</v>
      </c>
      <c r="BM173" s="19">
        <v>0</v>
      </c>
      <c r="BN173" s="19">
        <f>SUM(BO173:BY173)</f>
        <v>0</v>
      </c>
      <c r="BO173" s="19">
        <v>0</v>
      </c>
      <c r="BP173" s="19">
        <v>0</v>
      </c>
      <c r="BQ173" s="19">
        <v>0</v>
      </c>
      <c r="BR173" s="19">
        <v>0</v>
      </c>
      <c r="BS173" s="19">
        <v>0</v>
      </c>
      <c r="BT173" s="19">
        <v>0</v>
      </c>
      <c r="BU173" s="19">
        <v>0</v>
      </c>
      <c r="BV173" s="19">
        <v>0</v>
      </c>
      <c r="BW173" s="19">
        <v>0</v>
      </c>
      <c r="BX173" s="19">
        <v>0</v>
      </c>
      <c r="BY173" s="19">
        <v>0</v>
      </c>
      <c r="BZ173" s="19">
        <f>SUM(CA173+CQ173)</f>
        <v>0</v>
      </c>
      <c r="CA173" s="19">
        <f>SUM(CB173+CE173+CK173)</f>
        <v>0</v>
      </c>
      <c r="CB173" s="19">
        <f t="shared" si="217"/>
        <v>0</v>
      </c>
      <c r="CC173" s="19">
        <v>0</v>
      </c>
      <c r="CD173" s="23"/>
      <c r="CE173" s="19">
        <f>SUM(CF173:CJ173)</f>
        <v>0</v>
      </c>
      <c r="CF173" s="19">
        <v>0</v>
      </c>
      <c r="CG173" s="19">
        <v>0</v>
      </c>
      <c r="CH173" s="19">
        <v>0</v>
      </c>
      <c r="CI173" s="19">
        <v>0</v>
      </c>
      <c r="CJ173" s="19">
        <v>0</v>
      </c>
      <c r="CK173" s="19">
        <f>SUM(CL173:CP173)</f>
        <v>0</v>
      </c>
      <c r="CL173" s="19">
        <v>0</v>
      </c>
      <c r="CM173" s="19">
        <v>0</v>
      </c>
      <c r="CN173" s="19">
        <v>0</v>
      </c>
      <c r="CO173" s="19"/>
      <c r="CP173" s="19"/>
      <c r="CQ173" s="19">
        <v>0</v>
      </c>
      <c r="CR173" s="19">
        <f t="shared" si="219"/>
        <v>0</v>
      </c>
      <c r="CS173" s="19">
        <f t="shared" si="220"/>
        <v>0</v>
      </c>
      <c r="CT173" s="19">
        <v>0</v>
      </c>
      <c r="CU173" s="20">
        <v>0</v>
      </c>
      <c r="CW173" s="94"/>
      <c r="CX173" s="109">
        <v>4636626</v>
      </c>
      <c r="CY173" s="109">
        <f t="shared" si="277"/>
        <v>0</v>
      </c>
      <c r="CZ173" s="94"/>
      <c r="DA173" s="95"/>
    </row>
    <row r="174" spans="1:123" s="59" customFormat="1" ht="15.6" x14ac:dyDescent="0.3">
      <c r="A174" s="25" t="s">
        <v>274</v>
      </c>
      <c r="B174" s="25" t="s">
        <v>1</v>
      </c>
      <c r="C174" s="26" t="s">
        <v>275</v>
      </c>
      <c r="D174" s="27">
        <f t="shared" ref="D174:AS174" si="281">SUM(D175+D176+D177+D181+D183+D185+D187+D189+D197)</f>
        <v>689824591</v>
      </c>
      <c r="E174" s="27">
        <f t="shared" si="281"/>
        <v>689017569</v>
      </c>
      <c r="F174" s="27">
        <f t="shared" si="281"/>
        <v>175132553</v>
      </c>
      <c r="G174" s="27">
        <f t="shared" si="281"/>
        <v>24961909</v>
      </c>
      <c r="H174" s="27">
        <f t="shared" si="281"/>
        <v>5494359</v>
      </c>
      <c r="I174" s="27">
        <f t="shared" si="281"/>
        <v>14663459</v>
      </c>
      <c r="J174" s="27">
        <f t="shared" si="281"/>
        <v>1189331</v>
      </c>
      <c r="K174" s="27">
        <f t="shared" si="281"/>
        <v>562829</v>
      </c>
      <c r="L174" s="27">
        <f t="shared" si="281"/>
        <v>9124873</v>
      </c>
      <c r="M174" s="27">
        <f t="shared" si="281"/>
        <v>0</v>
      </c>
      <c r="N174" s="27">
        <f t="shared" si="281"/>
        <v>1352423</v>
      </c>
      <c r="O174" s="27">
        <f t="shared" si="281"/>
        <v>2434003</v>
      </c>
      <c r="P174" s="27">
        <f t="shared" si="281"/>
        <v>0</v>
      </c>
      <c r="Q174" s="27">
        <f t="shared" si="281"/>
        <v>0</v>
      </c>
      <c r="R174" s="27">
        <f t="shared" si="281"/>
        <v>0</v>
      </c>
      <c r="S174" s="27">
        <f t="shared" si="281"/>
        <v>0</v>
      </c>
      <c r="T174" s="27">
        <f t="shared" si="281"/>
        <v>176893</v>
      </c>
      <c r="U174" s="27">
        <f t="shared" si="281"/>
        <v>114563719</v>
      </c>
      <c r="V174" s="27">
        <f t="shared" si="281"/>
        <v>115512</v>
      </c>
      <c r="W174" s="27">
        <f t="shared" si="281"/>
        <v>982111</v>
      </c>
      <c r="X174" s="27">
        <f t="shared" si="281"/>
        <v>425407</v>
      </c>
      <c r="Y174" s="27">
        <f t="shared" si="281"/>
        <v>863940</v>
      </c>
      <c r="Z174" s="27">
        <f t="shared" si="281"/>
        <v>83507</v>
      </c>
      <c r="AA174" s="27">
        <f t="shared" si="281"/>
        <v>0</v>
      </c>
      <c r="AB174" s="27">
        <f t="shared" si="281"/>
        <v>112062452</v>
      </c>
      <c r="AC174" s="27">
        <f t="shared" si="281"/>
        <v>30790</v>
      </c>
      <c r="AD174" s="27">
        <f t="shared" si="281"/>
        <v>0</v>
      </c>
      <c r="AE174" s="27">
        <f t="shared" si="281"/>
        <v>15272214</v>
      </c>
      <c r="AF174" s="27">
        <f t="shared" si="281"/>
        <v>0</v>
      </c>
      <c r="AG174" s="27">
        <f t="shared" si="281"/>
        <v>0</v>
      </c>
      <c r="AH174" s="27">
        <f t="shared" si="281"/>
        <v>1500</v>
      </c>
      <c r="AI174" s="27">
        <f t="shared" si="281"/>
        <v>79207</v>
      </c>
      <c r="AJ174" s="27">
        <f t="shared" si="281"/>
        <v>0</v>
      </c>
      <c r="AK174" s="27">
        <f t="shared" si="281"/>
        <v>7431</v>
      </c>
      <c r="AL174" s="27">
        <f t="shared" si="281"/>
        <v>0</v>
      </c>
      <c r="AM174" s="27">
        <f t="shared" si="281"/>
        <v>1955</v>
      </c>
      <c r="AN174" s="27">
        <f t="shared" si="281"/>
        <v>0</v>
      </c>
      <c r="AO174" s="27">
        <f t="shared" si="281"/>
        <v>0</v>
      </c>
      <c r="AP174" s="27">
        <f t="shared" si="281"/>
        <v>0</v>
      </c>
      <c r="AQ174" s="27">
        <f t="shared" si="281"/>
        <v>0</v>
      </c>
      <c r="AR174" s="27">
        <f t="shared" si="281"/>
        <v>264637</v>
      </c>
      <c r="AS174" s="27">
        <f t="shared" si="281"/>
        <v>86699</v>
      </c>
      <c r="AT174" s="27"/>
      <c r="AU174" s="27"/>
      <c r="AV174" s="27">
        <f>SUM(AV175+AV176+AV177+AV181+AV183+AV185+AV187+AV189+AV197)</f>
        <v>14514310</v>
      </c>
      <c r="AW174" s="27">
        <f>SUM(AW175+AW176+AW177+AW181+AW183+AW185+AW187+AW189+AW197)</f>
        <v>23367</v>
      </c>
      <c r="AX174" s="27">
        <f>SUM(AX175+AX176+AX177+AX181+AX183+AX185+AX187+AX189+AX197)</f>
        <v>0</v>
      </c>
      <c r="AY174" s="27"/>
      <c r="AZ174" s="27">
        <f t="shared" ref="AZ174:CN174" si="282">SUM(AZ175+AZ176+AZ177+AZ181+AZ183+AZ185+AZ187+AZ189+AZ197)</f>
        <v>293108</v>
      </c>
      <c r="BA174" s="27">
        <f t="shared" si="282"/>
        <v>513885016</v>
      </c>
      <c r="BB174" s="27">
        <f t="shared" si="282"/>
        <v>0</v>
      </c>
      <c r="BC174" s="27">
        <f t="shared" si="282"/>
        <v>0</v>
      </c>
      <c r="BD174" s="27">
        <f t="shared" si="282"/>
        <v>0</v>
      </c>
      <c r="BE174" s="27">
        <f t="shared" si="282"/>
        <v>0</v>
      </c>
      <c r="BF174" s="27">
        <f t="shared" si="282"/>
        <v>0</v>
      </c>
      <c r="BG174" s="27">
        <f t="shared" si="282"/>
        <v>0</v>
      </c>
      <c r="BH174" s="27">
        <f t="shared" si="282"/>
        <v>0</v>
      </c>
      <c r="BI174" s="27">
        <f t="shared" si="282"/>
        <v>0</v>
      </c>
      <c r="BJ174" s="27">
        <f t="shared" si="282"/>
        <v>0</v>
      </c>
      <c r="BK174" s="27">
        <f t="shared" si="282"/>
        <v>0</v>
      </c>
      <c r="BL174" s="27">
        <f t="shared" si="282"/>
        <v>0</v>
      </c>
      <c r="BM174" s="27">
        <f t="shared" si="282"/>
        <v>0</v>
      </c>
      <c r="BN174" s="27">
        <f t="shared" si="282"/>
        <v>513885016</v>
      </c>
      <c r="BO174" s="27">
        <f t="shared" si="282"/>
        <v>61507239</v>
      </c>
      <c r="BP174" s="27">
        <f t="shared" si="282"/>
        <v>13158360</v>
      </c>
      <c r="BQ174" s="27">
        <f t="shared" si="282"/>
        <v>0</v>
      </c>
      <c r="BR174" s="27">
        <f t="shared" si="282"/>
        <v>25504374</v>
      </c>
      <c r="BS174" s="27">
        <f t="shared" si="282"/>
        <v>15000</v>
      </c>
      <c r="BT174" s="27">
        <f t="shared" si="282"/>
        <v>0</v>
      </c>
      <c r="BU174" s="27">
        <f t="shared" si="282"/>
        <v>179412887</v>
      </c>
      <c r="BV174" s="27">
        <f t="shared" si="282"/>
        <v>1763250</v>
      </c>
      <c r="BW174" s="27">
        <f t="shared" si="282"/>
        <v>286944</v>
      </c>
      <c r="BX174" s="27">
        <f t="shared" si="282"/>
        <v>207784416</v>
      </c>
      <c r="BY174" s="27">
        <f t="shared" si="282"/>
        <v>24452546</v>
      </c>
      <c r="BZ174" s="27">
        <f t="shared" si="282"/>
        <v>807022</v>
      </c>
      <c r="CA174" s="27">
        <f t="shared" si="282"/>
        <v>807022</v>
      </c>
      <c r="CB174" s="27">
        <f t="shared" si="282"/>
        <v>807022</v>
      </c>
      <c r="CC174" s="27">
        <f t="shared" si="282"/>
        <v>0</v>
      </c>
      <c r="CD174" s="27">
        <f t="shared" si="282"/>
        <v>807022</v>
      </c>
      <c r="CE174" s="27">
        <f t="shared" si="282"/>
        <v>0</v>
      </c>
      <c r="CF174" s="27">
        <f t="shared" si="282"/>
        <v>0</v>
      </c>
      <c r="CG174" s="27">
        <f t="shared" si="282"/>
        <v>0</v>
      </c>
      <c r="CH174" s="27">
        <f t="shared" si="282"/>
        <v>0</v>
      </c>
      <c r="CI174" s="27">
        <f t="shared" si="282"/>
        <v>0</v>
      </c>
      <c r="CJ174" s="27">
        <f t="shared" si="282"/>
        <v>0</v>
      </c>
      <c r="CK174" s="27">
        <f t="shared" si="282"/>
        <v>0</v>
      </c>
      <c r="CL174" s="27">
        <f t="shared" si="282"/>
        <v>0</v>
      </c>
      <c r="CM174" s="27">
        <f t="shared" si="282"/>
        <v>0</v>
      </c>
      <c r="CN174" s="27">
        <f t="shared" si="282"/>
        <v>0</v>
      </c>
      <c r="CO174" s="27"/>
      <c r="CP174" s="27"/>
      <c r="CQ174" s="27">
        <f t="shared" ref="CQ174:CU174" si="283">SUM(CQ175+CQ176+CQ177+CQ181+CQ183+CQ185+CQ187+CQ189+CQ197)</f>
        <v>0</v>
      </c>
      <c r="CR174" s="27">
        <f t="shared" si="283"/>
        <v>0</v>
      </c>
      <c r="CS174" s="27">
        <f t="shared" si="283"/>
        <v>0</v>
      </c>
      <c r="CT174" s="27">
        <f t="shared" si="283"/>
        <v>0</v>
      </c>
      <c r="CU174" s="61">
        <f t="shared" si="283"/>
        <v>0</v>
      </c>
      <c r="CV174" s="58"/>
      <c r="CW174" s="92"/>
      <c r="CX174" s="113">
        <v>667304826</v>
      </c>
      <c r="CY174" s="113">
        <f t="shared" si="277"/>
        <v>22519765</v>
      </c>
      <c r="CZ174" s="92"/>
      <c r="DA174" s="93"/>
      <c r="DB174" s="58"/>
      <c r="DC174" s="58"/>
      <c r="DD174" s="58"/>
      <c r="DE174" s="58"/>
      <c r="DF174" s="58"/>
      <c r="DG174" s="58"/>
      <c r="DH174" s="58"/>
      <c r="DI174" s="58"/>
      <c r="DJ174" s="58"/>
      <c r="DK174" s="58"/>
      <c r="DL174" s="58"/>
      <c r="DM174" s="58"/>
      <c r="DN174" s="58"/>
      <c r="DO174" s="58"/>
      <c r="DP174" s="58"/>
      <c r="DQ174" s="58"/>
      <c r="DR174" s="58"/>
      <c r="DS174" s="58"/>
    </row>
    <row r="175" spans="1:123" s="59" customFormat="1" ht="15.6" x14ac:dyDescent="0.3">
      <c r="A175" s="16" t="s">
        <v>276</v>
      </c>
      <c r="B175" s="16" t="s">
        <v>1</v>
      </c>
      <c r="C175" s="17" t="s">
        <v>277</v>
      </c>
      <c r="D175" s="18">
        <f>SUM(E175+BZ175+CR175)</f>
        <v>92019802</v>
      </c>
      <c r="E175" s="18">
        <f>SUM(F175+BA175)</f>
        <v>92019802</v>
      </c>
      <c r="F175" s="18">
        <f>SUM(G175+H175+I175+P175+S175+T175+U175+AE175+AD175)</f>
        <v>0</v>
      </c>
      <c r="G175" s="18">
        <v>0</v>
      </c>
      <c r="H175" s="18">
        <v>0</v>
      </c>
      <c r="I175" s="18">
        <f t="shared" si="213"/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  <c r="P175" s="18">
        <f t="shared" si="214"/>
        <v>0</v>
      </c>
      <c r="Q175" s="18">
        <v>0</v>
      </c>
      <c r="R175" s="18">
        <v>0</v>
      </c>
      <c r="S175" s="18">
        <v>0</v>
      </c>
      <c r="T175" s="18">
        <v>0</v>
      </c>
      <c r="U175" s="18">
        <f t="shared" ref="U175:U176" si="284">SUM(V175:AC175)</f>
        <v>0</v>
      </c>
      <c r="V175" s="18">
        <v>0</v>
      </c>
      <c r="W175" s="18">
        <v>0</v>
      </c>
      <c r="X175" s="18">
        <v>0</v>
      </c>
      <c r="Y175" s="18">
        <v>0</v>
      </c>
      <c r="Z175" s="18">
        <v>0</v>
      </c>
      <c r="AA175" s="18">
        <v>0</v>
      </c>
      <c r="AB175" s="18">
        <v>0</v>
      </c>
      <c r="AC175" s="18">
        <v>0</v>
      </c>
      <c r="AD175" s="18">
        <v>0</v>
      </c>
      <c r="AE175" s="18">
        <f>SUM(AF175:AZ175)</f>
        <v>0</v>
      </c>
      <c r="AF175" s="18">
        <v>0</v>
      </c>
      <c r="AG175" s="18">
        <v>0</v>
      </c>
      <c r="AH175" s="18">
        <v>0</v>
      </c>
      <c r="AI175" s="18">
        <v>0</v>
      </c>
      <c r="AJ175" s="18">
        <v>0</v>
      </c>
      <c r="AK175" s="18">
        <v>0</v>
      </c>
      <c r="AL175" s="18">
        <v>0</v>
      </c>
      <c r="AM175" s="18">
        <v>0</v>
      </c>
      <c r="AN175" s="18">
        <v>0</v>
      </c>
      <c r="AO175" s="18">
        <v>0</v>
      </c>
      <c r="AP175" s="18">
        <v>0</v>
      </c>
      <c r="AQ175" s="18">
        <v>0</v>
      </c>
      <c r="AR175" s="18">
        <v>0</v>
      </c>
      <c r="AS175" s="18">
        <v>0</v>
      </c>
      <c r="AT175" s="18"/>
      <c r="AU175" s="18"/>
      <c r="AV175" s="18">
        <v>0</v>
      </c>
      <c r="AW175" s="18">
        <v>0</v>
      </c>
      <c r="AX175" s="18">
        <v>0</v>
      </c>
      <c r="AY175" s="18"/>
      <c r="AZ175" s="18">
        <v>0</v>
      </c>
      <c r="BA175" s="18">
        <f>SUM(BB175+BF175+BI175+BK175+BN175)</f>
        <v>92019802</v>
      </c>
      <c r="BB175" s="18">
        <f>SUM(BC175:BE175)</f>
        <v>0</v>
      </c>
      <c r="BC175" s="18">
        <v>0</v>
      </c>
      <c r="BD175" s="18">
        <v>0</v>
      </c>
      <c r="BE175" s="18">
        <v>0</v>
      </c>
      <c r="BF175" s="18">
        <f>SUM(BH175:BH175)</f>
        <v>0</v>
      </c>
      <c r="BG175" s="18">
        <v>0</v>
      </c>
      <c r="BH175" s="18">
        <v>0</v>
      </c>
      <c r="BI175" s="18">
        <v>0</v>
      </c>
      <c r="BJ175" s="18">
        <v>0</v>
      </c>
      <c r="BK175" s="18">
        <f t="shared" si="216"/>
        <v>0</v>
      </c>
      <c r="BL175" s="18">
        <v>0</v>
      </c>
      <c r="BM175" s="18">
        <v>0</v>
      </c>
      <c r="BN175" s="18">
        <f>SUM(BO175:BY175)</f>
        <v>92019802</v>
      </c>
      <c r="BO175" s="57">
        <v>47806633</v>
      </c>
      <c r="BP175" s="57">
        <v>0</v>
      </c>
      <c r="BQ175" s="57">
        <v>0</v>
      </c>
      <c r="BR175" s="57">
        <v>0</v>
      </c>
      <c r="BS175" s="57">
        <v>0</v>
      </c>
      <c r="BT175" s="57">
        <v>0</v>
      </c>
      <c r="BU175" s="57">
        <v>0</v>
      </c>
      <c r="BV175" s="57">
        <v>0</v>
      </c>
      <c r="BW175" s="57">
        <v>0</v>
      </c>
      <c r="BX175" s="57">
        <v>43670661</v>
      </c>
      <c r="BY175" s="57">
        <v>542508</v>
      </c>
      <c r="BZ175" s="18">
        <f>SUM(CA175+CQ175)</f>
        <v>0</v>
      </c>
      <c r="CA175" s="18">
        <f>SUM(CB175+CE175+CK175)</f>
        <v>0</v>
      </c>
      <c r="CB175" s="18">
        <f t="shared" si="217"/>
        <v>0</v>
      </c>
      <c r="CC175" s="18">
        <v>0</v>
      </c>
      <c r="CD175" s="18">
        <v>0</v>
      </c>
      <c r="CE175" s="18">
        <f>SUM(CF175:CJ175)</f>
        <v>0</v>
      </c>
      <c r="CF175" s="18">
        <v>0</v>
      </c>
      <c r="CG175" s="18">
        <v>0</v>
      </c>
      <c r="CH175" s="18">
        <v>0</v>
      </c>
      <c r="CI175" s="18">
        <v>0</v>
      </c>
      <c r="CJ175" s="18">
        <v>0</v>
      </c>
      <c r="CK175" s="18">
        <f>SUM(CL175:CP175)</f>
        <v>0</v>
      </c>
      <c r="CL175" s="18">
        <v>0</v>
      </c>
      <c r="CM175" s="18">
        <v>0</v>
      </c>
      <c r="CN175" s="18">
        <v>0</v>
      </c>
      <c r="CO175" s="18"/>
      <c r="CP175" s="18"/>
      <c r="CQ175" s="18">
        <v>0</v>
      </c>
      <c r="CR175" s="18">
        <f t="shared" si="219"/>
        <v>0</v>
      </c>
      <c r="CS175" s="18">
        <f t="shared" si="220"/>
        <v>0</v>
      </c>
      <c r="CT175" s="18">
        <v>0</v>
      </c>
      <c r="CU175" s="46">
        <v>0</v>
      </c>
      <c r="CV175" s="58"/>
      <c r="CW175" s="94"/>
      <c r="CX175" s="114">
        <v>92019802</v>
      </c>
      <c r="CY175" s="114">
        <f t="shared" si="277"/>
        <v>0</v>
      </c>
      <c r="CZ175" s="94"/>
      <c r="DA175" s="93"/>
      <c r="DB175" s="58"/>
      <c r="DC175" s="58"/>
      <c r="DD175" s="58"/>
      <c r="DE175" s="58"/>
      <c r="DF175" s="58"/>
      <c r="DG175" s="58"/>
      <c r="DH175" s="58"/>
      <c r="DI175" s="58"/>
      <c r="DJ175" s="58"/>
      <c r="DK175" s="58"/>
      <c r="DL175" s="58"/>
      <c r="DM175" s="58"/>
      <c r="DN175" s="58"/>
      <c r="DO175" s="58"/>
      <c r="DP175" s="58"/>
      <c r="DQ175" s="58"/>
      <c r="DR175" s="58"/>
      <c r="DS175" s="58"/>
    </row>
    <row r="176" spans="1:123" s="59" customFormat="1" ht="31.2" x14ac:dyDescent="0.3">
      <c r="A176" s="16" t="s">
        <v>278</v>
      </c>
      <c r="B176" s="16" t="s">
        <v>1</v>
      </c>
      <c r="C176" s="17" t="s">
        <v>279</v>
      </c>
      <c r="D176" s="18">
        <f>SUM(E176+BZ176+CR176)</f>
        <v>17581751</v>
      </c>
      <c r="E176" s="18">
        <f>SUM(F176+BA176)</f>
        <v>17581751</v>
      </c>
      <c r="F176" s="18">
        <f>SUM(G176+H176+I176+P176+S176+T176+U176+AE176+AD176)</f>
        <v>0</v>
      </c>
      <c r="G176" s="18">
        <v>0</v>
      </c>
      <c r="H176" s="18">
        <v>0</v>
      </c>
      <c r="I176" s="18">
        <f t="shared" si="213"/>
        <v>0</v>
      </c>
      <c r="J176" s="18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f t="shared" si="214"/>
        <v>0</v>
      </c>
      <c r="Q176" s="18">
        <v>0</v>
      </c>
      <c r="R176" s="18">
        <v>0</v>
      </c>
      <c r="S176" s="18">
        <v>0</v>
      </c>
      <c r="T176" s="18">
        <v>0</v>
      </c>
      <c r="U176" s="18">
        <f t="shared" si="284"/>
        <v>0</v>
      </c>
      <c r="V176" s="18">
        <v>0</v>
      </c>
      <c r="W176" s="18">
        <v>0</v>
      </c>
      <c r="X176" s="18">
        <v>0</v>
      </c>
      <c r="Y176" s="18">
        <v>0</v>
      </c>
      <c r="Z176" s="18">
        <v>0</v>
      </c>
      <c r="AA176" s="18">
        <v>0</v>
      </c>
      <c r="AB176" s="18">
        <v>0</v>
      </c>
      <c r="AC176" s="18">
        <v>0</v>
      </c>
      <c r="AD176" s="18">
        <v>0</v>
      </c>
      <c r="AE176" s="18">
        <f>SUM(AF176:AZ176)</f>
        <v>0</v>
      </c>
      <c r="AF176" s="18">
        <v>0</v>
      </c>
      <c r="AG176" s="18">
        <v>0</v>
      </c>
      <c r="AH176" s="18">
        <v>0</v>
      </c>
      <c r="AI176" s="18">
        <v>0</v>
      </c>
      <c r="AJ176" s="18">
        <v>0</v>
      </c>
      <c r="AK176" s="18">
        <v>0</v>
      </c>
      <c r="AL176" s="18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0</v>
      </c>
      <c r="AS176" s="18">
        <v>0</v>
      </c>
      <c r="AT176" s="18"/>
      <c r="AU176" s="18"/>
      <c r="AV176" s="18">
        <v>0</v>
      </c>
      <c r="AW176" s="18">
        <v>0</v>
      </c>
      <c r="AX176" s="18">
        <v>0</v>
      </c>
      <c r="AY176" s="18"/>
      <c r="AZ176" s="18">
        <v>0</v>
      </c>
      <c r="BA176" s="18">
        <f>SUM(BB176+BF176+BI176+BK176+BN176)</f>
        <v>17581751</v>
      </c>
      <c r="BB176" s="18">
        <f>SUM(BC176:BE176)</f>
        <v>0</v>
      </c>
      <c r="BC176" s="18">
        <v>0</v>
      </c>
      <c r="BD176" s="18">
        <v>0</v>
      </c>
      <c r="BE176" s="18">
        <v>0</v>
      </c>
      <c r="BF176" s="18">
        <f>SUM(BH176:BH176)</f>
        <v>0</v>
      </c>
      <c r="BG176" s="18">
        <v>0</v>
      </c>
      <c r="BH176" s="18">
        <v>0</v>
      </c>
      <c r="BI176" s="18">
        <v>0</v>
      </c>
      <c r="BJ176" s="18">
        <v>0</v>
      </c>
      <c r="BK176" s="18">
        <f t="shared" si="216"/>
        <v>0</v>
      </c>
      <c r="BL176" s="18">
        <v>0</v>
      </c>
      <c r="BM176" s="18">
        <v>0</v>
      </c>
      <c r="BN176" s="18">
        <f>SUM(BO176:BY176)</f>
        <v>17581751</v>
      </c>
      <c r="BO176" s="57">
        <v>13700606</v>
      </c>
      <c r="BP176" s="57">
        <v>0</v>
      </c>
      <c r="BQ176" s="57">
        <v>0</v>
      </c>
      <c r="BR176" s="57">
        <v>0</v>
      </c>
      <c r="BS176" s="57">
        <v>0</v>
      </c>
      <c r="BT176" s="57">
        <v>0</v>
      </c>
      <c r="BU176" s="57">
        <v>0</v>
      </c>
      <c r="BV176" s="57">
        <v>0</v>
      </c>
      <c r="BW176" s="57">
        <v>0</v>
      </c>
      <c r="BX176" s="57">
        <v>3404430</v>
      </c>
      <c r="BY176" s="57">
        <v>476715</v>
      </c>
      <c r="BZ176" s="18">
        <f>SUM(CA176+CQ176)</f>
        <v>0</v>
      </c>
      <c r="CA176" s="18">
        <f>SUM(CB176+CE176+CK176)</f>
        <v>0</v>
      </c>
      <c r="CB176" s="18">
        <f t="shared" si="217"/>
        <v>0</v>
      </c>
      <c r="CC176" s="18">
        <v>0</v>
      </c>
      <c r="CD176" s="18">
        <v>0</v>
      </c>
      <c r="CE176" s="18">
        <f>SUM(CF176:CJ176)</f>
        <v>0</v>
      </c>
      <c r="CF176" s="18">
        <v>0</v>
      </c>
      <c r="CG176" s="18">
        <v>0</v>
      </c>
      <c r="CH176" s="18">
        <v>0</v>
      </c>
      <c r="CI176" s="18">
        <v>0</v>
      </c>
      <c r="CJ176" s="18">
        <v>0</v>
      </c>
      <c r="CK176" s="18">
        <f>SUM(CL176:CP176)</f>
        <v>0</v>
      </c>
      <c r="CL176" s="18">
        <v>0</v>
      </c>
      <c r="CM176" s="18">
        <v>0</v>
      </c>
      <c r="CN176" s="18">
        <v>0</v>
      </c>
      <c r="CO176" s="18"/>
      <c r="CP176" s="18"/>
      <c r="CQ176" s="18">
        <v>0</v>
      </c>
      <c r="CR176" s="18">
        <f t="shared" si="219"/>
        <v>0</v>
      </c>
      <c r="CS176" s="18">
        <f t="shared" si="220"/>
        <v>0</v>
      </c>
      <c r="CT176" s="18">
        <v>0</v>
      </c>
      <c r="CU176" s="46">
        <v>0</v>
      </c>
      <c r="CV176" s="58"/>
      <c r="CW176" s="94"/>
      <c r="CX176" s="114">
        <v>17581751</v>
      </c>
      <c r="CY176" s="114">
        <f t="shared" si="277"/>
        <v>0</v>
      </c>
      <c r="CZ176" s="94"/>
      <c r="DA176" s="93"/>
      <c r="DB176" s="58"/>
      <c r="DC176" s="58"/>
      <c r="DD176" s="58"/>
      <c r="DE176" s="58"/>
      <c r="DF176" s="58"/>
      <c r="DG176" s="58"/>
      <c r="DH176" s="58"/>
      <c r="DI176" s="58"/>
      <c r="DJ176" s="58"/>
      <c r="DK176" s="58"/>
      <c r="DL176" s="58"/>
      <c r="DM176" s="58"/>
      <c r="DN176" s="58"/>
      <c r="DO176" s="58"/>
      <c r="DP176" s="58"/>
      <c r="DQ176" s="58"/>
      <c r="DR176" s="58"/>
      <c r="DS176" s="58"/>
    </row>
    <row r="177" spans="1:123" s="59" customFormat="1" ht="31.2" x14ac:dyDescent="0.3">
      <c r="A177" s="16" t="s">
        <v>280</v>
      </c>
      <c r="B177" s="16" t="s">
        <v>1</v>
      </c>
      <c r="C177" s="17" t="s">
        <v>281</v>
      </c>
      <c r="D177" s="18">
        <f>SUM(D178:D180)</f>
        <v>44088835</v>
      </c>
      <c r="E177" s="18">
        <f t="shared" ref="E177:BT177" si="285">SUM(E178:E180)</f>
        <v>43324135</v>
      </c>
      <c r="F177" s="18">
        <f t="shared" si="285"/>
        <v>43324135</v>
      </c>
      <c r="G177" s="18">
        <f>SUM(G178:G180)</f>
        <v>23055112</v>
      </c>
      <c r="H177" s="18">
        <f>SUM(H178:H180)</f>
        <v>5295124</v>
      </c>
      <c r="I177" s="18">
        <f t="shared" si="285"/>
        <v>11912362</v>
      </c>
      <c r="J177" s="18">
        <f t="shared" si="285"/>
        <v>1189331</v>
      </c>
      <c r="K177" s="18">
        <f t="shared" si="285"/>
        <v>555329</v>
      </c>
      <c r="L177" s="18">
        <f t="shared" si="285"/>
        <v>9124873</v>
      </c>
      <c r="M177" s="18">
        <f t="shared" si="285"/>
        <v>0</v>
      </c>
      <c r="N177" s="18">
        <f t="shared" si="285"/>
        <v>870711</v>
      </c>
      <c r="O177" s="18">
        <f t="shared" si="285"/>
        <v>172118</v>
      </c>
      <c r="P177" s="18">
        <f t="shared" si="285"/>
        <v>0</v>
      </c>
      <c r="Q177" s="18">
        <f t="shared" si="285"/>
        <v>0</v>
      </c>
      <c r="R177" s="18">
        <f t="shared" si="285"/>
        <v>0</v>
      </c>
      <c r="S177" s="18">
        <f t="shared" si="285"/>
        <v>0</v>
      </c>
      <c r="T177" s="18">
        <f t="shared" si="285"/>
        <v>105060</v>
      </c>
      <c r="U177" s="18">
        <f t="shared" si="285"/>
        <v>2501267</v>
      </c>
      <c r="V177" s="18">
        <f t="shared" si="285"/>
        <v>115512</v>
      </c>
      <c r="W177" s="18">
        <f t="shared" si="285"/>
        <v>982111</v>
      </c>
      <c r="X177" s="18">
        <f t="shared" si="285"/>
        <v>425407</v>
      </c>
      <c r="Y177" s="18">
        <f t="shared" si="285"/>
        <v>863940</v>
      </c>
      <c r="Z177" s="18">
        <f t="shared" si="285"/>
        <v>83507</v>
      </c>
      <c r="AA177" s="18">
        <f t="shared" si="285"/>
        <v>0</v>
      </c>
      <c r="AB177" s="18">
        <f t="shared" si="285"/>
        <v>0</v>
      </c>
      <c r="AC177" s="18">
        <f t="shared" si="285"/>
        <v>30790</v>
      </c>
      <c r="AD177" s="18">
        <f t="shared" si="285"/>
        <v>0</v>
      </c>
      <c r="AE177" s="18">
        <f t="shared" si="285"/>
        <v>455210</v>
      </c>
      <c r="AF177" s="18">
        <f t="shared" si="285"/>
        <v>0</v>
      </c>
      <c r="AG177" s="18">
        <f t="shared" si="285"/>
        <v>0</v>
      </c>
      <c r="AH177" s="18">
        <f t="shared" si="285"/>
        <v>1500</v>
      </c>
      <c r="AI177" s="18">
        <f t="shared" si="285"/>
        <v>79207</v>
      </c>
      <c r="AJ177" s="18">
        <f t="shared" si="285"/>
        <v>0</v>
      </c>
      <c r="AK177" s="18">
        <f t="shared" si="285"/>
        <v>7431</v>
      </c>
      <c r="AL177" s="18">
        <f t="shared" si="285"/>
        <v>0</v>
      </c>
      <c r="AM177" s="18">
        <f t="shared" si="285"/>
        <v>1955</v>
      </c>
      <c r="AN177" s="18">
        <f t="shared" si="285"/>
        <v>0</v>
      </c>
      <c r="AO177" s="18">
        <f t="shared" si="285"/>
        <v>0</v>
      </c>
      <c r="AP177" s="18">
        <f t="shared" si="285"/>
        <v>0</v>
      </c>
      <c r="AQ177" s="18">
        <f t="shared" si="285"/>
        <v>0</v>
      </c>
      <c r="AR177" s="18">
        <f t="shared" si="285"/>
        <v>264637</v>
      </c>
      <c r="AS177" s="18">
        <f t="shared" si="285"/>
        <v>86699</v>
      </c>
      <c r="AT177" s="18"/>
      <c r="AU177" s="18"/>
      <c r="AV177" s="18">
        <f t="shared" si="285"/>
        <v>6304</v>
      </c>
      <c r="AW177" s="18">
        <f t="shared" si="285"/>
        <v>0</v>
      </c>
      <c r="AX177" s="18">
        <f t="shared" si="285"/>
        <v>0</v>
      </c>
      <c r="AY177" s="18"/>
      <c r="AZ177" s="18">
        <f t="shared" si="285"/>
        <v>7477</v>
      </c>
      <c r="BA177" s="18">
        <f t="shared" si="285"/>
        <v>0</v>
      </c>
      <c r="BB177" s="18">
        <f t="shared" si="285"/>
        <v>0</v>
      </c>
      <c r="BC177" s="18">
        <f t="shared" si="285"/>
        <v>0</v>
      </c>
      <c r="BD177" s="18">
        <f t="shared" si="285"/>
        <v>0</v>
      </c>
      <c r="BE177" s="18">
        <f t="shared" si="285"/>
        <v>0</v>
      </c>
      <c r="BF177" s="18">
        <f t="shared" si="285"/>
        <v>0</v>
      </c>
      <c r="BG177" s="18">
        <f t="shared" si="285"/>
        <v>0</v>
      </c>
      <c r="BH177" s="18">
        <f t="shared" si="285"/>
        <v>0</v>
      </c>
      <c r="BI177" s="18">
        <f t="shared" si="285"/>
        <v>0</v>
      </c>
      <c r="BJ177" s="18">
        <f t="shared" si="285"/>
        <v>0</v>
      </c>
      <c r="BK177" s="18">
        <f t="shared" si="285"/>
        <v>0</v>
      </c>
      <c r="BL177" s="18">
        <f t="shared" si="285"/>
        <v>0</v>
      </c>
      <c r="BM177" s="18">
        <f t="shared" si="285"/>
        <v>0</v>
      </c>
      <c r="BN177" s="18">
        <f t="shared" si="285"/>
        <v>0</v>
      </c>
      <c r="BO177" s="18">
        <f t="shared" si="285"/>
        <v>0</v>
      </c>
      <c r="BP177" s="18">
        <f t="shared" si="285"/>
        <v>0</v>
      </c>
      <c r="BQ177" s="18">
        <f t="shared" si="285"/>
        <v>0</v>
      </c>
      <c r="BR177" s="18">
        <f t="shared" si="285"/>
        <v>0</v>
      </c>
      <c r="BS177" s="18">
        <f t="shared" si="285"/>
        <v>0</v>
      </c>
      <c r="BT177" s="18">
        <f t="shared" si="285"/>
        <v>0</v>
      </c>
      <c r="BU177" s="18">
        <f t="shared" ref="BU177:CU177" si="286">SUM(BU178:BU180)</f>
        <v>0</v>
      </c>
      <c r="BV177" s="18">
        <f t="shared" si="286"/>
        <v>0</v>
      </c>
      <c r="BW177" s="18">
        <f t="shared" si="286"/>
        <v>0</v>
      </c>
      <c r="BX177" s="18">
        <f t="shared" si="286"/>
        <v>0</v>
      </c>
      <c r="BY177" s="18">
        <f t="shared" si="286"/>
        <v>0</v>
      </c>
      <c r="BZ177" s="18">
        <f t="shared" si="286"/>
        <v>764700</v>
      </c>
      <c r="CA177" s="18">
        <f t="shared" si="286"/>
        <v>764700</v>
      </c>
      <c r="CB177" s="18">
        <f t="shared" si="286"/>
        <v>764700</v>
      </c>
      <c r="CC177" s="18">
        <f t="shared" si="286"/>
        <v>0</v>
      </c>
      <c r="CD177" s="18">
        <f t="shared" si="286"/>
        <v>764700</v>
      </c>
      <c r="CE177" s="18">
        <f t="shared" si="286"/>
        <v>0</v>
      </c>
      <c r="CF177" s="18">
        <f t="shared" si="286"/>
        <v>0</v>
      </c>
      <c r="CG177" s="18">
        <f t="shared" si="286"/>
        <v>0</v>
      </c>
      <c r="CH177" s="18">
        <f t="shared" si="286"/>
        <v>0</v>
      </c>
      <c r="CI177" s="18">
        <f t="shared" si="286"/>
        <v>0</v>
      </c>
      <c r="CJ177" s="18">
        <f t="shared" si="286"/>
        <v>0</v>
      </c>
      <c r="CK177" s="18">
        <f t="shared" si="286"/>
        <v>0</v>
      </c>
      <c r="CL177" s="18">
        <f t="shared" si="286"/>
        <v>0</v>
      </c>
      <c r="CM177" s="18">
        <f t="shared" si="286"/>
        <v>0</v>
      </c>
      <c r="CN177" s="18">
        <f t="shared" si="286"/>
        <v>0</v>
      </c>
      <c r="CO177" s="18"/>
      <c r="CP177" s="18"/>
      <c r="CQ177" s="18">
        <f t="shared" si="286"/>
        <v>0</v>
      </c>
      <c r="CR177" s="18">
        <f t="shared" si="286"/>
        <v>0</v>
      </c>
      <c r="CS177" s="18">
        <f t="shared" si="286"/>
        <v>0</v>
      </c>
      <c r="CT177" s="18">
        <f t="shared" si="286"/>
        <v>0</v>
      </c>
      <c r="CU177" s="46">
        <f t="shared" si="286"/>
        <v>0</v>
      </c>
      <c r="CV177" s="58"/>
      <c r="CW177" s="94"/>
      <c r="CX177" s="114">
        <v>44088835</v>
      </c>
      <c r="CY177" s="114">
        <f t="shared" si="277"/>
        <v>0</v>
      </c>
      <c r="CZ177" s="94"/>
      <c r="DA177" s="93"/>
      <c r="DB177" s="58"/>
      <c r="DC177" s="58"/>
      <c r="DD177" s="58"/>
      <c r="DE177" s="58"/>
      <c r="DF177" s="58"/>
      <c r="DG177" s="58"/>
      <c r="DH177" s="58"/>
      <c r="DI177" s="58"/>
      <c r="DJ177" s="58"/>
      <c r="DK177" s="58"/>
      <c r="DL177" s="58"/>
      <c r="DM177" s="58"/>
      <c r="DN177" s="58"/>
      <c r="DO177" s="58"/>
      <c r="DP177" s="58"/>
      <c r="DQ177" s="58"/>
      <c r="DR177" s="58"/>
      <c r="DS177" s="58"/>
    </row>
    <row r="178" spans="1:123" ht="31.2" x14ac:dyDescent="0.3">
      <c r="A178" s="21" t="s">
        <v>1</v>
      </c>
      <c r="B178" s="21" t="s">
        <v>81</v>
      </c>
      <c r="C178" s="22" t="s">
        <v>282</v>
      </c>
      <c r="D178" s="18">
        <f>SUM(E178+BZ178+CR178)</f>
        <v>7685096</v>
      </c>
      <c r="E178" s="19">
        <f>SUM(F178+BA178)</f>
        <v>7632166</v>
      </c>
      <c r="F178" s="19">
        <f>SUM(G178+H178+I178+P178+S178+T178+U178+AE178+AD178)</f>
        <v>7632166</v>
      </c>
      <c r="G178" s="23">
        <v>4307031</v>
      </c>
      <c r="H178" s="23">
        <v>1010042</v>
      </c>
      <c r="I178" s="19">
        <f t="shared" si="213"/>
        <v>2032661</v>
      </c>
      <c r="J178" s="23">
        <v>267480</v>
      </c>
      <c r="K178" s="23">
        <v>30348</v>
      </c>
      <c r="L178" s="23">
        <v>1489245</v>
      </c>
      <c r="M178" s="23">
        <v>0</v>
      </c>
      <c r="N178" s="23">
        <v>182274</v>
      </c>
      <c r="O178" s="23">
        <v>63314</v>
      </c>
      <c r="P178" s="19">
        <f t="shared" si="214"/>
        <v>0</v>
      </c>
      <c r="Q178" s="19">
        <v>0</v>
      </c>
      <c r="R178" s="19">
        <v>0</v>
      </c>
      <c r="S178" s="19">
        <v>0</v>
      </c>
      <c r="T178" s="23">
        <v>19273</v>
      </c>
      <c r="U178" s="19">
        <f t="shared" ref="U178:U180" si="287">SUM(V178:AC178)</f>
        <v>205424</v>
      </c>
      <c r="V178" s="23">
        <v>47633</v>
      </c>
      <c r="W178" s="23">
        <v>35023</v>
      </c>
      <c r="X178" s="23">
        <v>50140</v>
      </c>
      <c r="Y178" s="23">
        <v>40289</v>
      </c>
      <c r="Z178" s="23">
        <v>19570</v>
      </c>
      <c r="AA178" s="23">
        <v>0</v>
      </c>
      <c r="AB178" s="23">
        <v>0</v>
      </c>
      <c r="AC178" s="23">
        <v>12769</v>
      </c>
      <c r="AD178" s="23">
        <v>0</v>
      </c>
      <c r="AE178" s="19">
        <f>SUM(AF178:AZ178)</f>
        <v>57735</v>
      </c>
      <c r="AF178" s="19">
        <v>0</v>
      </c>
      <c r="AG178" s="19">
        <v>0</v>
      </c>
      <c r="AH178" s="19">
        <v>0</v>
      </c>
      <c r="AI178" s="23">
        <v>4130</v>
      </c>
      <c r="AJ178" s="23">
        <v>0</v>
      </c>
      <c r="AK178" s="23">
        <v>0</v>
      </c>
      <c r="AL178" s="23">
        <v>0</v>
      </c>
      <c r="AM178" s="23">
        <v>101</v>
      </c>
      <c r="AN178" s="23">
        <v>0</v>
      </c>
      <c r="AO178" s="23">
        <v>0</v>
      </c>
      <c r="AP178" s="23">
        <v>0</v>
      </c>
      <c r="AQ178" s="23">
        <v>0</v>
      </c>
      <c r="AR178" s="23">
        <v>41504</v>
      </c>
      <c r="AS178" s="23">
        <v>12000</v>
      </c>
      <c r="AT178" s="23">
        <v>0</v>
      </c>
      <c r="AU178" s="23">
        <v>0</v>
      </c>
      <c r="AV178" s="23">
        <v>0</v>
      </c>
      <c r="AW178" s="23">
        <v>0</v>
      </c>
      <c r="AX178" s="23">
        <v>0</v>
      </c>
      <c r="AY178" s="23">
        <v>0</v>
      </c>
      <c r="AZ178" s="23">
        <v>0</v>
      </c>
      <c r="BA178" s="19">
        <f>SUM(BB178+BF178+BI178+BK178+BN178)</f>
        <v>0</v>
      </c>
      <c r="BB178" s="19">
        <f>SUM(BC178:BE178)</f>
        <v>0</v>
      </c>
      <c r="BC178" s="19">
        <v>0</v>
      </c>
      <c r="BD178" s="19">
        <v>0</v>
      </c>
      <c r="BE178" s="19">
        <v>0</v>
      </c>
      <c r="BF178" s="19">
        <f>SUM(BH178:BH178)</f>
        <v>0</v>
      </c>
      <c r="BG178" s="19">
        <v>0</v>
      </c>
      <c r="BH178" s="19">
        <v>0</v>
      </c>
      <c r="BI178" s="19">
        <v>0</v>
      </c>
      <c r="BJ178" s="19">
        <v>0</v>
      </c>
      <c r="BK178" s="19">
        <f t="shared" si="216"/>
        <v>0</v>
      </c>
      <c r="BL178" s="19">
        <v>0</v>
      </c>
      <c r="BM178" s="19">
        <v>0</v>
      </c>
      <c r="BN178" s="19">
        <f>SUM(BO178:BY178)</f>
        <v>0</v>
      </c>
      <c r="BO178" s="19">
        <v>0</v>
      </c>
      <c r="BP178" s="19">
        <v>0</v>
      </c>
      <c r="BQ178" s="19">
        <v>0</v>
      </c>
      <c r="BR178" s="19">
        <v>0</v>
      </c>
      <c r="BS178" s="19">
        <v>0</v>
      </c>
      <c r="BT178" s="19">
        <v>0</v>
      </c>
      <c r="BU178" s="19">
        <v>0</v>
      </c>
      <c r="BV178" s="19">
        <v>0</v>
      </c>
      <c r="BW178" s="19">
        <v>0</v>
      </c>
      <c r="BX178" s="19">
        <v>0</v>
      </c>
      <c r="BY178" s="19">
        <v>0</v>
      </c>
      <c r="BZ178" s="19">
        <f>SUM(CA178+CQ178)</f>
        <v>52930</v>
      </c>
      <c r="CA178" s="19">
        <f>SUM(CB178+CE178+CK178)</f>
        <v>52930</v>
      </c>
      <c r="CB178" s="19">
        <f t="shared" si="217"/>
        <v>52930</v>
      </c>
      <c r="CC178" s="19">
        <v>0</v>
      </c>
      <c r="CD178" s="23">
        <v>52930</v>
      </c>
      <c r="CE178" s="19">
        <f t="shared" ref="CE178:CE180" si="288">SUM(CF178:CJ178)</f>
        <v>0</v>
      </c>
      <c r="CF178" s="19">
        <v>0</v>
      </c>
      <c r="CG178" s="19">
        <v>0</v>
      </c>
      <c r="CH178" s="19">
        <v>0</v>
      </c>
      <c r="CI178" s="19">
        <v>0</v>
      </c>
      <c r="CJ178" s="19">
        <v>0</v>
      </c>
      <c r="CK178" s="19">
        <f>SUM(CL178:CP178)</f>
        <v>0</v>
      </c>
      <c r="CL178" s="19">
        <v>0</v>
      </c>
      <c r="CM178" s="19">
        <v>0</v>
      </c>
      <c r="CN178" s="19">
        <v>0</v>
      </c>
      <c r="CO178" s="19"/>
      <c r="CP178" s="19"/>
      <c r="CQ178" s="19">
        <v>0</v>
      </c>
      <c r="CR178" s="19">
        <f t="shared" si="219"/>
        <v>0</v>
      </c>
      <c r="CS178" s="19">
        <f t="shared" si="220"/>
        <v>0</v>
      </c>
      <c r="CT178" s="19">
        <v>0</v>
      </c>
      <c r="CU178" s="20">
        <v>0</v>
      </c>
      <c r="CW178" s="94"/>
      <c r="CX178" s="109">
        <v>7685096</v>
      </c>
      <c r="CY178" s="109">
        <f t="shared" si="277"/>
        <v>0</v>
      </c>
      <c r="CZ178" s="94"/>
      <c r="DA178" s="95"/>
    </row>
    <row r="179" spans="1:123" ht="31.2" x14ac:dyDescent="0.3">
      <c r="A179" s="21" t="s">
        <v>1</v>
      </c>
      <c r="B179" s="21" t="s">
        <v>81</v>
      </c>
      <c r="C179" s="22" t="s">
        <v>283</v>
      </c>
      <c r="D179" s="18">
        <f>SUM(E179+BZ179+CR179)</f>
        <v>35186172</v>
      </c>
      <c r="E179" s="19">
        <f>SUM(F179+BA179)</f>
        <v>34474402</v>
      </c>
      <c r="F179" s="19">
        <f>SUM(G179+H179+I179+P179+S179+T179+U179+AE179+AD179)</f>
        <v>34474402</v>
      </c>
      <c r="G179" s="23">
        <v>17807341</v>
      </c>
      <c r="H179" s="23">
        <v>4063122</v>
      </c>
      <c r="I179" s="19">
        <f t="shared" si="213"/>
        <v>9839516</v>
      </c>
      <c r="J179" s="23">
        <v>921851</v>
      </c>
      <c r="K179" s="23">
        <v>524981</v>
      </c>
      <c r="L179" s="23">
        <v>7635628</v>
      </c>
      <c r="M179" s="23">
        <v>0</v>
      </c>
      <c r="N179" s="23">
        <v>653252</v>
      </c>
      <c r="O179" s="23">
        <v>103804</v>
      </c>
      <c r="P179" s="19">
        <f t="shared" si="214"/>
        <v>0</v>
      </c>
      <c r="Q179" s="19">
        <v>0</v>
      </c>
      <c r="R179" s="19">
        <v>0</v>
      </c>
      <c r="S179" s="19">
        <v>0</v>
      </c>
      <c r="T179" s="23">
        <v>76871</v>
      </c>
      <c r="U179" s="19">
        <f t="shared" si="287"/>
        <v>2290077</v>
      </c>
      <c r="V179" s="23">
        <v>65323</v>
      </c>
      <c r="W179" s="23">
        <v>944952</v>
      </c>
      <c r="X179" s="23">
        <v>374508</v>
      </c>
      <c r="Y179" s="23">
        <v>823336</v>
      </c>
      <c r="Z179" s="23">
        <v>63937</v>
      </c>
      <c r="AA179" s="23">
        <v>0</v>
      </c>
      <c r="AB179" s="23">
        <v>0</v>
      </c>
      <c r="AC179" s="23">
        <v>18021</v>
      </c>
      <c r="AD179" s="23">
        <v>0</v>
      </c>
      <c r="AE179" s="19">
        <f>SUM(AF179:AZ179)</f>
        <v>397475</v>
      </c>
      <c r="AF179" s="19">
        <v>0</v>
      </c>
      <c r="AG179" s="19">
        <v>0</v>
      </c>
      <c r="AH179" s="19">
        <v>1500</v>
      </c>
      <c r="AI179" s="23">
        <v>75077</v>
      </c>
      <c r="AJ179" s="23">
        <v>0</v>
      </c>
      <c r="AK179" s="23">
        <v>7431</v>
      </c>
      <c r="AL179" s="23">
        <v>0</v>
      </c>
      <c r="AM179" s="23">
        <v>1854</v>
      </c>
      <c r="AN179" s="23">
        <v>0</v>
      </c>
      <c r="AO179" s="23">
        <v>0</v>
      </c>
      <c r="AP179" s="23">
        <v>0</v>
      </c>
      <c r="AQ179" s="23">
        <v>0</v>
      </c>
      <c r="AR179" s="23">
        <v>223133</v>
      </c>
      <c r="AS179" s="23">
        <v>74699</v>
      </c>
      <c r="AT179" s="23">
        <v>0</v>
      </c>
      <c r="AU179" s="23">
        <v>0</v>
      </c>
      <c r="AV179" s="23">
        <v>6304</v>
      </c>
      <c r="AW179" s="23">
        <v>0</v>
      </c>
      <c r="AX179" s="23">
        <v>0</v>
      </c>
      <c r="AY179" s="23">
        <v>0</v>
      </c>
      <c r="AZ179" s="23">
        <v>7477</v>
      </c>
      <c r="BA179" s="19">
        <f>SUM(BB179+BF179+BI179+BK179+BN179)</f>
        <v>0</v>
      </c>
      <c r="BB179" s="19">
        <f>SUM(BC179:BE179)</f>
        <v>0</v>
      </c>
      <c r="BC179" s="19">
        <v>0</v>
      </c>
      <c r="BD179" s="19">
        <v>0</v>
      </c>
      <c r="BE179" s="19">
        <v>0</v>
      </c>
      <c r="BF179" s="19">
        <f>SUM(BH179:BH179)</f>
        <v>0</v>
      </c>
      <c r="BG179" s="19">
        <v>0</v>
      </c>
      <c r="BH179" s="19">
        <v>0</v>
      </c>
      <c r="BI179" s="19">
        <v>0</v>
      </c>
      <c r="BJ179" s="19">
        <v>0</v>
      </c>
      <c r="BK179" s="19">
        <f t="shared" si="216"/>
        <v>0</v>
      </c>
      <c r="BL179" s="19">
        <v>0</v>
      </c>
      <c r="BM179" s="19">
        <v>0</v>
      </c>
      <c r="BN179" s="19">
        <f>SUM(BO179:BY179)</f>
        <v>0</v>
      </c>
      <c r="BO179" s="19">
        <v>0</v>
      </c>
      <c r="BP179" s="19">
        <v>0</v>
      </c>
      <c r="BQ179" s="19">
        <v>0</v>
      </c>
      <c r="BR179" s="19">
        <v>0</v>
      </c>
      <c r="BS179" s="19">
        <v>0</v>
      </c>
      <c r="BT179" s="19">
        <v>0</v>
      </c>
      <c r="BU179" s="19">
        <v>0</v>
      </c>
      <c r="BV179" s="19">
        <v>0</v>
      </c>
      <c r="BW179" s="19">
        <v>0</v>
      </c>
      <c r="BX179" s="19">
        <v>0</v>
      </c>
      <c r="BY179" s="19">
        <v>0</v>
      </c>
      <c r="BZ179" s="19">
        <f>SUM(CA179+CQ179)</f>
        <v>711770</v>
      </c>
      <c r="CA179" s="19">
        <f>SUM(CB179+CE179+CK179)</f>
        <v>711770</v>
      </c>
      <c r="CB179" s="19">
        <f t="shared" si="217"/>
        <v>711770</v>
      </c>
      <c r="CC179" s="19">
        <v>0</v>
      </c>
      <c r="CD179" s="23">
        <v>711770</v>
      </c>
      <c r="CE179" s="19">
        <f t="shared" si="288"/>
        <v>0</v>
      </c>
      <c r="CF179" s="19">
        <v>0</v>
      </c>
      <c r="CG179" s="19">
        <v>0</v>
      </c>
      <c r="CH179" s="19">
        <v>0</v>
      </c>
      <c r="CI179" s="19">
        <v>0</v>
      </c>
      <c r="CJ179" s="19">
        <v>0</v>
      </c>
      <c r="CK179" s="19">
        <f>SUM(CL179:CP179)</f>
        <v>0</v>
      </c>
      <c r="CL179" s="19">
        <v>0</v>
      </c>
      <c r="CM179" s="19">
        <v>0</v>
      </c>
      <c r="CN179" s="19">
        <v>0</v>
      </c>
      <c r="CO179" s="19"/>
      <c r="CP179" s="19"/>
      <c r="CQ179" s="19">
        <v>0</v>
      </c>
      <c r="CR179" s="19">
        <f t="shared" si="219"/>
        <v>0</v>
      </c>
      <c r="CS179" s="19">
        <f t="shared" si="220"/>
        <v>0</v>
      </c>
      <c r="CT179" s="19">
        <v>0</v>
      </c>
      <c r="CU179" s="20">
        <v>0</v>
      </c>
      <c r="CW179" s="94"/>
      <c r="CX179" s="109">
        <v>35186172</v>
      </c>
      <c r="CY179" s="109">
        <f t="shared" si="277"/>
        <v>0</v>
      </c>
      <c r="CZ179" s="94"/>
      <c r="DA179" s="95"/>
    </row>
    <row r="180" spans="1:123" ht="31.2" x14ac:dyDescent="0.3">
      <c r="A180" s="21" t="s">
        <v>1</v>
      </c>
      <c r="B180" s="21" t="s">
        <v>81</v>
      </c>
      <c r="C180" s="22" t="s">
        <v>284</v>
      </c>
      <c r="D180" s="18">
        <f>SUM(E180+BZ180+CR180)</f>
        <v>1217567</v>
      </c>
      <c r="E180" s="19">
        <f>SUM(F180+BA180)</f>
        <v>1217567</v>
      </c>
      <c r="F180" s="19">
        <f>SUM(G180+H180+I180+P180+S180+T180+U180+AE180+AD180)</f>
        <v>1217567</v>
      </c>
      <c r="G180" s="23">
        <v>940740</v>
      </c>
      <c r="H180" s="23">
        <v>221960</v>
      </c>
      <c r="I180" s="19">
        <f t="shared" si="213"/>
        <v>40185</v>
      </c>
      <c r="J180" s="23">
        <v>0</v>
      </c>
      <c r="K180" s="23">
        <v>0</v>
      </c>
      <c r="L180" s="23">
        <v>0</v>
      </c>
      <c r="M180" s="23">
        <v>0</v>
      </c>
      <c r="N180" s="23">
        <v>35185</v>
      </c>
      <c r="O180" s="23">
        <v>5000</v>
      </c>
      <c r="P180" s="19">
        <f t="shared" si="214"/>
        <v>0</v>
      </c>
      <c r="Q180" s="19">
        <v>0</v>
      </c>
      <c r="R180" s="19">
        <v>0</v>
      </c>
      <c r="S180" s="19">
        <v>0</v>
      </c>
      <c r="T180" s="23">
        <v>8916</v>
      </c>
      <c r="U180" s="19">
        <f t="shared" si="287"/>
        <v>5766</v>
      </c>
      <c r="V180" s="23">
        <v>2556</v>
      </c>
      <c r="W180" s="23">
        <v>2136</v>
      </c>
      <c r="X180" s="23">
        <v>759</v>
      </c>
      <c r="Y180" s="23">
        <v>315</v>
      </c>
      <c r="Z180" s="23">
        <v>0</v>
      </c>
      <c r="AA180" s="23">
        <v>0</v>
      </c>
      <c r="AB180" s="23">
        <v>0</v>
      </c>
      <c r="AC180" s="23">
        <v>0</v>
      </c>
      <c r="AD180" s="23">
        <v>0</v>
      </c>
      <c r="AE180" s="19">
        <f>SUM(AF180:AZ180)</f>
        <v>0</v>
      </c>
      <c r="AF180" s="19">
        <v>0</v>
      </c>
      <c r="AG180" s="19">
        <v>0</v>
      </c>
      <c r="AH180" s="19">
        <v>0</v>
      </c>
      <c r="AI180" s="23">
        <v>0</v>
      </c>
      <c r="AJ180" s="23">
        <v>0</v>
      </c>
      <c r="AK180" s="23">
        <v>0</v>
      </c>
      <c r="AL180" s="23">
        <v>0</v>
      </c>
      <c r="AM180" s="23">
        <v>0</v>
      </c>
      <c r="AN180" s="23">
        <v>0</v>
      </c>
      <c r="AO180" s="23">
        <v>0</v>
      </c>
      <c r="AP180" s="23">
        <v>0</v>
      </c>
      <c r="AQ180" s="23">
        <v>0</v>
      </c>
      <c r="AR180" s="23">
        <v>0</v>
      </c>
      <c r="AS180" s="23">
        <v>0</v>
      </c>
      <c r="AT180" s="23">
        <v>0</v>
      </c>
      <c r="AU180" s="23">
        <v>0</v>
      </c>
      <c r="AV180" s="23">
        <v>0</v>
      </c>
      <c r="AW180" s="23">
        <v>0</v>
      </c>
      <c r="AX180" s="23">
        <v>0</v>
      </c>
      <c r="AY180" s="23">
        <v>0</v>
      </c>
      <c r="AZ180" s="23"/>
      <c r="BA180" s="19">
        <f>SUM(BB180+BF180+BI180+BK180+BN180)</f>
        <v>0</v>
      </c>
      <c r="BB180" s="19">
        <f>SUM(BC180:BE180)</f>
        <v>0</v>
      </c>
      <c r="BC180" s="19">
        <v>0</v>
      </c>
      <c r="BD180" s="19">
        <v>0</v>
      </c>
      <c r="BE180" s="19">
        <v>0</v>
      </c>
      <c r="BF180" s="19">
        <f>SUM(BH180:BH180)</f>
        <v>0</v>
      </c>
      <c r="BG180" s="19">
        <v>0</v>
      </c>
      <c r="BH180" s="19">
        <v>0</v>
      </c>
      <c r="BI180" s="19">
        <v>0</v>
      </c>
      <c r="BJ180" s="19">
        <v>0</v>
      </c>
      <c r="BK180" s="19">
        <f t="shared" si="216"/>
        <v>0</v>
      </c>
      <c r="BL180" s="19">
        <v>0</v>
      </c>
      <c r="BM180" s="19">
        <v>0</v>
      </c>
      <c r="BN180" s="19">
        <f>SUM(BO180:BY180)</f>
        <v>0</v>
      </c>
      <c r="BO180" s="19">
        <v>0</v>
      </c>
      <c r="BP180" s="19">
        <v>0</v>
      </c>
      <c r="BQ180" s="19">
        <v>0</v>
      </c>
      <c r="BR180" s="19">
        <v>0</v>
      </c>
      <c r="BS180" s="19">
        <v>0</v>
      </c>
      <c r="BT180" s="19">
        <v>0</v>
      </c>
      <c r="BU180" s="19">
        <v>0</v>
      </c>
      <c r="BV180" s="19">
        <v>0</v>
      </c>
      <c r="BW180" s="19">
        <v>0</v>
      </c>
      <c r="BX180" s="19">
        <v>0</v>
      </c>
      <c r="BY180" s="19">
        <v>0</v>
      </c>
      <c r="BZ180" s="19">
        <f>SUM(CA180+CQ180)</f>
        <v>0</v>
      </c>
      <c r="CA180" s="19">
        <f>SUM(CB180+CE180+CK180)</f>
        <v>0</v>
      </c>
      <c r="CB180" s="19">
        <f t="shared" si="217"/>
        <v>0</v>
      </c>
      <c r="CC180" s="19">
        <v>0</v>
      </c>
      <c r="CD180" s="23"/>
      <c r="CE180" s="19">
        <f t="shared" si="288"/>
        <v>0</v>
      </c>
      <c r="CF180" s="19">
        <v>0</v>
      </c>
      <c r="CG180" s="19">
        <v>0</v>
      </c>
      <c r="CH180" s="19">
        <v>0</v>
      </c>
      <c r="CI180" s="19">
        <v>0</v>
      </c>
      <c r="CJ180" s="19">
        <v>0</v>
      </c>
      <c r="CK180" s="19">
        <f>SUM(CL180:CP180)</f>
        <v>0</v>
      </c>
      <c r="CL180" s="19">
        <v>0</v>
      </c>
      <c r="CM180" s="19">
        <v>0</v>
      </c>
      <c r="CN180" s="19">
        <v>0</v>
      </c>
      <c r="CO180" s="19"/>
      <c r="CP180" s="19"/>
      <c r="CQ180" s="19">
        <v>0</v>
      </c>
      <c r="CR180" s="19">
        <f t="shared" si="219"/>
        <v>0</v>
      </c>
      <c r="CS180" s="19">
        <f t="shared" si="220"/>
        <v>0</v>
      </c>
      <c r="CT180" s="19">
        <v>0</v>
      </c>
      <c r="CU180" s="20">
        <v>0</v>
      </c>
      <c r="CW180" s="94"/>
      <c r="CX180" s="109">
        <v>1217567</v>
      </c>
      <c r="CY180" s="109">
        <f t="shared" si="277"/>
        <v>0</v>
      </c>
      <c r="CZ180" s="94"/>
      <c r="DA180" s="95"/>
    </row>
    <row r="181" spans="1:123" s="59" customFormat="1" ht="31.2" x14ac:dyDescent="0.3">
      <c r="A181" s="16" t="s">
        <v>285</v>
      </c>
      <c r="B181" s="16" t="s">
        <v>1</v>
      </c>
      <c r="C181" s="17" t="s">
        <v>15</v>
      </c>
      <c r="D181" s="18">
        <f>SUM(D182)</f>
        <v>234650718</v>
      </c>
      <c r="E181" s="18">
        <f t="shared" ref="E181:BT181" si="289">SUM(E182)</f>
        <v>234650718</v>
      </c>
      <c r="F181" s="18">
        <f t="shared" si="289"/>
        <v>0</v>
      </c>
      <c r="G181" s="18">
        <f t="shared" si="289"/>
        <v>0</v>
      </c>
      <c r="H181" s="18">
        <f t="shared" si="289"/>
        <v>0</v>
      </c>
      <c r="I181" s="18">
        <f t="shared" si="289"/>
        <v>0</v>
      </c>
      <c r="J181" s="18">
        <f t="shared" si="289"/>
        <v>0</v>
      </c>
      <c r="K181" s="18">
        <f t="shared" si="289"/>
        <v>0</v>
      </c>
      <c r="L181" s="18">
        <f t="shared" si="289"/>
        <v>0</v>
      </c>
      <c r="M181" s="18">
        <f t="shared" si="289"/>
        <v>0</v>
      </c>
      <c r="N181" s="18">
        <f t="shared" si="289"/>
        <v>0</v>
      </c>
      <c r="O181" s="18">
        <f t="shared" si="289"/>
        <v>0</v>
      </c>
      <c r="P181" s="18">
        <f t="shared" si="289"/>
        <v>0</v>
      </c>
      <c r="Q181" s="18">
        <f t="shared" si="289"/>
        <v>0</v>
      </c>
      <c r="R181" s="18">
        <f t="shared" si="289"/>
        <v>0</v>
      </c>
      <c r="S181" s="18">
        <f t="shared" si="289"/>
        <v>0</v>
      </c>
      <c r="T181" s="18">
        <f t="shared" si="289"/>
        <v>0</v>
      </c>
      <c r="U181" s="18">
        <f t="shared" si="289"/>
        <v>0</v>
      </c>
      <c r="V181" s="18">
        <f t="shared" si="289"/>
        <v>0</v>
      </c>
      <c r="W181" s="18">
        <f t="shared" si="289"/>
        <v>0</v>
      </c>
      <c r="X181" s="18">
        <f t="shared" si="289"/>
        <v>0</v>
      </c>
      <c r="Y181" s="18">
        <f t="shared" si="289"/>
        <v>0</v>
      </c>
      <c r="Z181" s="18">
        <f t="shared" si="289"/>
        <v>0</v>
      </c>
      <c r="AA181" s="18">
        <f t="shared" si="289"/>
        <v>0</v>
      </c>
      <c r="AB181" s="18">
        <f t="shared" si="289"/>
        <v>0</v>
      </c>
      <c r="AC181" s="18">
        <f t="shared" si="289"/>
        <v>0</v>
      </c>
      <c r="AD181" s="18">
        <f t="shared" si="289"/>
        <v>0</v>
      </c>
      <c r="AE181" s="18">
        <f t="shared" si="289"/>
        <v>0</v>
      </c>
      <c r="AF181" s="18">
        <f t="shared" si="289"/>
        <v>0</v>
      </c>
      <c r="AG181" s="18">
        <f t="shared" si="289"/>
        <v>0</v>
      </c>
      <c r="AH181" s="18">
        <f t="shared" si="289"/>
        <v>0</v>
      </c>
      <c r="AI181" s="18">
        <f t="shared" si="289"/>
        <v>0</v>
      </c>
      <c r="AJ181" s="18">
        <f t="shared" si="289"/>
        <v>0</v>
      </c>
      <c r="AK181" s="18">
        <f t="shared" si="289"/>
        <v>0</v>
      </c>
      <c r="AL181" s="18">
        <f t="shared" si="289"/>
        <v>0</v>
      </c>
      <c r="AM181" s="18">
        <f t="shared" si="289"/>
        <v>0</v>
      </c>
      <c r="AN181" s="18">
        <f t="shared" si="289"/>
        <v>0</v>
      </c>
      <c r="AO181" s="18">
        <f t="shared" si="289"/>
        <v>0</v>
      </c>
      <c r="AP181" s="18">
        <f t="shared" si="289"/>
        <v>0</v>
      </c>
      <c r="AQ181" s="18">
        <f t="shared" si="289"/>
        <v>0</v>
      </c>
      <c r="AR181" s="18">
        <f t="shared" si="289"/>
        <v>0</v>
      </c>
      <c r="AS181" s="18">
        <f t="shared" si="289"/>
        <v>0</v>
      </c>
      <c r="AT181" s="18"/>
      <c r="AU181" s="18"/>
      <c r="AV181" s="18">
        <f t="shared" si="289"/>
        <v>0</v>
      </c>
      <c r="AW181" s="18">
        <f t="shared" si="289"/>
        <v>0</v>
      </c>
      <c r="AX181" s="18">
        <f t="shared" si="289"/>
        <v>0</v>
      </c>
      <c r="AY181" s="18"/>
      <c r="AZ181" s="18">
        <f t="shared" si="289"/>
        <v>0</v>
      </c>
      <c r="BA181" s="18">
        <f t="shared" si="289"/>
        <v>234650718</v>
      </c>
      <c r="BB181" s="18">
        <f t="shared" si="289"/>
        <v>0</v>
      </c>
      <c r="BC181" s="18">
        <f t="shared" si="289"/>
        <v>0</v>
      </c>
      <c r="BD181" s="18">
        <f t="shared" si="289"/>
        <v>0</v>
      </c>
      <c r="BE181" s="18">
        <f t="shared" si="289"/>
        <v>0</v>
      </c>
      <c r="BF181" s="18">
        <f t="shared" si="289"/>
        <v>0</v>
      </c>
      <c r="BG181" s="18">
        <f t="shared" si="289"/>
        <v>0</v>
      </c>
      <c r="BH181" s="18">
        <f t="shared" si="289"/>
        <v>0</v>
      </c>
      <c r="BI181" s="18">
        <f t="shared" si="289"/>
        <v>0</v>
      </c>
      <c r="BJ181" s="18">
        <f t="shared" si="289"/>
        <v>0</v>
      </c>
      <c r="BK181" s="18">
        <f t="shared" si="289"/>
        <v>0</v>
      </c>
      <c r="BL181" s="18">
        <f t="shared" si="289"/>
        <v>0</v>
      </c>
      <c r="BM181" s="18">
        <f t="shared" si="289"/>
        <v>0</v>
      </c>
      <c r="BN181" s="18">
        <f t="shared" si="289"/>
        <v>234650718</v>
      </c>
      <c r="BO181" s="18">
        <f t="shared" si="289"/>
        <v>0</v>
      </c>
      <c r="BP181" s="18">
        <f t="shared" si="289"/>
        <v>0</v>
      </c>
      <c r="BQ181" s="18">
        <f t="shared" si="289"/>
        <v>0</v>
      </c>
      <c r="BR181" s="18">
        <f t="shared" si="289"/>
        <v>0</v>
      </c>
      <c r="BS181" s="18">
        <f t="shared" si="289"/>
        <v>0</v>
      </c>
      <c r="BT181" s="18">
        <f t="shared" si="289"/>
        <v>0</v>
      </c>
      <c r="BU181" s="18">
        <f t="shared" ref="BU181:CU181" si="290">SUM(BU182)</f>
        <v>179412887</v>
      </c>
      <c r="BV181" s="18">
        <f t="shared" si="290"/>
        <v>0</v>
      </c>
      <c r="BW181" s="18">
        <f t="shared" si="290"/>
        <v>0</v>
      </c>
      <c r="BX181" s="18">
        <f t="shared" si="290"/>
        <v>55237831</v>
      </c>
      <c r="BY181" s="18">
        <f t="shared" si="290"/>
        <v>0</v>
      </c>
      <c r="BZ181" s="18">
        <f t="shared" si="290"/>
        <v>0</v>
      </c>
      <c r="CA181" s="18">
        <f t="shared" si="290"/>
        <v>0</v>
      </c>
      <c r="CB181" s="18">
        <f t="shared" si="290"/>
        <v>0</v>
      </c>
      <c r="CC181" s="18">
        <f t="shared" si="290"/>
        <v>0</v>
      </c>
      <c r="CD181" s="18">
        <f t="shared" si="290"/>
        <v>0</v>
      </c>
      <c r="CE181" s="18">
        <f t="shared" si="290"/>
        <v>0</v>
      </c>
      <c r="CF181" s="18">
        <f t="shared" si="290"/>
        <v>0</v>
      </c>
      <c r="CG181" s="18">
        <f t="shared" si="290"/>
        <v>0</v>
      </c>
      <c r="CH181" s="18">
        <f t="shared" si="290"/>
        <v>0</v>
      </c>
      <c r="CI181" s="18">
        <f t="shared" si="290"/>
        <v>0</v>
      </c>
      <c r="CJ181" s="18">
        <f t="shared" si="290"/>
        <v>0</v>
      </c>
      <c r="CK181" s="18">
        <f t="shared" si="290"/>
        <v>0</v>
      </c>
      <c r="CL181" s="18">
        <f t="shared" si="290"/>
        <v>0</v>
      </c>
      <c r="CM181" s="18">
        <f t="shared" si="290"/>
        <v>0</v>
      </c>
      <c r="CN181" s="18">
        <f t="shared" si="290"/>
        <v>0</v>
      </c>
      <c r="CO181" s="18"/>
      <c r="CP181" s="18"/>
      <c r="CQ181" s="18">
        <f t="shared" si="290"/>
        <v>0</v>
      </c>
      <c r="CR181" s="18">
        <f t="shared" si="290"/>
        <v>0</v>
      </c>
      <c r="CS181" s="18">
        <f t="shared" si="290"/>
        <v>0</v>
      </c>
      <c r="CT181" s="18">
        <f t="shared" si="290"/>
        <v>0</v>
      </c>
      <c r="CU181" s="46">
        <f t="shared" si="290"/>
        <v>0</v>
      </c>
      <c r="CV181" s="58"/>
      <c r="CW181" s="94"/>
      <c r="CX181" s="114">
        <v>234650718</v>
      </c>
      <c r="CY181" s="114">
        <f t="shared" si="277"/>
        <v>0</v>
      </c>
      <c r="CZ181" s="94"/>
      <c r="DA181" s="93"/>
      <c r="DB181" s="58"/>
      <c r="DC181" s="58"/>
      <c r="DD181" s="58"/>
      <c r="DE181" s="58"/>
      <c r="DF181" s="58"/>
      <c r="DG181" s="58"/>
      <c r="DH181" s="58"/>
      <c r="DI181" s="58"/>
      <c r="DJ181" s="58"/>
      <c r="DK181" s="58"/>
      <c r="DL181" s="58"/>
      <c r="DM181" s="58"/>
      <c r="DN181" s="58"/>
      <c r="DO181" s="58"/>
      <c r="DP181" s="58"/>
      <c r="DQ181" s="58"/>
      <c r="DR181" s="58"/>
      <c r="DS181" s="58"/>
    </row>
    <row r="182" spans="1:123" ht="31.2" x14ac:dyDescent="0.3">
      <c r="A182" s="21" t="s">
        <v>1</v>
      </c>
      <c r="B182" s="21" t="s">
        <v>81</v>
      </c>
      <c r="C182" s="22" t="s">
        <v>286</v>
      </c>
      <c r="D182" s="18">
        <f>SUM(E182+BZ182+CR182)</f>
        <v>234650718</v>
      </c>
      <c r="E182" s="19">
        <f>SUM(F182+BA182)</f>
        <v>234650718</v>
      </c>
      <c r="F182" s="19">
        <f>SUM(G182+H182+I182+P182+S182+T182+U182+AE182+AD182)</f>
        <v>0</v>
      </c>
      <c r="G182" s="19">
        <v>0</v>
      </c>
      <c r="H182" s="19">
        <v>0</v>
      </c>
      <c r="I182" s="19">
        <f t="shared" si="213"/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9">
        <f t="shared" si="214"/>
        <v>0</v>
      </c>
      <c r="Q182" s="19">
        <v>0</v>
      </c>
      <c r="R182" s="19">
        <v>0</v>
      </c>
      <c r="S182" s="19">
        <v>0</v>
      </c>
      <c r="T182" s="19">
        <v>0</v>
      </c>
      <c r="U182" s="19">
        <f t="shared" ref="U182" si="291">SUM(V182:AC182)</f>
        <v>0</v>
      </c>
      <c r="V182" s="19">
        <v>0</v>
      </c>
      <c r="W182" s="19">
        <v>0</v>
      </c>
      <c r="X182" s="19">
        <v>0</v>
      </c>
      <c r="Y182" s="19">
        <v>0</v>
      </c>
      <c r="Z182" s="19">
        <v>0</v>
      </c>
      <c r="AA182" s="19">
        <v>0</v>
      </c>
      <c r="AB182" s="19">
        <v>0</v>
      </c>
      <c r="AC182" s="19">
        <v>0</v>
      </c>
      <c r="AD182" s="19">
        <v>0</v>
      </c>
      <c r="AE182" s="19">
        <f>SUM(AF182:AZ182)</f>
        <v>0</v>
      </c>
      <c r="AF182" s="19">
        <v>0</v>
      </c>
      <c r="AG182" s="19">
        <v>0</v>
      </c>
      <c r="AH182" s="19">
        <v>0</v>
      </c>
      <c r="AI182" s="19">
        <v>0</v>
      </c>
      <c r="AJ182" s="19">
        <v>0</v>
      </c>
      <c r="AK182" s="19">
        <v>0</v>
      </c>
      <c r="AL182" s="19">
        <v>0</v>
      </c>
      <c r="AM182" s="19">
        <v>0</v>
      </c>
      <c r="AN182" s="19">
        <v>0</v>
      </c>
      <c r="AO182" s="19">
        <v>0</v>
      </c>
      <c r="AP182" s="19">
        <v>0</v>
      </c>
      <c r="AQ182" s="19">
        <v>0</v>
      </c>
      <c r="AR182" s="19">
        <v>0</v>
      </c>
      <c r="AS182" s="19">
        <v>0</v>
      </c>
      <c r="AT182" s="19"/>
      <c r="AU182" s="19"/>
      <c r="AV182" s="19">
        <v>0</v>
      </c>
      <c r="AW182" s="19">
        <v>0</v>
      </c>
      <c r="AX182" s="19">
        <v>0</v>
      </c>
      <c r="AY182" s="19"/>
      <c r="AZ182" s="19">
        <v>0</v>
      </c>
      <c r="BA182" s="19">
        <f>SUM(BB182+BF182+BI182+BK182+BN182)</f>
        <v>234650718</v>
      </c>
      <c r="BB182" s="19">
        <f>SUM(BC182:BE182)</f>
        <v>0</v>
      </c>
      <c r="BC182" s="19">
        <v>0</v>
      </c>
      <c r="BD182" s="19">
        <v>0</v>
      </c>
      <c r="BE182" s="19">
        <v>0</v>
      </c>
      <c r="BF182" s="19">
        <f>SUM(BH182:BH182)</f>
        <v>0</v>
      </c>
      <c r="BG182" s="19">
        <v>0</v>
      </c>
      <c r="BH182" s="19">
        <v>0</v>
      </c>
      <c r="BI182" s="19">
        <v>0</v>
      </c>
      <c r="BJ182" s="19">
        <v>0</v>
      </c>
      <c r="BK182" s="19">
        <f t="shared" si="216"/>
        <v>0</v>
      </c>
      <c r="BL182" s="19">
        <v>0</v>
      </c>
      <c r="BM182" s="19">
        <v>0</v>
      </c>
      <c r="BN182" s="19">
        <f>SUM(BO182:BY182)</f>
        <v>234650718</v>
      </c>
      <c r="BO182" s="19">
        <v>0</v>
      </c>
      <c r="BP182" s="19">
        <v>0</v>
      </c>
      <c r="BQ182" s="19">
        <v>0</v>
      </c>
      <c r="BR182" s="19">
        <v>0</v>
      </c>
      <c r="BS182" s="19">
        <v>0</v>
      </c>
      <c r="BT182" s="19">
        <v>0</v>
      </c>
      <c r="BU182" s="23">
        <v>179412887</v>
      </c>
      <c r="BV182" s="19">
        <v>0</v>
      </c>
      <c r="BW182" s="19">
        <v>0</v>
      </c>
      <c r="BX182" s="23">
        <v>55237831</v>
      </c>
      <c r="BY182" s="19">
        <v>0</v>
      </c>
      <c r="BZ182" s="19">
        <f>SUM(CA182+CQ182)</f>
        <v>0</v>
      </c>
      <c r="CA182" s="19">
        <f>SUM(CB182+CE182+CK182)</f>
        <v>0</v>
      </c>
      <c r="CB182" s="19">
        <f t="shared" si="217"/>
        <v>0</v>
      </c>
      <c r="CC182" s="19">
        <v>0</v>
      </c>
      <c r="CD182" s="19">
        <v>0</v>
      </c>
      <c r="CE182" s="19">
        <f>SUM(CF182:CJ182)</f>
        <v>0</v>
      </c>
      <c r="CF182" s="19">
        <v>0</v>
      </c>
      <c r="CG182" s="19">
        <v>0</v>
      </c>
      <c r="CH182" s="19">
        <v>0</v>
      </c>
      <c r="CI182" s="19">
        <v>0</v>
      </c>
      <c r="CJ182" s="19">
        <v>0</v>
      </c>
      <c r="CK182" s="19">
        <f>SUM(CL182:CP182)</f>
        <v>0</v>
      </c>
      <c r="CL182" s="19">
        <v>0</v>
      </c>
      <c r="CM182" s="19">
        <v>0</v>
      </c>
      <c r="CN182" s="19">
        <v>0</v>
      </c>
      <c r="CO182" s="19"/>
      <c r="CP182" s="19"/>
      <c r="CQ182" s="19">
        <v>0</v>
      </c>
      <c r="CR182" s="19">
        <f t="shared" si="219"/>
        <v>0</v>
      </c>
      <c r="CS182" s="19">
        <f t="shared" si="220"/>
        <v>0</v>
      </c>
      <c r="CT182" s="19">
        <v>0</v>
      </c>
      <c r="CU182" s="20">
        <v>0</v>
      </c>
      <c r="CW182" s="94"/>
      <c r="CX182" s="109">
        <v>234650718</v>
      </c>
      <c r="CY182" s="109">
        <f t="shared" si="277"/>
        <v>0</v>
      </c>
      <c r="CZ182" s="94"/>
      <c r="DA182" s="95"/>
    </row>
    <row r="183" spans="1:123" s="59" customFormat="1" ht="31.2" x14ac:dyDescent="0.3">
      <c r="A183" s="16" t="s">
        <v>287</v>
      </c>
      <c r="B183" s="16" t="s">
        <v>1</v>
      </c>
      <c r="C183" s="17" t="s">
        <v>288</v>
      </c>
      <c r="D183" s="18">
        <f t="shared" ref="D183:AK183" si="292">SUM(D184)</f>
        <v>25504374</v>
      </c>
      <c r="E183" s="18">
        <f t="shared" si="292"/>
        <v>25504374</v>
      </c>
      <c r="F183" s="18">
        <f t="shared" si="292"/>
        <v>0</v>
      </c>
      <c r="G183" s="18">
        <f t="shared" si="292"/>
        <v>0</v>
      </c>
      <c r="H183" s="18">
        <f t="shared" si="292"/>
        <v>0</v>
      </c>
      <c r="I183" s="18">
        <f t="shared" si="292"/>
        <v>0</v>
      </c>
      <c r="J183" s="18">
        <f t="shared" si="292"/>
        <v>0</v>
      </c>
      <c r="K183" s="18">
        <f t="shared" si="292"/>
        <v>0</v>
      </c>
      <c r="L183" s="18">
        <f t="shared" si="292"/>
        <v>0</v>
      </c>
      <c r="M183" s="18">
        <f t="shared" si="292"/>
        <v>0</v>
      </c>
      <c r="N183" s="18">
        <f t="shared" si="292"/>
        <v>0</v>
      </c>
      <c r="O183" s="18">
        <f t="shared" si="292"/>
        <v>0</v>
      </c>
      <c r="P183" s="18">
        <f t="shared" si="292"/>
        <v>0</v>
      </c>
      <c r="Q183" s="18">
        <f t="shared" si="292"/>
        <v>0</v>
      </c>
      <c r="R183" s="18">
        <f t="shared" si="292"/>
        <v>0</v>
      </c>
      <c r="S183" s="18">
        <f t="shared" si="292"/>
        <v>0</v>
      </c>
      <c r="T183" s="18">
        <f t="shared" si="292"/>
        <v>0</v>
      </c>
      <c r="U183" s="18">
        <f t="shared" si="292"/>
        <v>0</v>
      </c>
      <c r="V183" s="18">
        <f t="shared" si="292"/>
        <v>0</v>
      </c>
      <c r="W183" s="18">
        <f t="shared" si="292"/>
        <v>0</v>
      </c>
      <c r="X183" s="18">
        <f t="shared" si="292"/>
        <v>0</v>
      </c>
      <c r="Y183" s="18">
        <f t="shared" si="292"/>
        <v>0</v>
      </c>
      <c r="Z183" s="18">
        <f t="shared" si="292"/>
        <v>0</v>
      </c>
      <c r="AA183" s="18">
        <f t="shared" si="292"/>
        <v>0</v>
      </c>
      <c r="AB183" s="18">
        <f t="shared" si="292"/>
        <v>0</v>
      </c>
      <c r="AC183" s="18">
        <f t="shared" si="292"/>
        <v>0</v>
      </c>
      <c r="AD183" s="18">
        <f t="shared" si="292"/>
        <v>0</v>
      </c>
      <c r="AE183" s="18">
        <f t="shared" si="292"/>
        <v>0</v>
      </c>
      <c r="AF183" s="18">
        <f t="shared" si="292"/>
        <v>0</v>
      </c>
      <c r="AG183" s="18">
        <f t="shared" si="292"/>
        <v>0</v>
      </c>
      <c r="AH183" s="18">
        <f t="shared" si="292"/>
        <v>0</v>
      </c>
      <c r="AI183" s="18">
        <f t="shared" si="292"/>
        <v>0</v>
      </c>
      <c r="AJ183" s="18">
        <f t="shared" si="292"/>
        <v>0</v>
      </c>
      <c r="AK183" s="18">
        <f t="shared" si="292"/>
        <v>0</v>
      </c>
      <c r="AL183" s="18">
        <f t="shared" ref="AL183:CU183" si="293">SUM(AL184)</f>
        <v>0</v>
      </c>
      <c r="AM183" s="18">
        <f t="shared" si="293"/>
        <v>0</v>
      </c>
      <c r="AN183" s="18">
        <f t="shared" si="293"/>
        <v>0</v>
      </c>
      <c r="AO183" s="18">
        <f t="shared" si="293"/>
        <v>0</v>
      </c>
      <c r="AP183" s="18">
        <f t="shared" si="293"/>
        <v>0</v>
      </c>
      <c r="AQ183" s="18">
        <f t="shared" si="293"/>
        <v>0</v>
      </c>
      <c r="AR183" s="18">
        <f t="shared" si="293"/>
        <v>0</v>
      </c>
      <c r="AS183" s="18">
        <f t="shared" si="293"/>
        <v>0</v>
      </c>
      <c r="AT183" s="18"/>
      <c r="AU183" s="18"/>
      <c r="AV183" s="18">
        <f t="shared" si="293"/>
        <v>0</v>
      </c>
      <c r="AW183" s="18">
        <f t="shared" si="293"/>
        <v>0</v>
      </c>
      <c r="AX183" s="18">
        <f t="shared" si="293"/>
        <v>0</v>
      </c>
      <c r="AY183" s="18"/>
      <c r="AZ183" s="18">
        <f t="shared" si="293"/>
        <v>0</v>
      </c>
      <c r="BA183" s="18">
        <f t="shared" si="293"/>
        <v>25504374</v>
      </c>
      <c r="BB183" s="18">
        <f t="shared" si="293"/>
        <v>0</v>
      </c>
      <c r="BC183" s="18">
        <f t="shared" si="293"/>
        <v>0</v>
      </c>
      <c r="BD183" s="18">
        <f t="shared" si="293"/>
        <v>0</v>
      </c>
      <c r="BE183" s="18">
        <f t="shared" si="293"/>
        <v>0</v>
      </c>
      <c r="BF183" s="18">
        <f t="shared" si="293"/>
        <v>0</v>
      </c>
      <c r="BG183" s="18">
        <f t="shared" si="293"/>
        <v>0</v>
      </c>
      <c r="BH183" s="18">
        <f t="shared" si="293"/>
        <v>0</v>
      </c>
      <c r="BI183" s="18">
        <f t="shared" si="293"/>
        <v>0</v>
      </c>
      <c r="BJ183" s="18">
        <f t="shared" si="293"/>
        <v>0</v>
      </c>
      <c r="BK183" s="18">
        <f t="shared" si="293"/>
        <v>0</v>
      </c>
      <c r="BL183" s="18">
        <f t="shared" si="293"/>
        <v>0</v>
      </c>
      <c r="BM183" s="18">
        <f t="shared" si="293"/>
        <v>0</v>
      </c>
      <c r="BN183" s="18">
        <f t="shared" si="293"/>
        <v>25504374</v>
      </c>
      <c r="BO183" s="18">
        <f t="shared" si="293"/>
        <v>0</v>
      </c>
      <c r="BP183" s="18">
        <f t="shared" si="293"/>
        <v>0</v>
      </c>
      <c r="BQ183" s="18">
        <f t="shared" si="293"/>
        <v>0</v>
      </c>
      <c r="BR183" s="18">
        <f t="shared" si="293"/>
        <v>25504374</v>
      </c>
      <c r="BS183" s="18">
        <f t="shared" si="293"/>
        <v>0</v>
      </c>
      <c r="BT183" s="18">
        <f t="shared" si="293"/>
        <v>0</v>
      </c>
      <c r="BU183" s="18">
        <f t="shared" si="293"/>
        <v>0</v>
      </c>
      <c r="BV183" s="18">
        <f t="shared" si="293"/>
        <v>0</v>
      </c>
      <c r="BW183" s="18">
        <f t="shared" si="293"/>
        <v>0</v>
      </c>
      <c r="BX183" s="18">
        <f t="shared" si="293"/>
        <v>0</v>
      </c>
      <c r="BY183" s="18">
        <f t="shared" si="293"/>
        <v>0</v>
      </c>
      <c r="BZ183" s="18">
        <f t="shared" si="293"/>
        <v>0</v>
      </c>
      <c r="CA183" s="18">
        <f t="shared" si="293"/>
        <v>0</v>
      </c>
      <c r="CB183" s="18">
        <f t="shared" si="293"/>
        <v>0</v>
      </c>
      <c r="CC183" s="18">
        <f t="shared" si="293"/>
        <v>0</v>
      </c>
      <c r="CD183" s="18">
        <f t="shared" si="293"/>
        <v>0</v>
      </c>
      <c r="CE183" s="18">
        <f t="shared" si="293"/>
        <v>0</v>
      </c>
      <c r="CF183" s="18">
        <f t="shared" si="293"/>
        <v>0</v>
      </c>
      <c r="CG183" s="18">
        <f t="shared" si="293"/>
        <v>0</v>
      </c>
      <c r="CH183" s="18">
        <f t="shared" si="293"/>
        <v>0</v>
      </c>
      <c r="CI183" s="18">
        <f t="shared" si="293"/>
        <v>0</v>
      </c>
      <c r="CJ183" s="18">
        <f t="shared" si="293"/>
        <v>0</v>
      </c>
      <c r="CK183" s="18">
        <f t="shared" si="293"/>
        <v>0</v>
      </c>
      <c r="CL183" s="18">
        <f t="shared" si="293"/>
        <v>0</v>
      </c>
      <c r="CM183" s="18">
        <f t="shared" si="293"/>
        <v>0</v>
      </c>
      <c r="CN183" s="18">
        <f t="shared" si="293"/>
        <v>0</v>
      </c>
      <c r="CO183" s="18"/>
      <c r="CP183" s="18"/>
      <c r="CQ183" s="18">
        <f t="shared" si="293"/>
        <v>0</v>
      </c>
      <c r="CR183" s="18">
        <f t="shared" si="293"/>
        <v>0</v>
      </c>
      <c r="CS183" s="18">
        <f t="shared" si="293"/>
        <v>0</v>
      </c>
      <c r="CT183" s="18">
        <f t="shared" si="293"/>
        <v>0</v>
      </c>
      <c r="CU183" s="46">
        <f t="shared" si="293"/>
        <v>0</v>
      </c>
      <c r="CV183" s="58"/>
      <c r="CW183" s="94"/>
      <c r="CX183" s="114">
        <v>25504374</v>
      </c>
      <c r="CY183" s="114">
        <f t="shared" si="277"/>
        <v>0</v>
      </c>
      <c r="CZ183" s="94"/>
      <c r="DA183" s="93"/>
      <c r="DB183" s="58"/>
      <c r="DC183" s="58"/>
      <c r="DD183" s="58"/>
      <c r="DE183" s="58"/>
      <c r="DF183" s="58"/>
      <c r="DG183" s="58"/>
      <c r="DH183" s="58"/>
      <c r="DI183" s="58"/>
      <c r="DJ183" s="58"/>
      <c r="DK183" s="58"/>
      <c r="DL183" s="58"/>
      <c r="DM183" s="58"/>
      <c r="DN183" s="58"/>
      <c r="DO183" s="58"/>
      <c r="DP183" s="58"/>
      <c r="DQ183" s="58"/>
      <c r="DR183" s="58"/>
      <c r="DS183" s="58"/>
    </row>
    <row r="184" spans="1:123" ht="15.6" x14ac:dyDescent="0.3">
      <c r="A184" s="21" t="s">
        <v>1</v>
      </c>
      <c r="B184" s="21" t="s">
        <v>102</v>
      </c>
      <c r="C184" s="22" t="s">
        <v>53</v>
      </c>
      <c r="D184" s="18">
        <f>SUM(E184+BZ184+CR184)</f>
        <v>25504374</v>
      </c>
      <c r="E184" s="19">
        <f>SUM(F184+BA184)</f>
        <v>25504374</v>
      </c>
      <c r="F184" s="19">
        <f>SUM(G184+H184+I184+P184+S184+T184+U184+AE184+AD184)</f>
        <v>0</v>
      </c>
      <c r="G184" s="19">
        <v>0</v>
      </c>
      <c r="H184" s="19">
        <v>0</v>
      </c>
      <c r="I184" s="19">
        <f t="shared" si="213"/>
        <v>0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19">
        <v>0</v>
      </c>
      <c r="P184" s="19">
        <f t="shared" si="214"/>
        <v>0</v>
      </c>
      <c r="Q184" s="19">
        <v>0</v>
      </c>
      <c r="R184" s="19">
        <v>0</v>
      </c>
      <c r="S184" s="19">
        <v>0</v>
      </c>
      <c r="T184" s="19">
        <v>0</v>
      </c>
      <c r="U184" s="19">
        <f t="shared" ref="U184" si="294">SUM(V184:AC184)</f>
        <v>0</v>
      </c>
      <c r="V184" s="19">
        <v>0</v>
      </c>
      <c r="W184" s="19">
        <v>0</v>
      </c>
      <c r="X184" s="19">
        <v>0</v>
      </c>
      <c r="Y184" s="19">
        <v>0</v>
      </c>
      <c r="Z184" s="19">
        <v>0</v>
      </c>
      <c r="AA184" s="19">
        <v>0</v>
      </c>
      <c r="AB184" s="19">
        <v>0</v>
      </c>
      <c r="AC184" s="19">
        <v>0</v>
      </c>
      <c r="AD184" s="19">
        <v>0</v>
      </c>
      <c r="AE184" s="19">
        <f>SUM(AF184:AZ184)</f>
        <v>0</v>
      </c>
      <c r="AF184" s="19">
        <v>0</v>
      </c>
      <c r="AG184" s="19">
        <v>0</v>
      </c>
      <c r="AH184" s="19">
        <v>0</v>
      </c>
      <c r="AI184" s="19">
        <v>0</v>
      </c>
      <c r="AJ184" s="19">
        <v>0</v>
      </c>
      <c r="AK184" s="19">
        <v>0</v>
      </c>
      <c r="AL184" s="19">
        <v>0</v>
      </c>
      <c r="AM184" s="19">
        <v>0</v>
      </c>
      <c r="AN184" s="19">
        <v>0</v>
      </c>
      <c r="AO184" s="19">
        <v>0</v>
      </c>
      <c r="AP184" s="19">
        <v>0</v>
      </c>
      <c r="AQ184" s="19">
        <v>0</v>
      </c>
      <c r="AR184" s="19">
        <v>0</v>
      </c>
      <c r="AS184" s="19">
        <v>0</v>
      </c>
      <c r="AT184" s="19"/>
      <c r="AU184" s="19"/>
      <c r="AV184" s="19">
        <v>0</v>
      </c>
      <c r="AW184" s="19">
        <v>0</v>
      </c>
      <c r="AX184" s="19">
        <v>0</v>
      </c>
      <c r="AY184" s="19"/>
      <c r="AZ184" s="19">
        <v>0</v>
      </c>
      <c r="BA184" s="19">
        <f>SUM(BB184+BF184+BI184+BK184+BN184)</f>
        <v>25504374</v>
      </c>
      <c r="BB184" s="19">
        <f>SUM(BC184:BE184)</f>
        <v>0</v>
      </c>
      <c r="BC184" s="19">
        <v>0</v>
      </c>
      <c r="BD184" s="19">
        <v>0</v>
      </c>
      <c r="BE184" s="19">
        <v>0</v>
      </c>
      <c r="BF184" s="19">
        <f>SUM(BH184:BH184)</f>
        <v>0</v>
      </c>
      <c r="BG184" s="19">
        <v>0</v>
      </c>
      <c r="BH184" s="19">
        <v>0</v>
      </c>
      <c r="BI184" s="19">
        <v>0</v>
      </c>
      <c r="BJ184" s="19">
        <v>0</v>
      </c>
      <c r="BK184" s="19">
        <f t="shared" si="216"/>
        <v>0</v>
      </c>
      <c r="BL184" s="19">
        <v>0</v>
      </c>
      <c r="BM184" s="19">
        <v>0</v>
      </c>
      <c r="BN184" s="19">
        <f>SUM(BO184:BY184)</f>
        <v>25504374</v>
      </c>
      <c r="BO184" s="19">
        <v>0</v>
      </c>
      <c r="BP184" s="19">
        <v>0</v>
      </c>
      <c r="BQ184" s="19">
        <v>0</v>
      </c>
      <c r="BR184" s="23">
        <v>25504374</v>
      </c>
      <c r="BS184" s="19">
        <v>0</v>
      </c>
      <c r="BT184" s="19">
        <v>0</v>
      </c>
      <c r="BU184" s="19">
        <v>0</v>
      </c>
      <c r="BV184" s="19">
        <v>0</v>
      </c>
      <c r="BW184" s="19">
        <v>0</v>
      </c>
      <c r="BX184" s="19">
        <v>0</v>
      </c>
      <c r="BY184" s="19">
        <v>0</v>
      </c>
      <c r="BZ184" s="19">
        <f>SUM(CA184+CQ184)</f>
        <v>0</v>
      </c>
      <c r="CA184" s="19">
        <f>SUM(CB184+CE184+CK184)</f>
        <v>0</v>
      </c>
      <c r="CB184" s="19">
        <f t="shared" si="217"/>
        <v>0</v>
      </c>
      <c r="CC184" s="19">
        <v>0</v>
      </c>
      <c r="CD184" s="19">
        <v>0</v>
      </c>
      <c r="CE184" s="19">
        <f>SUM(CF184:CJ184)</f>
        <v>0</v>
      </c>
      <c r="CF184" s="19">
        <v>0</v>
      </c>
      <c r="CG184" s="19">
        <v>0</v>
      </c>
      <c r="CH184" s="19">
        <v>0</v>
      </c>
      <c r="CI184" s="19">
        <v>0</v>
      </c>
      <c r="CJ184" s="19">
        <v>0</v>
      </c>
      <c r="CK184" s="19">
        <f>SUM(CL184:CP184)</f>
        <v>0</v>
      </c>
      <c r="CL184" s="19">
        <v>0</v>
      </c>
      <c r="CM184" s="19">
        <v>0</v>
      </c>
      <c r="CN184" s="19">
        <v>0</v>
      </c>
      <c r="CO184" s="19"/>
      <c r="CP184" s="19"/>
      <c r="CQ184" s="19">
        <v>0</v>
      </c>
      <c r="CR184" s="19">
        <f t="shared" si="219"/>
        <v>0</v>
      </c>
      <c r="CS184" s="19">
        <f t="shared" si="220"/>
        <v>0</v>
      </c>
      <c r="CT184" s="19">
        <v>0</v>
      </c>
      <c r="CU184" s="20">
        <v>0</v>
      </c>
      <c r="CW184" s="94"/>
      <c r="CX184" s="109">
        <v>25504374</v>
      </c>
      <c r="CY184" s="109">
        <f t="shared" si="277"/>
        <v>0</v>
      </c>
      <c r="CZ184" s="94"/>
      <c r="DA184" s="95"/>
    </row>
    <row r="185" spans="1:123" s="59" customFormat="1" ht="46.8" x14ac:dyDescent="0.3">
      <c r="A185" s="16" t="s">
        <v>289</v>
      </c>
      <c r="B185" s="16" t="s">
        <v>1</v>
      </c>
      <c r="C185" s="17" t="s">
        <v>589</v>
      </c>
      <c r="D185" s="18">
        <f t="shared" ref="D185:AK185" si="295">SUM(D186)</f>
        <v>15000</v>
      </c>
      <c r="E185" s="18">
        <f t="shared" si="295"/>
        <v>15000</v>
      </c>
      <c r="F185" s="18">
        <f t="shared" si="295"/>
        <v>0</v>
      </c>
      <c r="G185" s="18">
        <f t="shared" si="295"/>
        <v>0</v>
      </c>
      <c r="H185" s="18">
        <f t="shared" si="295"/>
        <v>0</v>
      </c>
      <c r="I185" s="18">
        <f t="shared" si="295"/>
        <v>0</v>
      </c>
      <c r="J185" s="18">
        <f t="shared" si="295"/>
        <v>0</v>
      </c>
      <c r="K185" s="18">
        <f t="shared" si="295"/>
        <v>0</v>
      </c>
      <c r="L185" s="18">
        <f t="shared" si="295"/>
        <v>0</v>
      </c>
      <c r="M185" s="18">
        <f t="shared" si="295"/>
        <v>0</v>
      </c>
      <c r="N185" s="18">
        <f t="shared" si="295"/>
        <v>0</v>
      </c>
      <c r="O185" s="18">
        <f t="shared" si="295"/>
        <v>0</v>
      </c>
      <c r="P185" s="18">
        <f t="shared" si="295"/>
        <v>0</v>
      </c>
      <c r="Q185" s="18">
        <f t="shared" si="295"/>
        <v>0</v>
      </c>
      <c r="R185" s="18">
        <f t="shared" si="295"/>
        <v>0</v>
      </c>
      <c r="S185" s="18">
        <f t="shared" si="295"/>
        <v>0</v>
      </c>
      <c r="T185" s="18">
        <f t="shared" si="295"/>
        <v>0</v>
      </c>
      <c r="U185" s="18">
        <f t="shared" si="295"/>
        <v>0</v>
      </c>
      <c r="V185" s="18">
        <f t="shared" si="295"/>
        <v>0</v>
      </c>
      <c r="W185" s="18">
        <f t="shared" si="295"/>
        <v>0</v>
      </c>
      <c r="X185" s="18">
        <f t="shared" si="295"/>
        <v>0</v>
      </c>
      <c r="Y185" s="18">
        <f t="shared" si="295"/>
        <v>0</v>
      </c>
      <c r="Z185" s="18">
        <f t="shared" si="295"/>
        <v>0</v>
      </c>
      <c r="AA185" s="18">
        <f t="shared" si="295"/>
        <v>0</v>
      </c>
      <c r="AB185" s="18">
        <f t="shared" si="295"/>
        <v>0</v>
      </c>
      <c r="AC185" s="18">
        <f t="shared" si="295"/>
        <v>0</v>
      </c>
      <c r="AD185" s="18">
        <f t="shared" si="295"/>
        <v>0</v>
      </c>
      <c r="AE185" s="18">
        <f t="shared" si="295"/>
        <v>0</v>
      </c>
      <c r="AF185" s="18">
        <f t="shared" si="295"/>
        <v>0</v>
      </c>
      <c r="AG185" s="18">
        <f t="shared" si="295"/>
        <v>0</v>
      </c>
      <c r="AH185" s="18">
        <f t="shared" si="295"/>
        <v>0</v>
      </c>
      <c r="AI185" s="18">
        <f t="shared" si="295"/>
        <v>0</v>
      </c>
      <c r="AJ185" s="18">
        <f t="shared" si="295"/>
        <v>0</v>
      </c>
      <c r="AK185" s="18">
        <f t="shared" si="295"/>
        <v>0</v>
      </c>
      <c r="AL185" s="18">
        <f t="shared" ref="AL185:CU185" si="296">SUM(AL186)</f>
        <v>0</v>
      </c>
      <c r="AM185" s="18">
        <f t="shared" si="296"/>
        <v>0</v>
      </c>
      <c r="AN185" s="18">
        <f t="shared" si="296"/>
        <v>0</v>
      </c>
      <c r="AO185" s="18">
        <f t="shared" si="296"/>
        <v>0</v>
      </c>
      <c r="AP185" s="18">
        <f t="shared" si="296"/>
        <v>0</v>
      </c>
      <c r="AQ185" s="18">
        <f t="shared" si="296"/>
        <v>0</v>
      </c>
      <c r="AR185" s="18">
        <f t="shared" si="296"/>
        <v>0</v>
      </c>
      <c r="AS185" s="18">
        <f t="shared" si="296"/>
        <v>0</v>
      </c>
      <c r="AT185" s="18"/>
      <c r="AU185" s="18"/>
      <c r="AV185" s="18">
        <f t="shared" si="296"/>
        <v>0</v>
      </c>
      <c r="AW185" s="18">
        <f t="shared" si="296"/>
        <v>0</v>
      </c>
      <c r="AX185" s="18">
        <f t="shared" si="296"/>
        <v>0</v>
      </c>
      <c r="AY185" s="18"/>
      <c r="AZ185" s="18">
        <f t="shared" si="296"/>
        <v>0</v>
      </c>
      <c r="BA185" s="18">
        <f t="shared" si="296"/>
        <v>15000</v>
      </c>
      <c r="BB185" s="18">
        <f t="shared" si="296"/>
        <v>0</v>
      </c>
      <c r="BC185" s="18">
        <f t="shared" si="296"/>
        <v>0</v>
      </c>
      <c r="BD185" s="18">
        <f t="shared" si="296"/>
        <v>0</v>
      </c>
      <c r="BE185" s="18">
        <f t="shared" si="296"/>
        <v>0</v>
      </c>
      <c r="BF185" s="18">
        <f t="shared" si="296"/>
        <v>0</v>
      </c>
      <c r="BG185" s="18">
        <f t="shared" si="296"/>
        <v>0</v>
      </c>
      <c r="BH185" s="18">
        <f t="shared" si="296"/>
        <v>0</v>
      </c>
      <c r="BI185" s="18">
        <f t="shared" si="296"/>
        <v>0</v>
      </c>
      <c r="BJ185" s="18">
        <f t="shared" si="296"/>
        <v>0</v>
      </c>
      <c r="BK185" s="18">
        <f t="shared" si="296"/>
        <v>0</v>
      </c>
      <c r="BL185" s="18">
        <f t="shared" si="296"/>
        <v>0</v>
      </c>
      <c r="BM185" s="18">
        <f t="shared" si="296"/>
        <v>0</v>
      </c>
      <c r="BN185" s="18">
        <f t="shared" si="296"/>
        <v>15000</v>
      </c>
      <c r="BO185" s="18">
        <f t="shared" si="296"/>
        <v>0</v>
      </c>
      <c r="BP185" s="18">
        <f t="shared" si="296"/>
        <v>0</v>
      </c>
      <c r="BQ185" s="18">
        <f t="shared" si="296"/>
        <v>0</v>
      </c>
      <c r="BR185" s="18">
        <f t="shared" si="296"/>
        <v>0</v>
      </c>
      <c r="BS185" s="18">
        <f t="shared" si="296"/>
        <v>15000</v>
      </c>
      <c r="BT185" s="18">
        <f t="shared" si="296"/>
        <v>0</v>
      </c>
      <c r="BU185" s="18">
        <f t="shared" si="296"/>
        <v>0</v>
      </c>
      <c r="BV185" s="18">
        <f t="shared" si="296"/>
        <v>0</v>
      </c>
      <c r="BW185" s="18">
        <f t="shared" si="296"/>
        <v>0</v>
      </c>
      <c r="BX185" s="18">
        <f t="shared" si="296"/>
        <v>0</v>
      </c>
      <c r="BY185" s="18">
        <f t="shared" si="296"/>
        <v>0</v>
      </c>
      <c r="BZ185" s="18">
        <f t="shared" si="296"/>
        <v>0</v>
      </c>
      <c r="CA185" s="18">
        <f t="shared" si="296"/>
        <v>0</v>
      </c>
      <c r="CB185" s="18">
        <f t="shared" si="296"/>
        <v>0</v>
      </c>
      <c r="CC185" s="18">
        <f t="shared" si="296"/>
        <v>0</v>
      </c>
      <c r="CD185" s="18">
        <f t="shared" si="296"/>
        <v>0</v>
      </c>
      <c r="CE185" s="18">
        <f t="shared" si="296"/>
        <v>0</v>
      </c>
      <c r="CF185" s="18">
        <f t="shared" si="296"/>
        <v>0</v>
      </c>
      <c r="CG185" s="18">
        <f t="shared" si="296"/>
        <v>0</v>
      </c>
      <c r="CH185" s="18">
        <f t="shared" si="296"/>
        <v>0</v>
      </c>
      <c r="CI185" s="18">
        <f t="shared" si="296"/>
        <v>0</v>
      </c>
      <c r="CJ185" s="18">
        <f t="shared" si="296"/>
        <v>0</v>
      </c>
      <c r="CK185" s="18">
        <f t="shared" si="296"/>
        <v>0</v>
      </c>
      <c r="CL185" s="18">
        <f t="shared" si="296"/>
        <v>0</v>
      </c>
      <c r="CM185" s="18">
        <f t="shared" si="296"/>
        <v>0</v>
      </c>
      <c r="CN185" s="18">
        <f t="shared" si="296"/>
        <v>0</v>
      </c>
      <c r="CO185" s="18"/>
      <c r="CP185" s="18"/>
      <c r="CQ185" s="18">
        <f t="shared" si="296"/>
        <v>0</v>
      </c>
      <c r="CR185" s="18">
        <f t="shared" si="296"/>
        <v>0</v>
      </c>
      <c r="CS185" s="18">
        <f t="shared" si="296"/>
        <v>0</v>
      </c>
      <c r="CT185" s="18">
        <f t="shared" si="296"/>
        <v>0</v>
      </c>
      <c r="CU185" s="46">
        <f t="shared" si="296"/>
        <v>0</v>
      </c>
      <c r="CV185" s="58"/>
      <c r="CW185" s="94"/>
      <c r="CX185" s="114">
        <v>15000</v>
      </c>
      <c r="CY185" s="114">
        <f t="shared" si="277"/>
        <v>0</v>
      </c>
      <c r="CZ185" s="94"/>
      <c r="DA185" s="93"/>
      <c r="DB185" s="58"/>
      <c r="DC185" s="58"/>
      <c r="DD185" s="58"/>
      <c r="DE185" s="58"/>
      <c r="DF185" s="58"/>
      <c r="DG185" s="58"/>
      <c r="DH185" s="58"/>
      <c r="DI185" s="58"/>
      <c r="DJ185" s="58"/>
      <c r="DK185" s="58"/>
      <c r="DL185" s="58"/>
      <c r="DM185" s="58"/>
      <c r="DN185" s="58"/>
      <c r="DO185" s="58"/>
      <c r="DP185" s="58"/>
      <c r="DQ185" s="58"/>
      <c r="DR185" s="58"/>
      <c r="DS185" s="58"/>
    </row>
    <row r="186" spans="1:123" ht="31.2" x14ac:dyDescent="0.3">
      <c r="A186" s="21" t="s">
        <v>1</v>
      </c>
      <c r="B186" s="21" t="s">
        <v>102</v>
      </c>
      <c r="C186" s="22" t="s">
        <v>290</v>
      </c>
      <c r="D186" s="18">
        <f>SUM(E186+BZ186+CR186)</f>
        <v>15000</v>
      </c>
      <c r="E186" s="19">
        <f>SUM(F186+BA186)</f>
        <v>15000</v>
      </c>
      <c r="F186" s="19">
        <f>SUM(G186+H186+I186+P186+S186+T186+U186+AE186+AD186)</f>
        <v>0</v>
      </c>
      <c r="G186" s="19">
        <v>0</v>
      </c>
      <c r="H186" s="19">
        <v>0</v>
      </c>
      <c r="I186" s="19">
        <f t="shared" si="213"/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19">
        <f t="shared" si="214"/>
        <v>0</v>
      </c>
      <c r="Q186" s="19">
        <v>0</v>
      </c>
      <c r="R186" s="19">
        <v>0</v>
      </c>
      <c r="S186" s="19">
        <v>0</v>
      </c>
      <c r="T186" s="19">
        <v>0</v>
      </c>
      <c r="U186" s="19">
        <f t="shared" ref="U186" si="297">SUM(V186:AC186)</f>
        <v>0</v>
      </c>
      <c r="V186" s="19">
        <v>0</v>
      </c>
      <c r="W186" s="19">
        <v>0</v>
      </c>
      <c r="X186" s="19">
        <v>0</v>
      </c>
      <c r="Y186" s="19">
        <v>0</v>
      </c>
      <c r="Z186" s="19">
        <v>0</v>
      </c>
      <c r="AA186" s="19">
        <v>0</v>
      </c>
      <c r="AB186" s="19">
        <v>0</v>
      </c>
      <c r="AC186" s="19">
        <v>0</v>
      </c>
      <c r="AD186" s="19">
        <v>0</v>
      </c>
      <c r="AE186" s="19">
        <f>SUM(AF186:AZ186)</f>
        <v>0</v>
      </c>
      <c r="AF186" s="19">
        <v>0</v>
      </c>
      <c r="AG186" s="19">
        <v>0</v>
      </c>
      <c r="AH186" s="19">
        <v>0</v>
      </c>
      <c r="AI186" s="19">
        <v>0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0</v>
      </c>
      <c r="AP186" s="19">
        <v>0</v>
      </c>
      <c r="AQ186" s="19">
        <v>0</v>
      </c>
      <c r="AR186" s="19">
        <v>0</v>
      </c>
      <c r="AS186" s="19">
        <v>0</v>
      </c>
      <c r="AT186" s="19"/>
      <c r="AU186" s="19"/>
      <c r="AV186" s="19">
        <v>0</v>
      </c>
      <c r="AW186" s="19">
        <v>0</v>
      </c>
      <c r="AX186" s="19">
        <v>0</v>
      </c>
      <c r="AY186" s="19"/>
      <c r="AZ186" s="19">
        <v>0</v>
      </c>
      <c r="BA186" s="19">
        <f>SUM(BB186+BF186+BI186+BK186+BN186)</f>
        <v>15000</v>
      </c>
      <c r="BB186" s="19">
        <f>SUM(BC186:BE186)</f>
        <v>0</v>
      </c>
      <c r="BC186" s="19">
        <v>0</v>
      </c>
      <c r="BD186" s="19">
        <v>0</v>
      </c>
      <c r="BE186" s="19">
        <v>0</v>
      </c>
      <c r="BF186" s="19">
        <f>SUM(BH186:BH186)</f>
        <v>0</v>
      </c>
      <c r="BG186" s="19">
        <v>0</v>
      </c>
      <c r="BH186" s="19">
        <v>0</v>
      </c>
      <c r="BI186" s="19">
        <v>0</v>
      </c>
      <c r="BJ186" s="19">
        <v>0</v>
      </c>
      <c r="BK186" s="19">
        <f t="shared" si="216"/>
        <v>0</v>
      </c>
      <c r="BL186" s="19">
        <v>0</v>
      </c>
      <c r="BM186" s="19">
        <v>0</v>
      </c>
      <c r="BN186" s="19">
        <f>SUM(BO186:BY186)</f>
        <v>15000</v>
      </c>
      <c r="BO186" s="19">
        <v>0</v>
      </c>
      <c r="BP186" s="19">
        <v>0</v>
      </c>
      <c r="BQ186" s="19">
        <v>0</v>
      </c>
      <c r="BR186" s="19">
        <v>0</v>
      </c>
      <c r="BS186" s="19">
        <v>15000</v>
      </c>
      <c r="BT186" s="19">
        <v>0</v>
      </c>
      <c r="BU186" s="19">
        <v>0</v>
      </c>
      <c r="BV186" s="19">
        <v>0</v>
      </c>
      <c r="BW186" s="19">
        <v>0</v>
      </c>
      <c r="BX186" s="19">
        <v>0</v>
      </c>
      <c r="BY186" s="19">
        <v>0</v>
      </c>
      <c r="BZ186" s="19">
        <f>SUM(CA186+CQ186)</f>
        <v>0</v>
      </c>
      <c r="CA186" s="19">
        <f>SUM(CB186+CE186+CK186)</f>
        <v>0</v>
      </c>
      <c r="CB186" s="19">
        <f t="shared" si="217"/>
        <v>0</v>
      </c>
      <c r="CC186" s="19">
        <v>0</v>
      </c>
      <c r="CD186" s="19">
        <v>0</v>
      </c>
      <c r="CE186" s="19">
        <f>SUM(CF186:CJ186)</f>
        <v>0</v>
      </c>
      <c r="CF186" s="19">
        <v>0</v>
      </c>
      <c r="CG186" s="19">
        <v>0</v>
      </c>
      <c r="CH186" s="19">
        <v>0</v>
      </c>
      <c r="CI186" s="19">
        <v>0</v>
      </c>
      <c r="CJ186" s="19">
        <v>0</v>
      </c>
      <c r="CK186" s="19">
        <f>SUM(CL186:CP186)</f>
        <v>0</v>
      </c>
      <c r="CL186" s="19">
        <v>0</v>
      </c>
      <c r="CM186" s="19">
        <v>0</v>
      </c>
      <c r="CN186" s="19">
        <v>0</v>
      </c>
      <c r="CO186" s="19"/>
      <c r="CP186" s="19"/>
      <c r="CQ186" s="19">
        <v>0</v>
      </c>
      <c r="CR186" s="19">
        <f t="shared" si="219"/>
        <v>0</v>
      </c>
      <c r="CS186" s="19">
        <f t="shared" si="220"/>
        <v>0</v>
      </c>
      <c r="CT186" s="19">
        <v>0</v>
      </c>
      <c r="CU186" s="20">
        <v>0</v>
      </c>
      <c r="CW186" s="94"/>
      <c r="CX186" s="109">
        <v>15000</v>
      </c>
      <c r="CY186" s="109">
        <f t="shared" si="277"/>
        <v>0</v>
      </c>
      <c r="CZ186" s="94"/>
      <c r="DA186" s="95"/>
    </row>
    <row r="187" spans="1:123" s="59" customFormat="1" ht="31.2" x14ac:dyDescent="0.3">
      <c r="A187" s="16" t="s">
        <v>291</v>
      </c>
      <c r="B187" s="16" t="s">
        <v>1</v>
      </c>
      <c r="C187" s="17" t="s">
        <v>292</v>
      </c>
      <c r="D187" s="18">
        <f t="shared" ref="D187:AK187" si="298">SUM(D188)</f>
        <v>13158360</v>
      </c>
      <c r="E187" s="18">
        <f t="shared" si="298"/>
        <v>13158360</v>
      </c>
      <c r="F187" s="18">
        <f t="shared" si="298"/>
        <v>0</v>
      </c>
      <c r="G187" s="18">
        <f t="shared" si="298"/>
        <v>0</v>
      </c>
      <c r="H187" s="18">
        <f t="shared" si="298"/>
        <v>0</v>
      </c>
      <c r="I187" s="18">
        <f t="shared" si="298"/>
        <v>0</v>
      </c>
      <c r="J187" s="18">
        <f t="shared" si="298"/>
        <v>0</v>
      </c>
      <c r="K187" s="18">
        <f t="shared" si="298"/>
        <v>0</v>
      </c>
      <c r="L187" s="18">
        <f t="shared" si="298"/>
        <v>0</v>
      </c>
      <c r="M187" s="18">
        <f t="shared" si="298"/>
        <v>0</v>
      </c>
      <c r="N187" s="18">
        <f t="shared" si="298"/>
        <v>0</v>
      </c>
      <c r="O187" s="18">
        <f t="shared" si="298"/>
        <v>0</v>
      </c>
      <c r="P187" s="18">
        <f t="shared" si="298"/>
        <v>0</v>
      </c>
      <c r="Q187" s="18">
        <f t="shared" si="298"/>
        <v>0</v>
      </c>
      <c r="R187" s="18">
        <f t="shared" si="298"/>
        <v>0</v>
      </c>
      <c r="S187" s="18">
        <f t="shared" si="298"/>
        <v>0</v>
      </c>
      <c r="T187" s="18">
        <f t="shared" si="298"/>
        <v>0</v>
      </c>
      <c r="U187" s="18">
        <f t="shared" si="298"/>
        <v>0</v>
      </c>
      <c r="V187" s="18">
        <f t="shared" si="298"/>
        <v>0</v>
      </c>
      <c r="W187" s="18">
        <f t="shared" si="298"/>
        <v>0</v>
      </c>
      <c r="X187" s="18">
        <f t="shared" si="298"/>
        <v>0</v>
      </c>
      <c r="Y187" s="18">
        <f t="shared" si="298"/>
        <v>0</v>
      </c>
      <c r="Z187" s="18">
        <f t="shared" si="298"/>
        <v>0</v>
      </c>
      <c r="AA187" s="18">
        <f t="shared" si="298"/>
        <v>0</v>
      </c>
      <c r="AB187" s="18">
        <f t="shared" si="298"/>
        <v>0</v>
      </c>
      <c r="AC187" s="18">
        <f t="shared" si="298"/>
        <v>0</v>
      </c>
      <c r="AD187" s="18">
        <f t="shared" si="298"/>
        <v>0</v>
      </c>
      <c r="AE187" s="18">
        <f t="shared" si="298"/>
        <v>0</v>
      </c>
      <c r="AF187" s="18">
        <f t="shared" si="298"/>
        <v>0</v>
      </c>
      <c r="AG187" s="18">
        <f t="shared" si="298"/>
        <v>0</v>
      </c>
      <c r="AH187" s="18">
        <f t="shared" si="298"/>
        <v>0</v>
      </c>
      <c r="AI187" s="18">
        <f t="shared" si="298"/>
        <v>0</v>
      </c>
      <c r="AJ187" s="18">
        <f t="shared" si="298"/>
        <v>0</v>
      </c>
      <c r="AK187" s="18">
        <f t="shared" si="298"/>
        <v>0</v>
      </c>
      <c r="AL187" s="18">
        <f t="shared" ref="AL187:CU187" si="299">SUM(AL188)</f>
        <v>0</v>
      </c>
      <c r="AM187" s="18">
        <f t="shared" si="299"/>
        <v>0</v>
      </c>
      <c r="AN187" s="18">
        <f t="shared" si="299"/>
        <v>0</v>
      </c>
      <c r="AO187" s="18">
        <f t="shared" si="299"/>
        <v>0</v>
      </c>
      <c r="AP187" s="18">
        <f t="shared" si="299"/>
        <v>0</v>
      </c>
      <c r="AQ187" s="18">
        <f t="shared" si="299"/>
        <v>0</v>
      </c>
      <c r="AR187" s="18">
        <f t="shared" si="299"/>
        <v>0</v>
      </c>
      <c r="AS187" s="18">
        <f t="shared" si="299"/>
        <v>0</v>
      </c>
      <c r="AT187" s="18"/>
      <c r="AU187" s="18"/>
      <c r="AV187" s="18">
        <f t="shared" si="299"/>
        <v>0</v>
      </c>
      <c r="AW187" s="18">
        <f t="shared" si="299"/>
        <v>0</v>
      </c>
      <c r="AX187" s="18">
        <f t="shared" si="299"/>
        <v>0</v>
      </c>
      <c r="AY187" s="18"/>
      <c r="AZ187" s="18">
        <f t="shared" si="299"/>
        <v>0</v>
      </c>
      <c r="BA187" s="18">
        <f t="shared" si="299"/>
        <v>13158360</v>
      </c>
      <c r="BB187" s="18">
        <f t="shared" si="299"/>
        <v>0</v>
      </c>
      <c r="BC187" s="18">
        <f t="shared" si="299"/>
        <v>0</v>
      </c>
      <c r="BD187" s="18">
        <f t="shared" si="299"/>
        <v>0</v>
      </c>
      <c r="BE187" s="18">
        <f t="shared" si="299"/>
        <v>0</v>
      </c>
      <c r="BF187" s="18">
        <f t="shared" si="299"/>
        <v>0</v>
      </c>
      <c r="BG187" s="18">
        <f t="shared" si="299"/>
        <v>0</v>
      </c>
      <c r="BH187" s="18">
        <f t="shared" si="299"/>
        <v>0</v>
      </c>
      <c r="BI187" s="18">
        <f t="shared" si="299"/>
        <v>0</v>
      </c>
      <c r="BJ187" s="18">
        <f t="shared" si="299"/>
        <v>0</v>
      </c>
      <c r="BK187" s="18">
        <f t="shared" si="299"/>
        <v>0</v>
      </c>
      <c r="BL187" s="18">
        <f t="shared" si="299"/>
        <v>0</v>
      </c>
      <c r="BM187" s="18">
        <f t="shared" si="299"/>
        <v>0</v>
      </c>
      <c r="BN187" s="18">
        <f t="shared" si="299"/>
        <v>13158360</v>
      </c>
      <c r="BO187" s="18">
        <f t="shared" si="299"/>
        <v>0</v>
      </c>
      <c r="BP187" s="18">
        <f t="shared" si="299"/>
        <v>13158360</v>
      </c>
      <c r="BQ187" s="18">
        <f t="shared" si="299"/>
        <v>0</v>
      </c>
      <c r="BR187" s="18">
        <f t="shared" si="299"/>
        <v>0</v>
      </c>
      <c r="BS187" s="18">
        <f t="shared" si="299"/>
        <v>0</v>
      </c>
      <c r="BT187" s="18">
        <f t="shared" si="299"/>
        <v>0</v>
      </c>
      <c r="BU187" s="18">
        <f t="shared" si="299"/>
        <v>0</v>
      </c>
      <c r="BV187" s="18">
        <f t="shared" si="299"/>
        <v>0</v>
      </c>
      <c r="BW187" s="18">
        <f t="shared" si="299"/>
        <v>0</v>
      </c>
      <c r="BX187" s="18">
        <f t="shared" si="299"/>
        <v>0</v>
      </c>
      <c r="BY187" s="18">
        <f t="shared" si="299"/>
        <v>0</v>
      </c>
      <c r="BZ187" s="18">
        <f t="shared" si="299"/>
        <v>0</v>
      </c>
      <c r="CA187" s="18">
        <f t="shared" si="299"/>
        <v>0</v>
      </c>
      <c r="CB187" s="18">
        <f t="shared" si="299"/>
        <v>0</v>
      </c>
      <c r="CC187" s="18">
        <f t="shared" si="299"/>
        <v>0</v>
      </c>
      <c r="CD187" s="18">
        <f t="shared" si="299"/>
        <v>0</v>
      </c>
      <c r="CE187" s="18">
        <f t="shared" si="299"/>
        <v>0</v>
      </c>
      <c r="CF187" s="18">
        <f t="shared" si="299"/>
        <v>0</v>
      </c>
      <c r="CG187" s="18">
        <f t="shared" si="299"/>
        <v>0</v>
      </c>
      <c r="CH187" s="18">
        <f t="shared" si="299"/>
        <v>0</v>
      </c>
      <c r="CI187" s="18">
        <f t="shared" si="299"/>
        <v>0</v>
      </c>
      <c r="CJ187" s="18">
        <f t="shared" si="299"/>
        <v>0</v>
      </c>
      <c r="CK187" s="18">
        <f t="shared" si="299"/>
        <v>0</v>
      </c>
      <c r="CL187" s="18">
        <f t="shared" si="299"/>
        <v>0</v>
      </c>
      <c r="CM187" s="18">
        <f t="shared" si="299"/>
        <v>0</v>
      </c>
      <c r="CN187" s="18">
        <f t="shared" si="299"/>
        <v>0</v>
      </c>
      <c r="CO187" s="18"/>
      <c r="CP187" s="18"/>
      <c r="CQ187" s="18">
        <f t="shared" si="299"/>
        <v>0</v>
      </c>
      <c r="CR187" s="18">
        <f t="shared" si="299"/>
        <v>0</v>
      </c>
      <c r="CS187" s="18">
        <f t="shared" si="299"/>
        <v>0</v>
      </c>
      <c r="CT187" s="18">
        <f t="shared" si="299"/>
        <v>0</v>
      </c>
      <c r="CU187" s="46">
        <f t="shared" si="299"/>
        <v>0</v>
      </c>
      <c r="CV187" s="58"/>
      <c r="CW187" s="94"/>
      <c r="CX187" s="114">
        <v>13158360</v>
      </c>
      <c r="CY187" s="114">
        <f t="shared" si="277"/>
        <v>0</v>
      </c>
      <c r="CZ187" s="94"/>
      <c r="DA187" s="93"/>
      <c r="DB187" s="58"/>
      <c r="DC187" s="58"/>
      <c r="DD187" s="58"/>
      <c r="DE187" s="58"/>
      <c r="DF187" s="58"/>
      <c r="DG187" s="58"/>
      <c r="DH187" s="58"/>
      <c r="DI187" s="58"/>
      <c r="DJ187" s="58"/>
      <c r="DK187" s="58"/>
      <c r="DL187" s="58"/>
      <c r="DM187" s="58"/>
      <c r="DN187" s="58"/>
      <c r="DO187" s="58"/>
      <c r="DP187" s="58"/>
      <c r="DQ187" s="58"/>
      <c r="DR187" s="58"/>
      <c r="DS187" s="58"/>
    </row>
    <row r="188" spans="1:123" ht="15.6" x14ac:dyDescent="0.3">
      <c r="A188" s="21" t="s">
        <v>1</v>
      </c>
      <c r="B188" s="21" t="s">
        <v>81</v>
      </c>
      <c r="C188" s="22" t="s">
        <v>293</v>
      </c>
      <c r="D188" s="18">
        <f>SUM(E188+BZ188+CR188)</f>
        <v>13158360</v>
      </c>
      <c r="E188" s="19">
        <f>SUM(F188+BA188)</f>
        <v>13158360</v>
      </c>
      <c r="F188" s="19">
        <f>SUM(G188+H188+I188+P188+S188+T188+U188+AE188+AD188)</f>
        <v>0</v>
      </c>
      <c r="G188" s="19">
        <v>0</v>
      </c>
      <c r="H188" s="19">
        <v>0</v>
      </c>
      <c r="I188" s="19">
        <f t="shared" si="213"/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0</v>
      </c>
      <c r="O188" s="19">
        <v>0</v>
      </c>
      <c r="P188" s="19">
        <f t="shared" si="214"/>
        <v>0</v>
      </c>
      <c r="Q188" s="19">
        <v>0</v>
      </c>
      <c r="R188" s="19">
        <v>0</v>
      </c>
      <c r="S188" s="19">
        <v>0</v>
      </c>
      <c r="T188" s="19">
        <v>0</v>
      </c>
      <c r="U188" s="19">
        <f t="shared" ref="U188" si="300">SUM(V188:AC188)</f>
        <v>0</v>
      </c>
      <c r="V188" s="19">
        <v>0</v>
      </c>
      <c r="W188" s="19">
        <v>0</v>
      </c>
      <c r="X188" s="19">
        <v>0</v>
      </c>
      <c r="Y188" s="19">
        <v>0</v>
      </c>
      <c r="Z188" s="19">
        <v>0</v>
      </c>
      <c r="AA188" s="19">
        <v>0</v>
      </c>
      <c r="AB188" s="19">
        <v>0</v>
      </c>
      <c r="AC188" s="19">
        <v>0</v>
      </c>
      <c r="AD188" s="19">
        <v>0</v>
      </c>
      <c r="AE188" s="19">
        <f>SUM(AF188:AZ188)</f>
        <v>0</v>
      </c>
      <c r="AF188" s="19">
        <v>0</v>
      </c>
      <c r="AG188" s="19">
        <v>0</v>
      </c>
      <c r="AH188" s="19">
        <v>0</v>
      </c>
      <c r="AI188" s="19">
        <v>0</v>
      </c>
      <c r="AJ188" s="19">
        <v>0</v>
      </c>
      <c r="AK188" s="19">
        <v>0</v>
      </c>
      <c r="AL188" s="19">
        <v>0</v>
      </c>
      <c r="AM188" s="19">
        <v>0</v>
      </c>
      <c r="AN188" s="19">
        <v>0</v>
      </c>
      <c r="AO188" s="19">
        <v>0</v>
      </c>
      <c r="AP188" s="19">
        <v>0</v>
      </c>
      <c r="AQ188" s="19">
        <v>0</v>
      </c>
      <c r="AR188" s="19">
        <v>0</v>
      </c>
      <c r="AS188" s="19">
        <v>0</v>
      </c>
      <c r="AT188" s="19"/>
      <c r="AU188" s="19"/>
      <c r="AV188" s="19">
        <v>0</v>
      </c>
      <c r="AW188" s="19">
        <v>0</v>
      </c>
      <c r="AX188" s="19">
        <v>0</v>
      </c>
      <c r="AY188" s="19"/>
      <c r="AZ188" s="19">
        <v>0</v>
      </c>
      <c r="BA188" s="19">
        <f>SUM(BB188+BF188+BI188+BK188+BN188)</f>
        <v>13158360</v>
      </c>
      <c r="BB188" s="19">
        <f>SUM(BC188:BE188)</f>
        <v>0</v>
      </c>
      <c r="BC188" s="19">
        <v>0</v>
      </c>
      <c r="BD188" s="19">
        <v>0</v>
      </c>
      <c r="BE188" s="19">
        <v>0</v>
      </c>
      <c r="BF188" s="19">
        <f>SUM(BH188:BH188)</f>
        <v>0</v>
      </c>
      <c r="BG188" s="19">
        <v>0</v>
      </c>
      <c r="BH188" s="19">
        <v>0</v>
      </c>
      <c r="BI188" s="19">
        <v>0</v>
      </c>
      <c r="BJ188" s="19">
        <v>0</v>
      </c>
      <c r="BK188" s="19">
        <f t="shared" si="216"/>
        <v>0</v>
      </c>
      <c r="BL188" s="19">
        <v>0</v>
      </c>
      <c r="BM188" s="19">
        <v>0</v>
      </c>
      <c r="BN188" s="19">
        <f>SUM(BO188:BY188)</f>
        <v>13158360</v>
      </c>
      <c r="BO188" s="19">
        <v>0</v>
      </c>
      <c r="BP188" s="23">
        <v>13158360</v>
      </c>
      <c r="BQ188" s="19">
        <v>0</v>
      </c>
      <c r="BR188" s="19">
        <v>0</v>
      </c>
      <c r="BS188" s="19">
        <v>0</v>
      </c>
      <c r="BT188" s="19">
        <v>0</v>
      </c>
      <c r="BU188" s="19">
        <v>0</v>
      </c>
      <c r="BV188" s="19">
        <v>0</v>
      </c>
      <c r="BW188" s="19">
        <v>0</v>
      </c>
      <c r="BX188" s="19">
        <v>0</v>
      </c>
      <c r="BY188" s="19">
        <v>0</v>
      </c>
      <c r="BZ188" s="19">
        <f>SUM(CA188+CQ188)</f>
        <v>0</v>
      </c>
      <c r="CA188" s="19">
        <f>SUM(CB188+CE188+CK188)</f>
        <v>0</v>
      </c>
      <c r="CB188" s="19">
        <f t="shared" si="217"/>
        <v>0</v>
      </c>
      <c r="CC188" s="19">
        <v>0</v>
      </c>
      <c r="CD188" s="19">
        <v>0</v>
      </c>
      <c r="CE188" s="19">
        <f>SUM(CF188:CJ188)</f>
        <v>0</v>
      </c>
      <c r="CF188" s="19">
        <v>0</v>
      </c>
      <c r="CG188" s="19">
        <v>0</v>
      </c>
      <c r="CH188" s="19">
        <v>0</v>
      </c>
      <c r="CI188" s="19">
        <v>0</v>
      </c>
      <c r="CJ188" s="19">
        <v>0</v>
      </c>
      <c r="CK188" s="19">
        <f>SUM(CL188:CP188)</f>
        <v>0</v>
      </c>
      <c r="CL188" s="19">
        <v>0</v>
      </c>
      <c r="CM188" s="19">
        <v>0</v>
      </c>
      <c r="CN188" s="19">
        <v>0</v>
      </c>
      <c r="CO188" s="19"/>
      <c r="CP188" s="19"/>
      <c r="CQ188" s="19">
        <v>0</v>
      </c>
      <c r="CR188" s="19">
        <f t="shared" si="219"/>
        <v>0</v>
      </c>
      <c r="CS188" s="19">
        <f t="shared" si="220"/>
        <v>0</v>
      </c>
      <c r="CT188" s="19">
        <v>0</v>
      </c>
      <c r="CU188" s="20">
        <v>0</v>
      </c>
      <c r="CW188" s="94"/>
      <c r="CX188" s="109">
        <v>13158360</v>
      </c>
      <c r="CY188" s="109">
        <f t="shared" si="277"/>
        <v>0</v>
      </c>
      <c r="CZ188" s="94"/>
      <c r="DA188" s="95"/>
    </row>
    <row r="189" spans="1:123" s="59" customFormat="1" ht="31.2" x14ac:dyDescent="0.3">
      <c r="A189" s="16" t="s">
        <v>294</v>
      </c>
      <c r="B189" s="16" t="s">
        <v>1</v>
      </c>
      <c r="C189" s="17" t="s">
        <v>590</v>
      </c>
      <c r="D189" s="18">
        <f t="shared" ref="D189:AS189" si="301">SUM(D190:D196)</f>
        <v>150743299</v>
      </c>
      <c r="E189" s="18">
        <f t="shared" si="301"/>
        <v>150700977</v>
      </c>
      <c r="F189" s="18">
        <f t="shared" si="301"/>
        <v>19745966</v>
      </c>
      <c r="G189" s="18">
        <f t="shared" si="301"/>
        <v>1906797</v>
      </c>
      <c r="H189" s="18">
        <f t="shared" si="301"/>
        <v>199235</v>
      </c>
      <c r="I189" s="18">
        <f t="shared" si="301"/>
        <v>2751097</v>
      </c>
      <c r="J189" s="18">
        <f t="shared" si="301"/>
        <v>0</v>
      </c>
      <c r="K189" s="18">
        <f t="shared" si="301"/>
        <v>7500</v>
      </c>
      <c r="L189" s="18">
        <f t="shared" si="301"/>
        <v>0</v>
      </c>
      <c r="M189" s="18">
        <f t="shared" si="301"/>
        <v>0</v>
      </c>
      <c r="N189" s="18">
        <f t="shared" si="301"/>
        <v>481712</v>
      </c>
      <c r="O189" s="18">
        <f t="shared" si="301"/>
        <v>2261885</v>
      </c>
      <c r="P189" s="18">
        <f t="shared" si="301"/>
        <v>0</v>
      </c>
      <c r="Q189" s="18">
        <f t="shared" si="301"/>
        <v>0</v>
      </c>
      <c r="R189" s="18">
        <f t="shared" si="301"/>
        <v>0</v>
      </c>
      <c r="S189" s="18">
        <f t="shared" si="301"/>
        <v>0</v>
      </c>
      <c r="T189" s="18">
        <f t="shared" si="301"/>
        <v>71833</v>
      </c>
      <c r="U189" s="18">
        <f t="shared" si="301"/>
        <v>0</v>
      </c>
      <c r="V189" s="18">
        <f t="shared" si="301"/>
        <v>0</v>
      </c>
      <c r="W189" s="18">
        <f t="shared" si="301"/>
        <v>0</v>
      </c>
      <c r="X189" s="18">
        <f t="shared" si="301"/>
        <v>0</v>
      </c>
      <c r="Y189" s="18">
        <f t="shared" si="301"/>
        <v>0</v>
      </c>
      <c r="Z189" s="18">
        <f t="shared" si="301"/>
        <v>0</v>
      </c>
      <c r="AA189" s="18">
        <f t="shared" si="301"/>
        <v>0</v>
      </c>
      <c r="AB189" s="18">
        <f t="shared" si="301"/>
        <v>0</v>
      </c>
      <c r="AC189" s="18">
        <f t="shared" si="301"/>
        <v>0</v>
      </c>
      <c r="AD189" s="18">
        <f t="shared" si="301"/>
        <v>0</v>
      </c>
      <c r="AE189" s="18">
        <f t="shared" si="301"/>
        <v>14817004</v>
      </c>
      <c r="AF189" s="18">
        <f t="shared" si="301"/>
        <v>0</v>
      </c>
      <c r="AG189" s="18">
        <f t="shared" si="301"/>
        <v>0</v>
      </c>
      <c r="AH189" s="18">
        <f t="shared" si="301"/>
        <v>0</v>
      </c>
      <c r="AI189" s="18">
        <f t="shared" si="301"/>
        <v>0</v>
      </c>
      <c r="AJ189" s="18">
        <f t="shared" si="301"/>
        <v>0</v>
      </c>
      <c r="AK189" s="18">
        <f t="shared" si="301"/>
        <v>0</v>
      </c>
      <c r="AL189" s="18">
        <f t="shared" si="301"/>
        <v>0</v>
      </c>
      <c r="AM189" s="18">
        <f t="shared" si="301"/>
        <v>0</v>
      </c>
      <c r="AN189" s="18">
        <f t="shared" si="301"/>
        <v>0</v>
      </c>
      <c r="AO189" s="18">
        <f t="shared" si="301"/>
        <v>0</v>
      </c>
      <c r="AP189" s="18">
        <f t="shared" si="301"/>
        <v>0</v>
      </c>
      <c r="AQ189" s="18">
        <f t="shared" si="301"/>
        <v>0</v>
      </c>
      <c r="AR189" s="18">
        <f t="shared" si="301"/>
        <v>0</v>
      </c>
      <c r="AS189" s="18">
        <f t="shared" si="301"/>
        <v>0</v>
      </c>
      <c r="AT189" s="18"/>
      <c r="AU189" s="18"/>
      <c r="AV189" s="18">
        <f>SUM(AV190:AV196)</f>
        <v>14508006</v>
      </c>
      <c r="AW189" s="18">
        <f>SUM(AW190:AW196)</f>
        <v>23367</v>
      </c>
      <c r="AX189" s="18">
        <f>SUM(AX190:AX196)</f>
        <v>0</v>
      </c>
      <c r="AY189" s="18"/>
      <c r="AZ189" s="18">
        <f t="shared" ref="AZ189:CN189" si="302">SUM(AZ190:AZ196)</f>
        <v>285631</v>
      </c>
      <c r="BA189" s="18">
        <f t="shared" si="302"/>
        <v>130955011</v>
      </c>
      <c r="BB189" s="18">
        <f t="shared" si="302"/>
        <v>0</v>
      </c>
      <c r="BC189" s="18">
        <f t="shared" si="302"/>
        <v>0</v>
      </c>
      <c r="BD189" s="18">
        <f t="shared" si="302"/>
        <v>0</v>
      </c>
      <c r="BE189" s="18">
        <f t="shared" si="302"/>
        <v>0</v>
      </c>
      <c r="BF189" s="18">
        <f t="shared" si="302"/>
        <v>0</v>
      </c>
      <c r="BG189" s="18">
        <f t="shared" si="302"/>
        <v>0</v>
      </c>
      <c r="BH189" s="18">
        <f t="shared" si="302"/>
        <v>0</v>
      </c>
      <c r="BI189" s="18">
        <f t="shared" si="302"/>
        <v>0</v>
      </c>
      <c r="BJ189" s="18">
        <f t="shared" si="302"/>
        <v>0</v>
      </c>
      <c r="BK189" s="18">
        <f t="shared" si="302"/>
        <v>0</v>
      </c>
      <c r="BL189" s="18">
        <f t="shared" si="302"/>
        <v>0</v>
      </c>
      <c r="BM189" s="18">
        <f t="shared" si="302"/>
        <v>0</v>
      </c>
      <c r="BN189" s="18">
        <f t="shared" si="302"/>
        <v>130955011</v>
      </c>
      <c r="BO189" s="18">
        <f t="shared" si="302"/>
        <v>0</v>
      </c>
      <c r="BP189" s="18">
        <f t="shared" si="302"/>
        <v>0</v>
      </c>
      <c r="BQ189" s="18">
        <f t="shared" si="302"/>
        <v>0</v>
      </c>
      <c r="BR189" s="18">
        <f t="shared" si="302"/>
        <v>0</v>
      </c>
      <c r="BS189" s="18">
        <f t="shared" si="302"/>
        <v>0</v>
      </c>
      <c r="BT189" s="18">
        <f t="shared" si="302"/>
        <v>0</v>
      </c>
      <c r="BU189" s="18">
        <f t="shared" si="302"/>
        <v>0</v>
      </c>
      <c r="BV189" s="18">
        <f t="shared" si="302"/>
        <v>1763250</v>
      </c>
      <c r="BW189" s="18">
        <f t="shared" si="302"/>
        <v>286944</v>
      </c>
      <c r="BX189" s="18">
        <f t="shared" si="302"/>
        <v>105471494</v>
      </c>
      <c r="BY189" s="18">
        <f t="shared" si="302"/>
        <v>23433323</v>
      </c>
      <c r="BZ189" s="18">
        <f t="shared" si="302"/>
        <v>42322</v>
      </c>
      <c r="CA189" s="18">
        <f t="shared" si="302"/>
        <v>42322</v>
      </c>
      <c r="CB189" s="18">
        <f t="shared" si="302"/>
        <v>42322</v>
      </c>
      <c r="CC189" s="18">
        <f t="shared" si="302"/>
        <v>0</v>
      </c>
      <c r="CD189" s="18">
        <f t="shared" si="302"/>
        <v>42322</v>
      </c>
      <c r="CE189" s="18">
        <f t="shared" si="302"/>
        <v>0</v>
      </c>
      <c r="CF189" s="18">
        <f t="shared" si="302"/>
        <v>0</v>
      </c>
      <c r="CG189" s="18">
        <f t="shared" si="302"/>
        <v>0</v>
      </c>
      <c r="CH189" s="18">
        <f t="shared" si="302"/>
        <v>0</v>
      </c>
      <c r="CI189" s="18">
        <f t="shared" si="302"/>
        <v>0</v>
      </c>
      <c r="CJ189" s="18">
        <f t="shared" si="302"/>
        <v>0</v>
      </c>
      <c r="CK189" s="18">
        <f t="shared" si="302"/>
        <v>0</v>
      </c>
      <c r="CL189" s="18">
        <f t="shared" si="302"/>
        <v>0</v>
      </c>
      <c r="CM189" s="18">
        <f t="shared" si="302"/>
        <v>0</v>
      </c>
      <c r="CN189" s="18">
        <f t="shared" si="302"/>
        <v>0</v>
      </c>
      <c r="CO189" s="18"/>
      <c r="CP189" s="18"/>
      <c r="CQ189" s="18">
        <f t="shared" ref="CQ189:CU189" si="303">SUM(CQ190:CQ196)</f>
        <v>0</v>
      </c>
      <c r="CR189" s="18">
        <f t="shared" si="303"/>
        <v>0</v>
      </c>
      <c r="CS189" s="18">
        <f t="shared" si="303"/>
        <v>0</v>
      </c>
      <c r="CT189" s="18">
        <f t="shared" si="303"/>
        <v>0</v>
      </c>
      <c r="CU189" s="46">
        <f t="shared" si="303"/>
        <v>0</v>
      </c>
      <c r="CV189" s="58"/>
      <c r="CW189" s="94"/>
      <c r="CX189" s="114">
        <v>128223534</v>
      </c>
      <c r="CY189" s="114">
        <f t="shared" si="277"/>
        <v>22519765</v>
      </c>
      <c r="CZ189" s="94"/>
      <c r="DA189" s="93"/>
      <c r="DB189" s="58"/>
      <c r="DC189" s="58"/>
      <c r="DD189" s="58"/>
      <c r="DE189" s="58"/>
      <c r="DF189" s="58"/>
      <c r="DG189" s="58"/>
      <c r="DH189" s="58"/>
      <c r="DI189" s="58"/>
      <c r="DJ189" s="58"/>
      <c r="DK189" s="58"/>
      <c r="DL189" s="58"/>
      <c r="DM189" s="58"/>
      <c r="DN189" s="58"/>
      <c r="DO189" s="58"/>
      <c r="DP189" s="58"/>
      <c r="DQ189" s="58"/>
      <c r="DR189" s="58"/>
      <c r="DS189" s="58"/>
    </row>
    <row r="190" spans="1:123" ht="31.2" x14ac:dyDescent="0.3">
      <c r="A190" s="21" t="s">
        <v>1</v>
      </c>
      <c r="B190" s="21" t="s">
        <v>72</v>
      </c>
      <c r="C190" s="22" t="s">
        <v>543</v>
      </c>
      <c r="D190" s="18">
        <f t="shared" ref="D190:D196" si="304">SUM(E190+BZ190+CR190)</f>
        <v>1411049</v>
      </c>
      <c r="E190" s="19">
        <f t="shared" ref="E190:E196" si="305">SUM(F190+BA190)</f>
        <v>1411049</v>
      </c>
      <c r="F190" s="19">
        <f t="shared" ref="F190:F196" si="306">SUM(G190+H190+I190+P190+S190+T190+U190+AE190+AD190)</f>
        <v>848120</v>
      </c>
      <c r="G190" s="23">
        <v>532230</v>
      </c>
      <c r="H190" s="23">
        <v>129208</v>
      </c>
      <c r="I190" s="19">
        <f t="shared" si="213"/>
        <v>186682</v>
      </c>
      <c r="J190" s="23">
        <v>0</v>
      </c>
      <c r="K190" s="23">
        <v>0</v>
      </c>
      <c r="L190" s="23">
        <v>0</v>
      </c>
      <c r="M190" s="23">
        <v>0</v>
      </c>
      <c r="N190" s="23">
        <v>186682</v>
      </c>
      <c r="O190" s="23">
        <v>0</v>
      </c>
      <c r="P190" s="19">
        <f t="shared" si="214"/>
        <v>0</v>
      </c>
      <c r="Q190" s="23">
        <v>0</v>
      </c>
      <c r="R190" s="23">
        <v>0</v>
      </c>
      <c r="S190" s="23">
        <v>0</v>
      </c>
      <c r="T190" s="23">
        <v>0</v>
      </c>
      <c r="U190" s="19">
        <f t="shared" ref="U190:U196" si="307">SUM(V190:AC190)</f>
        <v>0</v>
      </c>
      <c r="V190" s="19">
        <v>0</v>
      </c>
      <c r="W190" s="19">
        <v>0</v>
      </c>
      <c r="X190" s="19">
        <v>0</v>
      </c>
      <c r="Y190" s="19">
        <v>0</v>
      </c>
      <c r="Z190" s="19">
        <v>0</v>
      </c>
      <c r="AA190" s="19">
        <v>0</v>
      </c>
      <c r="AB190" s="19">
        <v>0</v>
      </c>
      <c r="AC190" s="19">
        <v>0</v>
      </c>
      <c r="AD190" s="19">
        <v>0</v>
      </c>
      <c r="AE190" s="19">
        <f t="shared" ref="AE190:AE196" si="308">SUM(AF190:AZ190)</f>
        <v>0</v>
      </c>
      <c r="AF190" s="19">
        <v>0</v>
      </c>
      <c r="AG190" s="19">
        <v>0</v>
      </c>
      <c r="AH190" s="19">
        <v>0</v>
      </c>
      <c r="AI190" s="19">
        <v>0</v>
      </c>
      <c r="AJ190" s="19">
        <v>0</v>
      </c>
      <c r="AK190" s="19">
        <v>0</v>
      </c>
      <c r="AL190" s="19">
        <v>0</v>
      </c>
      <c r="AM190" s="19">
        <v>0</v>
      </c>
      <c r="AN190" s="19">
        <v>0</v>
      </c>
      <c r="AO190" s="19">
        <v>0</v>
      </c>
      <c r="AP190" s="19">
        <v>0</v>
      </c>
      <c r="AQ190" s="19">
        <v>0</v>
      </c>
      <c r="AR190" s="19">
        <v>0</v>
      </c>
      <c r="AS190" s="19">
        <v>0</v>
      </c>
      <c r="AT190" s="19">
        <v>0</v>
      </c>
      <c r="AU190" s="19">
        <v>0</v>
      </c>
      <c r="AV190" s="19">
        <v>0</v>
      </c>
      <c r="AW190" s="23">
        <v>0</v>
      </c>
      <c r="AX190" s="23">
        <v>0</v>
      </c>
      <c r="AY190" s="23">
        <v>0</v>
      </c>
      <c r="AZ190" s="23">
        <v>0</v>
      </c>
      <c r="BA190" s="19">
        <f t="shared" ref="BA190:BA196" si="309">SUM(BB190+BF190+BI190+BK190+BN190)</f>
        <v>562929</v>
      </c>
      <c r="BB190" s="19">
        <f t="shared" ref="BB190:BB196" si="310">SUM(BC190:BE190)</f>
        <v>0</v>
      </c>
      <c r="BC190" s="19">
        <v>0</v>
      </c>
      <c r="BD190" s="19">
        <v>0</v>
      </c>
      <c r="BE190" s="19">
        <v>0</v>
      </c>
      <c r="BF190" s="19">
        <f t="shared" ref="BF190:BF196" si="311">SUM(BH190:BH190)</f>
        <v>0</v>
      </c>
      <c r="BG190" s="19">
        <v>0</v>
      </c>
      <c r="BH190" s="19">
        <v>0</v>
      </c>
      <c r="BI190" s="19">
        <v>0</v>
      </c>
      <c r="BJ190" s="19">
        <v>0</v>
      </c>
      <c r="BK190" s="19">
        <f t="shared" si="216"/>
        <v>0</v>
      </c>
      <c r="BL190" s="19">
        <v>0</v>
      </c>
      <c r="BM190" s="19">
        <v>0</v>
      </c>
      <c r="BN190" s="19">
        <f t="shared" ref="BN190:BN196" si="312">SUM(BO190:BY190)</f>
        <v>562929</v>
      </c>
      <c r="BO190" s="19">
        <v>0</v>
      </c>
      <c r="BP190" s="19">
        <v>0</v>
      </c>
      <c r="BQ190" s="19">
        <v>0</v>
      </c>
      <c r="BR190" s="19">
        <v>0</v>
      </c>
      <c r="BS190" s="19">
        <v>0</v>
      </c>
      <c r="BT190" s="19">
        <v>0</v>
      </c>
      <c r="BU190" s="19">
        <v>0</v>
      </c>
      <c r="BV190" s="19">
        <v>0</v>
      </c>
      <c r="BW190" s="23">
        <v>0</v>
      </c>
      <c r="BX190" s="23">
        <v>562929</v>
      </c>
      <c r="BY190" s="23">
        <v>0</v>
      </c>
      <c r="BZ190" s="19">
        <f t="shared" ref="BZ190:BZ196" si="313">SUM(CA190+CQ190)</f>
        <v>0</v>
      </c>
      <c r="CA190" s="19">
        <f t="shared" ref="CA190:CA196" si="314">SUM(CB190+CE190+CK190)</f>
        <v>0</v>
      </c>
      <c r="CB190" s="19">
        <f t="shared" si="217"/>
        <v>0</v>
      </c>
      <c r="CC190" s="19">
        <v>0</v>
      </c>
      <c r="CD190" s="19">
        <v>0</v>
      </c>
      <c r="CE190" s="19">
        <f t="shared" ref="CE190:CE196" si="315">SUM(CF190:CJ190)</f>
        <v>0</v>
      </c>
      <c r="CF190" s="19">
        <v>0</v>
      </c>
      <c r="CG190" s="19">
        <v>0</v>
      </c>
      <c r="CH190" s="19">
        <v>0</v>
      </c>
      <c r="CI190" s="19">
        <v>0</v>
      </c>
      <c r="CJ190" s="19">
        <v>0</v>
      </c>
      <c r="CK190" s="19">
        <f t="shared" ref="CK190:CK196" si="316">SUM(CL190:CP190)</f>
        <v>0</v>
      </c>
      <c r="CL190" s="19">
        <v>0</v>
      </c>
      <c r="CM190" s="19">
        <v>0</v>
      </c>
      <c r="CN190" s="19">
        <v>0</v>
      </c>
      <c r="CO190" s="19"/>
      <c r="CP190" s="19"/>
      <c r="CQ190" s="19">
        <v>0</v>
      </c>
      <c r="CR190" s="19">
        <f t="shared" si="219"/>
        <v>0</v>
      </c>
      <c r="CS190" s="19">
        <f t="shared" si="220"/>
        <v>0</v>
      </c>
      <c r="CT190" s="19">
        <v>0</v>
      </c>
      <c r="CU190" s="20">
        <v>0</v>
      </c>
      <c r="CW190" s="94"/>
      <c r="CX190" s="109">
        <v>1526879</v>
      </c>
      <c r="CY190" s="109">
        <f t="shared" si="277"/>
        <v>-115830</v>
      </c>
      <c r="CZ190" s="94"/>
      <c r="DA190" s="95"/>
    </row>
    <row r="191" spans="1:123" ht="31.2" x14ac:dyDescent="0.3">
      <c r="A191" s="21" t="s">
        <v>1</v>
      </c>
      <c r="B191" s="21" t="s">
        <v>68</v>
      </c>
      <c r="C191" s="22" t="s">
        <v>540</v>
      </c>
      <c r="D191" s="18">
        <f t="shared" si="304"/>
        <v>1771500</v>
      </c>
      <c r="E191" s="19">
        <f t="shared" si="305"/>
        <v>1729178</v>
      </c>
      <c r="F191" s="19">
        <f t="shared" si="306"/>
        <v>971336</v>
      </c>
      <c r="G191" s="23">
        <v>534446</v>
      </c>
      <c r="H191" s="23">
        <v>70027</v>
      </c>
      <c r="I191" s="19">
        <f t="shared" si="213"/>
        <v>295030</v>
      </c>
      <c r="J191" s="23">
        <v>0</v>
      </c>
      <c r="K191" s="23">
        <v>0</v>
      </c>
      <c r="L191" s="23">
        <v>0</v>
      </c>
      <c r="M191" s="23">
        <v>0</v>
      </c>
      <c r="N191" s="23">
        <v>295030</v>
      </c>
      <c r="O191" s="23">
        <v>0</v>
      </c>
      <c r="P191" s="19">
        <f t="shared" si="214"/>
        <v>0</v>
      </c>
      <c r="Q191" s="23">
        <v>0</v>
      </c>
      <c r="R191" s="23">
        <v>0</v>
      </c>
      <c r="S191" s="23">
        <v>0</v>
      </c>
      <c r="T191" s="23">
        <v>71833</v>
      </c>
      <c r="U191" s="19">
        <f t="shared" si="307"/>
        <v>0</v>
      </c>
      <c r="V191" s="19">
        <v>0</v>
      </c>
      <c r="W191" s="19">
        <v>0</v>
      </c>
      <c r="X191" s="19">
        <v>0</v>
      </c>
      <c r="Y191" s="19">
        <v>0</v>
      </c>
      <c r="Z191" s="19">
        <v>0</v>
      </c>
      <c r="AA191" s="19">
        <v>0</v>
      </c>
      <c r="AB191" s="19">
        <v>0</v>
      </c>
      <c r="AC191" s="19">
        <v>0</v>
      </c>
      <c r="AD191" s="19">
        <v>0</v>
      </c>
      <c r="AE191" s="19">
        <f t="shared" si="308"/>
        <v>0</v>
      </c>
      <c r="AF191" s="19">
        <v>0</v>
      </c>
      <c r="AG191" s="19">
        <v>0</v>
      </c>
      <c r="AH191" s="19">
        <v>0</v>
      </c>
      <c r="AI191" s="19">
        <v>0</v>
      </c>
      <c r="AJ191" s="19">
        <v>0</v>
      </c>
      <c r="AK191" s="19">
        <v>0</v>
      </c>
      <c r="AL191" s="19">
        <v>0</v>
      </c>
      <c r="AM191" s="19">
        <v>0</v>
      </c>
      <c r="AN191" s="19">
        <v>0</v>
      </c>
      <c r="AO191" s="19">
        <v>0</v>
      </c>
      <c r="AP191" s="19">
        <v>0</v>
      </c>
      <c r="AQ191" s="19">
        <v>0</v>
      </c>
      <c r="AR191" s="19">
        <v>0</v>
      </c>
      <c r="AS191" s="19">
        <v>0</v>
      </c>
      <c r="AT191" s="19">
        <v>0</v>
      </c>
      <c r="AU191" s="19">
        <v>0</v>
      </c>
      <c r="AV191" s="19">
        <v>0</v>
      </c>
      <c r="AW191" s="23">
        <v>0</v>
      </c>
      <c r="AX191" s="23">
        <v>0</v>
      </c>
      <c r="AY191" s="23">
        <v>0</v>
      </c>
      <c r="AZ191" s="23">
        <v>0</v>
      </c>
      <c r="BA191" s="19">
        <f t="shared" si="309"/>
        <v>757842</v>
      </c>
      <c r="BB191" s="19">
        <f t="shared" si="310"/>
        <v>0</v>
      </c>
      <c r="BC191" s="19">
        <v>0</v>
      </c>
      <c r="BD191" s="19">
        <v>0</v>
      </c>
      <c r="BE191" s="19">
        <v>0</v>
      </c>
      <c r="BF191" s="19">
        <f t="shared" si="311"/>
        <v>0</v>
      </c>
      <c r="BG191" s="19">
        <v>0</v>
      </c>
      <c r="BH191" s="19">
        <v>0</v>
      </c>
      <c r="BI191" s="19">
        <v>0</v>
      </c>
      <c r="BJ191" s="19">
        <v>0</v>
      </c>
      <c r="BK191" s="19">
        <f t="shared" si="216"/>
        <v>0</v>
      </c>
      <c r="BL191" s="19">
        <v>0</v>
      </c>
      <c r="BM191" s="19">
        <v>0</v>
      </c>
      <c r="BN191" s="19">
        <f t="shared" si="312"/>
        <v>757842</v>
      </c>
      <c r="BO191" s="19">
        <v>0</v>
      </c>
      <c r="BP191" s="19">
        <v>0</v>
      </c>
      <c r="BQ191" s="19">
        <v>0</v>
      </c>
      <c r="BR191" s="19">
        <v>0</v>
      </c>
      <c r="BS191" s="19">
        <v>0</v>
      </c>
      <c r="BT191" s="19">
        <v>0</v>
      </c>
      <c r="BU191" s="19">
        <v>0</v>
      </c>
      <c r="BV191" s="19">
        <v>0</v>
      </c>
      <c r="BW191" s="23">
        <v>0</v>
      </c>
      <c r="BX191" s="23">
        <v>757842</v>
      </c>
      <c r="BY191" s="23">
        <v>0</v>
      </c>
      <c r="BZ191" s="19">
        <f t="shared" si="313"/>
        <v>42322</v>
      </c>
      <c r="CA191" s="19">
        <f t="shared" si="314"/>
        <v>42322</v>
      </c>
      <c r="CB191" s="19">
        <f t="shared" si="217"/>
        <v>42322</v>
      </c>
      <c r="CC191" s="19">
        <v>0</v>
      </c>
      <c r="CD191" s="23">
        <v>42322</v>
      </c>
      <c r="CE191" s="19">
        <f t="shared" si="315"/>
        <v>0</v>
      </c>
      <c r="CF191" s="19">
        <v>0</v>
      </c>
      <c r="CG191" s="19">
        <v>0</v>
      </c>
      <c r="CH191" s="19">
        <v>0</v>
      </c>
      <c r="CI191" s="19">
        <v>0</v>
      </c>
      <c r="CJ191" s="19">
        <v>0</v>
      </c>
      <c r="CK191" s="19">
        <f t="shared" si="316"/>
        <v>0</v>
      </c>
      <c r="CL191" s="19">
        <v>0</v>
      </c>
      <c r="CM191" s="19">
        <v>0</v>
      </c>
      <c r="CN191" s="19">
        <v>0</v>
      </c>
      <c r="CO191" s="19"/>
      <c r="CP191" s="19"/>
      <c r="CQ191" s="19">
        <v>0</v>
      </c>
      <c r="CR191" s="19">
        <f t="shared" si="219"/>
        <v>0</v>
      </c>
      <c r="CS191" s="19">
        <f t="shared" si="220"/>
        <v>0</v>
      </c>
      <c r="CT191" s="19">
        <v>0</v>
      </c>
      <c r="CU191" s="20">
        <v>0</v>
      </c>
      <c r="CW191" s="94"/>
      <c r="CX191" s="109">
        <v>1771500</v>
      </c>
      <c r="CY191" s="109">
        <f t="shared" si="277"/>
        <v>0</v>
      </c>
      <c r="CZ191" s="94"/>
      <c r="DA191" s="95"/>
    </row>
    <row r="192" spans="1:123" ht="31.2" x14ac:dyDescent="0.3">
      <c r="A192" s="21" t="s">
        <v>1</v>
      </c>
      <c r="B192" s="21" t="s">
        <v>81</v>
      </c>
      <c r="C192" s="22" t="s">
        <v>541</v>
      </c>
      <c r="D192" s="18">
        <f t="shared" si="304"/>
        <v>53786269</v>
      </c>
      <c r="E192" s="19">
        <f t="shared" si="305"/>
        <v>53786269</v>
      </c>
      <c r="F192" s="19">
        <f t="shared" si="306"/>
        <v>17055522</v>
      </c>
      <c r="G192" s="23">
        <v>0</v>
      </c>
      <c r="H192" s="23">
        <v>0</v>
      </c>
      <c r="I192" s="19">
        <f>SUM(J192:O192)</f>
        <v>2261885</v>
      </c>
      <c r="J192" s="23">
        <v>0</v>
      </c>
      <c r="K192" s="23">
        <v>0</v>
      </c>
      <c r="L192" s="23">
        <v>0</v>
      </c>
      <c r="M192" s="23">
        <v>0</v>
      </c>
      <c r="N192" s="23">
        <v>0</v>
      </c>
      <c r="O192" s="23">
        <v>2261885</v>
      </c>
      <c r="P192" s="19">
        <f>SUM(Q192:R192)</f>
        <v>0</v>
      </c>
      <c r="Q192" s="23">
        <v>0</v>
      </c>
      <c r="R192" s="23">
        <v>0</v>
      </c>
      <c r="S192" s="23">
        <v>0</v>
      </c>
      <c r="T192" s="23">
        <v>0</v>
      </c>
      <c r="U192" s="19">
        <f t="shared" si="307"/>
        <v>0</v>
      </c>
      <c r="V192" s="19">
        <v>0</v>
      </c>
      <c r="W192" s="19">
        <v>0</v>
      </c>
      <c r="X192" s="19">
        <v>0</v>
      </c>
      <c r="Y192" s="19">
        <v>0</v>
      </c>
      <c r="Z192" s="19">
        <v>0</v>
      </c>
      <c r="AA192" s="19">
        <v>0</v>
      </c>
      <c r="AB192" s="19">
        <v>0</v>
      </c>
      <c r="AC192" s="19">
        <v>0</v>
      </c>
      <c r="AD192" s="19">
        <v>0</v>
      </c>
      <c r="AE192" s="19">
        <f t="shared" si="308"/>
        <v>14793637</v>
      </c>
      <c r="AF192" s="19">
        <v>0</v>
      </c>
      <c r="AG192" s="19">
        <v>0</v>
      </c>
      <c r="AH192" s="19">
        <v>0</v>
      </c>
      <c r="AI192" s="19">
        <v>0</v>
      </c>
      <c r="AJ192" s="19">
        <v>0</v>
      </c>
      <c r="AK192" s="19">
        <v>0</v>
      </c>
      <c r="AL192" s="19">
        <v>0</v>
      </c>
      <c r="AM192" s="19">
        <v>0</v>
      </c>
      <c r="AN192" s="19">
        <v>0</v>
      </c>
      <c r="AO192" s="19">
        <v>0</v>
      </c>
      <c r="AP192" s="19">
        <v>0</v>
      </c>
      <c r="AQ192" s="19">
        <v>0</v>
      </c>
      <c r="AR192" s="19">
        <v>0</v>
      </c>
      <c r="AS192" s="19">
        <v>0</v>
      </c>
      <c r="AT192" s="19">
        <v>0</v>
      </c>
      <c r="AU192" s="19">
        <v>0</v>
      </c>
      <c r="AV192" s="19">
        <v>14508006</v>
      </c>
      <c r="AW192" s="23">
        <v>0</v>
      </c>
      <c r="AX192" s="23">
        <v>0</v>
      </c>
      <c r="AY192" s="23">
        <v>0</v>
      </c>
      <c r="AZ192" s="23">
        <v>285631</v>
      </c>
      <c r="BA192" s="19">
        <f t="shared" si="309"/>
        <v>36730747</v>
      </c>
      <c r="BB192" s="19">
        <f t="shared" si="310"/>
        <v>0</v>
      </c>
      <c r="BC192" s="19">
        <v>0</v>
      </c>
      <c r="BD192" s="19">
        <v>0</v>
      </c>
      <c r="BE192" s="19">
        <v>0</v>
      </c>
      <c r="BF192" s="19">
        <f t="shared" si="311"/>
        <v>0</v>
      </c>
      <c r="BG192" s="19">
        <v>0</v>
      </c>
      <c r="BH192" s="19">
        <v>0</v>
      </c>
      <c r="BI192" s="19">
        <v>0</v>
      </c>
      <c r="BJ192" s="19">
        <v>0</v>
      </c>
      <c r="BK192" s="19">
        <f>SUM(BL192)</f>
        <v>0</v>
      </c>
      <c r="BL192" s="19">
        <v>0</v>
      </c>
      <c r="BM192" s="19">
        <v>0</v>
      </c>
      <c r="BN192" s="19">
        <f t="shared" si="312"/>
        <v>36730747</v>
      </c>
      <c r="BO192" s="19">
        <v>0</v>
      </c>
      <c r="BP192" s="19">
        <v>0</v>
      </c>
      <c r="BQ192" s="19">
        <v>0</v>
      </c>
      <c r="BR192" s="19">
        <v>0</v>
      </c>
      <c r="BS192" s="19">
        <v>0</v>
      </c>
      <c r="BT192" s="19">
        <v>0</v>
      </c>
      <c r="BU192" s="19">
        <v>0</v>
      </c>
      <c r="BV192" s="19">
        <v>1763250</v>
      </c>
      <c r="BW192" s="23">
        <v>286944</v>
      </c>
      <c r="BX192" s="23">
        <v>12069210</v>
      </c>
      <c r="BY192" s="23">
        <v>22611343</v>
      </c>
      <c r="BZ192" s="19">
        <f t="shared" si="313"/>
        <v>0</v>
      </c>
      <c r="CA192" s="19">
        <f t="shared" si="314"/>
        <v>0</v>
      </c>
      <c r="CB192" s="19">
        <f>SUM(CC192:CD192)</f>
        <v>0</v>
      </c>
      <c r="CC192" s="19">
        <v>0</v>
      </c>
      <c r="CD192" s="19"/>
      <c r="CE192" s="19">
        <f t="shared" si="315"/>
        <v>0</v>
      </c>
      <c r="CF192" s="19">
        <v>0</v>
      </c>
      <c r="CG192" s="19">
        <v>0</v>
      </c>
      <c r="CH192" s="19">
        <v>0</v>
      </c>
      <c r="CI192" s="19">
        <v>0</v>
      </c>
      <c r="CJ192" s="19">
        <v>0</v>
      </c>
      <c r="CK192" s="19">
        <f t="shared" si="316"/>
        <v>0</v>
      </c>
      <c r="CL192" s="19">
        <v>0</v>
      </c>
      <c r="CM192" s="19">
        <v>0</v>
      </c>
      <c r="CN192" s="19">
        <v>0</v>
      </c>
      <c r="CO192" s="19"/>
      <c r="CP192" s="19"/>
      <c r="CQ192" s="19">
        <v>0</v>
      </c>
      <c r="CR192" s="19">
        <f>SUM(CS192)</f>
        <v>0</v>
      </c>
      <c r="CS192" s="19">
        <f>SUM(CT192:CU192)</f>
        <v>0</v>
      </c>
      <c r="CT192" s="19">
        <v>0</v>
      </c>
      <c r="CU192" s="20">
        <v>0</v>
      </c>
      <c r="CW192" s="94"/>
      <c r="CX192" s="109">
        <v>53786269</v>
      </c>
      <c r="CY192" s="109">
        <f t="shared" si="277"/>
        <v>0</v>
      </c>
      <c r="CZ192" s="94"/>
      <c r="DA192" s="95"/>
    </row>
    <row r="193" spans="1:123" ht="31.2" x14ac:dyDescent="0.3">
      <c r="A193" s="21" t="s">
        <v>1</v>
      </c>
      <c r="B193" s="21" t="s">
        <v>81</v>
      </c>
      <c r="C193" s="22" t="s">
        <v>542</v>
      </c>
      <c r="D193" s="18">
        <f t="shared" si="304"/>
        <v>87191792</v>
      </c>
      <c r="E193" s="19">
        <f t="shared" si="305"/>
        <v>87191792</v>
      </c>
      <c r="F193" s="19">
        <f t="shared" si="306"/>
        <v>0</v>
      </c>
      <c r="G193" s="23">
        <v>0</v>
      </c>
      <c r="H193" s="23">
        <v>0</v>
      </c>
      <c r="I193" s="19">
        <f t="shared" si="213"/>
        <v>0</v>
      </c>
      <c r="J193" s="23">
        <v>0</v>
      </c>
      <c r="K193" s="23">
        <v>0</v>
      </c>
      <c r="L193" s="23">
        <v>0</v>
      </c>
      <c r="M193" s="23">
        <v>0</v>
      </c>
      <c r="N193" s="23">
        <v>0</v>
      </c>
      <c r="O193" s="23">
        <v>0</v>
      </c>
      <c r="P193" s="19">
        <f t="shared" si="214"/>
        <v>0</v>
      </c>
      <c r="Q193" s="23">
        <v>0</v>
      </c>
      <c r="R193" s="23">
        <v>0</v>
      </c>
      <c r="S193" s="23">
        <v>0</v>
      </c>
      <c r="T193" s="23">
        <v>0</v>
      </c>
      <c r="U193" s="19">
        <f t="shared" si="307"/>
        <v>0</v>
      </c>
      <c r="V193" s="19">
        <v>0</v>
      </c>
      <c r="W193" s="19">
        <v>0</v>
      </c>
      <c r="X193" s="19">
        <v>0</v>
      </c>
      <c r="Y193" s="19">
        <v>0</v>
      </c>
      <c r="Z193" s="19">
        <v>0</v>
      </c>
      <c r="AA193" s="19">
        <v>0</v>
      </c>
      <c r="AB193" s="19">
        <v>0</v>
      </c>
      <c r="AC193" s="19">
        <v>0</v>
      </c>
      <c r="AD193" s="19">
        <v>0</v>
      </c>
      <c r="AE193" s="19">
        <f t="shared" si="308"/>
        <v>0</v>
      </c>
      <c r="AF193" s="19">
        <v>0</v>
      </c>
      <c r="AG193" s="19">
        <v>0</v>
      </c>
      <c r="AH193" s="19">
        <v>0</v>
      </c>
      <c r="AI193" s="19">
        <v>0</v>
      </c>
      <c r="AJ193" s="19">
        <v>0</v>
      </c>
      <c r="AK193" s="19">
        <v>0</v>
      </c>
      <c r="AL193" s="19">
        <v>0</v>
      </c>
      <c r="AM193" s="19">
        <v>0</v>
      </c>
      <c r="AN193" s="19">
        <v>0</v>
      </c>
      <c r="AO193" s="19">
        <v>0</v>
      </c>
      <c r="AP193" s="19">
        <v>0</v>
      </c>
      <c r="AQ193" s="19">
        <v>0</v>
      </c>
      <c r="AR193" s="19">
        <v>0</v>
      </c>
      <c r="AS193" s="19">
        <v>0</v>
      </c>
      <c r="AT193" s="19">
        <v>0</v>
      </c>
      <c r="AU193" s="19">
        <v>0</v>
      </c>
      <c r="AV193" s="19">
        <v>0</v>
      </c>
      <c r="AW193" s="23">
        <v>0</v>
      </c>
      <c r="AX193" s="23">
        <v>0</v>
      </c>
      <c r="AY193" s="23">
        <v>0</v>
      </c>
      <c r="AZ193" s="23">
        <v>0</v>
      </c>
      <c r="BA193" s="19">
        <f t="shared" si="309"/>
        <v>87191792</v>
      </c>
      <c r="BB193" s="19">
        <f t="shared" si="310"/>
        <v>0</v>
      </c>
      <c r="BC193" s="19">
        <v>0</v>
      </c>
      <c r="BD193" s="19">
        <v>0</v>
      </c>
      <c r="BE193" s="19">
        <v>0</v>
      </c>
      <c r="BF193" s="19">
        <f t="shared" si="311"/>
        <v>0</v>
      </c>
      <c r="BG193" s="19">
        <v>0</v>
      </c>
      <c r="BH193" s="19">
        <v>0</v>
      </c>
      <c r="BI193" s="19">
        <v>0</v>
      </c>
      <c r="BJ193" s="19">
        <v>0</v>
      </c>
      <c r="BK193" s="19">
        <f t="shared" si="216"/>
        <v>0</v>
      </c>
      <c r="BL193" s="19">
        <v>0</v>
      </c>
      <c r="BM193" s="19">
        <v>0</v>
      </c>
      <c r="BN193" s="19">
        <f t="shared" si="312"/>
        <v>87191792</v>
      </c>
      <c r="BO193" s="19">
        <v>0</v>
      </c>
      <c r="BP193" s="19">
        <v>0</v>
      </c>
      <c r="BQ193" s="19">
        <v>0</v>
      </c>
      <c r="BR193" s="19">
        <v>0</v>
      </c>
      <c r="BS193" s="19">
        <v>0</v>
      </c>
      <c r="BT193" s="19">
        <v>0</v>
      </c>
      <c r="BU193" s="19">
        <v>0</v>
      </c>
      <c r="BV193" s="19">
        <v>0</v>
      </c>
      <c r="BW193" s="23">
        <v>0</v>
      </c>
      <c r="BX193" s="23">
        <f>64134157+22635595</f>
        <v>86769752</v>
      </c>
      <c r="BY193" s="23">
        <v>422040</v>
      </c>
      <c r="BZ193" s="19">
        <f t="shared" si="313"/>
        <v>0</v>
      </c>
      <c r="CA193" s="19">
        <f t="shared" si="314"/>
        <v>0</v>
      </c>
      <c r="CB193" s="19">
        <f t="shared" si="217"/>
        <v>0</v>
      </c>
      <c r="CC193" s="19">
        <v>0</v>
      </c>
      <c r="CD193" s="19">
        <v>0</v>
      </c>
      <c r="CE193" s="19">
        <f t="shared" si="315"/>
        <v>0</v>
      </c>
      <c r="CF193" s="19">
        <v>0</v>
      </c>
      <c r="CG193" s="19">
        <v>0</v>
      </c>
      <c r="CH193" s="19">
        <v>0</v>
      </c>
      <c r="CI193" s="19">
        <v>0</v>
      </c>
      <c r="CJ193" s="19">
        <v>0</v>
      </c>
      <c r="CK193" s="19">
        <f t="shared" si="316"/>
        <v>0</v>
      </c>
      <c r="CL193" s="19">
        <v>0</v>
      </c>
      <c r="CM193" s="19">
        <v>0</v>
      </c>
      <c r="CN193" s="19">
        <v>0</v>
      </c>
      <c r="CO193" s="19"/>
      <c r="CP193" s="19"/>
      <c r="CQ193" s="19">
        <v>0</v>
      </c>
      <c r="CR193" s="19">
        <f t="shared" si="219"/>
        <v>0</v>
      </c>
      <c r="CS193" s="19">
        <f t="shared" si="220"/>
        <v>0</v>
      </c>
      <c r="CT193" s="19">
        <v>0</v>
      </c>
      <c r="CU193" s="20">
        <v>0</v>
      </c>
      <c r="CW193" s="94"/>
      <c r="CX193" s="109">
        <v>64556197</v>
      </c>
      <c r="CY193" s="109">
        <f t="shared" si="277"/>
        <v>22635595</v>
      </c>
      <c r="CZ193" s="94"/>
      <c r="DA193" s="95"/>
    </row>
    <row r="194" spans="1:123" ht="31.2" x14ac:dyDescent="0.3">
      <c r="A194" s="21" t="s">
        <v>1</v>
      </c>
      <c r="B194" s="21" t="s">
        <v>81</v>
      </c>
      <c r="C194" s="22" t="s">
        <v>295</v>
      </c>
      <c r="D194" s="18">
        <f t="shared" si="304"/>
        <v>5311761</v>
      </c>
      <c r="E194" s="19">
        <f t="shared" si="305"/>
        <v>5311761</v>
      </c>
      <c r="F194" s="19">
        <f t="shared" si="306"/>
        <v>0</v>
      </c>
      <c r="G194" s="23">
        <v>0</v>
      </c>
      <c r="H194" s="23">
        <v>0</v>
      </c>
      <c r="I194" s="19">
        <f>SUM(J194:O194)</f>
        <v>0</v>
      </c>
      <c r="J194" s="23">
        <v>0</v>
      </c>
      <c r="K194" s="23">
        <v>0</v>
      </c>
      <c r="L194" s="23">
        <v>0</v>
      </c>
      <c r="M194" s="23">
        <v>0</v>
      </c>
      <c r="N194" s="23">
        <v>0</v>
      </c>
      <c r="O194" s="23">
        <v>0</v>
      </c>
      <c r="P194" s="19">
        <f>SUM(Q194:R194)</f>
        <v>0</v>
      </c>
      <c r="Q194" s="23">
        <v>0</v>
      </c>
      <c r="R194" s="23">
        <v>0</v>
      </c>
      <c r="S194" s="23">
        <v>0</v>
      </c>
      <c r="T194" s="23">
        <v>0</v>
      </c>
      <c r="U194" s="19">
        <f t="shared" si="307"/>
        <v>0</v>
      </c>
      <c r="V194" s="19">
        <v>0</v>
      </c>
      <c r="W194" s="19">
        <v>0</v>
      </c>
      <c r="X194" s="19">
        <v>0</v>
      </c>
      <c r="Y194" s="19">
        <v>0</v>
      </c>
      <c r="Z194" s="19">
        <v>0</v>
      </c>
      <c r="AA194" s="19">
        <v>0</v>
      </c>
      <c r="AB194" s="19">
        <v>0</v>
      </c>
      <c r="AC194" s="19">
        <v>0</v>
      </c>
      <c r="AD194" s="19">
        <v>0</v>
      </c>
      <c r="AE194" s="19">
        <f t="shared" si="308"/>
        <v>0</v>
      </c>
      <c r="AF194" s="19">
        <v>0</v>
      </c>
      <c r="AG194" s="19">
        <v>0</v>
      </c>
      <c r="AH194" s="19">
        <v>0</v>
      </c>
      <c r="AI194" s="19">
        <v>0</v>
      </c>
      <c r="AJ194" s="19">
        <v>0</v>
      </c>
      <c r="AK194" s="19">
        <v>0</v>
      </c>
      <c r="AL194" s="19">
        <v>0</v>
      </c>
      <c r="AM194" s="19">
        <v>0</v>
      </c>
      <c r="AN194" s="19">
        <v>0</v>
      </c>
      <c r="AO194" s="19">
        <v>0</v>
      </c>
      <c r="AP194" s="19">
        <v>0</v>
      </c>
      <c r="AQ194" s="19">
        <v>0</v>
      </c>
      <c r="AR194" s="19">
        <v>0</v>
      </c>
      <c r="AS194" s="19">
        <v>0</v>
      </c>
      <c r="AT194" s="19">
        <v>0</v>
      </c>
      <c r="AU194" s="19">
        <v>0</v>
      </c>
      <c r="AV194" s="19">
        <v>0</v>
      </c>
      <c r="AW194" s="23">
        <v>0</v>
      </c>
      <c r="AX194" s="23">
        <v>0</v>
      </c>
      <c r="AY194" s="23">
        <v>0</v>
      </c>
      <c r="AZ194" s="23">
        <v>0</v>
      </c>
      <c r="BA194" s="19">
        <f t="shared" si="309"/>
        <v>5311761</v>
      </c>
      <c r="BB194" s="19">
        <f t="shared" si="310"/>
        <v>0</v>
      </c>
      <c r="BC194" s="19">
        <v>0</v>
      </c>
      <c r="BD194" s="19">
        <v>0</v>
      </c>
      <c r="BE194" s="19">
        <v>0</v>
      </c>
      <c r="BF194" s="19">
        <f t="shared" si="311"/>
        <v>0</v>
      </c>
      <c r="BG194" s="19">
        <v>0</v>
      </c>
      <c r="BH194" s="19">
        <v>0</v>
      </c>
      <c r="BI194" s="19">
        <v>0</v>
      </c>
      <c r="BJ194" s="19">
        <v>0</v>
      </c>
      <c r="BK194" s="19">
        <f>SUM(BL194)</f>
        <v>0</v>
      </c>
      <c r="BL194" s="19">
        <v>0</v>
      </c>
      <c r="BM194" s="19">
        <v>0</v>
      </c>
      <c r="BN194" s="19">
        <f t="shared" si="312"/>
        <v>5311761</v>
      </c>
      <c r="BO194" s="19">
        <v>0</v>
      </c>
      <c r="BP194" s="19">
        <v>0</v>
      </c>
      <c r="BQ194" s="19">
        <v>0</v>
      </c>
      <c r="BR194" s="19">
        <v>0</v>
      </c>
      <c r="BS194" s="19">
        <v>0</v>
      </c>
      <c r="BT194" s="19">
        <v>0</v>
      </c>
      <c r="BU194" s="19">
        <v>0</v>
      </c>
      <c r="BV194" s="19">
        <v>0</v>
      </c>
      <c r="BW194" s="23">
        <v>0</v>
      </c>
      <c r="BX194" s="23">
        <v>5311761</v>
      </c>
      <c r="BY194" s="23">
        <v>0</v>
      </c>
      <c r="BZ194" s="19">
        <f t="shared" si="313"/>
        <v>0</v>
      </c>
      <c r="CA194" s="19">
        <f t="shared" si="314"/>
        <v>0</v>
      </c>
      <c r="CB194" s="19">
        <f>SUM(CC194:CD194)</f>
        <v>0</v>
      </c>
      <c r="CC194" s="19">
        <v>0</v>
      </c>
      <c r="CD194" s="19">
        <v>0</v>
      </c>
      <c r="CE194" s="19">
        <f t="shared" si="315"/>
        <v>0</v>
      </c>
      <c r="CF194" s="19">
        <v>0</v>
      </c>
      <c r="CG194" s="19">
        <v>0</v>
      </c>
      <c r="CH194" s="19">
        <v>0</v>
      </c>
      <c r="CI194" s="19">
        <v>0</v>
      </c>
      <c r="CJ194" s="19">
        <v>0</v>
      </c>
      <c r="CK194" s="19">
        <f t="shared" si="316"/>
        <v>0</v>
      </c>
      <c r="CL194" s="19">
        <v>0</v>
      </c>
      <c r="CM194" s="19">
        <v>0</v>
      </c>
      <c r="CN194" s="19">
        <v>0</v>
      </c>
      <c r="CO194" s="19"/>
      <c r="CP194" s="19"/>
      <c r="CQ194" s="19">
        <v>0</v>
      </c>
      <c r="CR194" s="19">
        <f>SUM(CS194)</f>
        <v>0</v>
      </c>
      <c r="CS194" s="19">
        <f>SUM(CT194:CU194)</f>
        <v>0</v>
      </c>
      <c r="CT194" s="19">
        <v>0</v>
      </c>
      <c r="CU194" s="20">
        <v>0</v>
      </c>
      <c r="CW194" s="94"/>
      <c r="CX194" s="109">
        <v>5311761</v>
      </c>
      <c r="CY194" s="109">
        <f t="shared" si="277"/>
        <v>0</v>
      </c>
      <c r="CZ194" s="94"/>
      <c r="DA194" s="95"/>
    </row>
    <row r="195" spans="1:123" ht="31.2" x14ac:dyDescent="0.3">
      <c r="A195" s="21" t="s">
        <v>1</v>
      </c>
      <c r="B195" s="21" t="s">
        <v>81</v>
      </c>
      <c r="C195" s="22" t="s">
        <v>296</v>
      </c>
      <c r="D195" s="18">
        <f t="shared" si="304"/>
        <v>399940</v>
      </c>
      <c r="E195" s="19">
        <f t="shared" si="305"/>
        <v>399940</v>
      </c>
      <c r="F195" s="19">
        <f t="shared" si="306"/>
        <v>0</v>
      </c>
      <c r="G195" s="23">
        <v>0</v>
      </c>
      <c r="H195" s="23">
        <v>0</v>
      </c>
      <c r="I195" s="19">
        <f>SUM(J195:O195)</f>
        <v>0</v>
      </c>
      <c r="J195" s="23">
        <v>0</v>
      </c>
      <c r="K195" s="23">
        <v>0</v>
      </c>
      <c r="L195" s="23">
        <v>0</v>
      </c>
      <c r="M195" s="23">
        <v>0</v>
      </c>
      <c r="N195" s="23">
        <v>0</v>
      </c>
      <c r="O195" s="23">
        <v>0</v>
      </c>
      <c r="P195" s="19">
        <f>SUM(Q195:R195)</f>
        <v>0</v>
      </c>
      <c r="Q195" s="23">
        <v>0</v>
      </c>
      <c r="R195" s="23">
        <v>0</v>
      </c>
      <c r="S195" s="23">
        <v>0</v>
      </c>
      <c r="T195" s="23">
        <v>0</v>
      </c>
      <c r="U195" s="19">
        <f t="shared" si="307"/>
        <v>0</v>
      </c>
      <c r="V195" s="19">
        <v>0</v>
      </c>
      <c r="W195" s="19">
        <v>0</v>
      </c>
      <c r="X195" s="19">
        <v>0</v>
      </c>
      <c r="Y195" s="19">
        <v>0</v>
      </c>
      <c r="Z195" s="19">
        <v>0</v>
      </c>
      <c r="AA195" s="19">
        <v>0</v>
      </c>
      <c r="AB195" s="19">
        <v>0</v>
      </c>
      <c r="AC195" s="19">
        <v>0</v>
      </c>
      <c r="AD195" s="19">
        <v>0</v>
      </c>
      <c r="AE195" s="19">
        <f t="shared" si="308"/>
        <v>0</v>
      </c>
      <c r="AF195" s="19">
        <v>0</v>
      </c>
      <c r="AG195" s="19">
        <v>0</v>
      </c>
      <c r="AH195" s="19">
        <v>0</v>
      </c>
      <c r="AI195" s="19">
        <v>0</v>
      </c>
      <c r="AJ195" s="19">
        <v>0</v>
      </c>
      <c r="AK195" s="19">
        <v>0</v>
      </c>
      <c r="AL195" s="19">
        <v>0</v>
      </c>
      <c r="AM195" s="19">
        <v>0</v>
      </c>
      <c r="AN195" s="19">
        <v>0</v>
      </c>
      <c r="AO195" s="19">
        <v>0</v>
      </c>
      <c r="AP195" s="19">
        <v>0</v>
      </c>
      <c r="AQ195" s="19">
        <v>0</v>
      </c>
      <c r="AR195" s="19">
        <v>0</v>
      </c>
      <c r="AS195" s="19">
        <v>0</v>
      </c>
      <c r="AT195" s="19">
        <v>0</v>
      </c>
      <c r="AU195" s="19">
        <v>0</v>
      </c>
      <c r="AV195" s="19">
        <v>0</v>
      </c>
      <c r="AW195" s="23"/>
      <c r="AX195" s="23">
        <v>0</v>
      </c>
      <c r="AY195" s="23">
        <v>0</v>
      </c>
      <c r="AZ195" s="23">
        <v>0</v>
      </c>
      <c r="BA195" s="19">
        <f t="shared" si="309"/>
        <v>399940</v>
      </c>
      <c r="BB195" s="19">
        <f t="shared" si="310"/>
        <v>0</v>
      </c>
      <c r="BC195" s="19">
        <v>0</v>
      </c>
      <c r="BD195" s="19">
        <v>0</v>
      </c>
      <c r="BE195" s="19">
        <v>0</v>
      </c>
      <c r="BF195" s="19">
        <f t="shared" si="311"/>
        <v>0</v>
      </c>
      <c r="BG195" s="19">
        <v>0</v>
      </c>
      <c r="BH195" s="19">
        <v>0</v>
      </c>
      <c r="BI195" s="19">
        <v>0</v>
      </c>
      <c r="BJ195" s="19">
        <v>0</v>
      </c>
      <c r="BK195" s="19">
        <f>SUM(BL195)</f>
        <v>0</v>
      </c>
      <c r="BL195" s="19">
        <v>0</v>
      </c>
      <c r="BM195" s="19">
        <v>0</v>
      </c>
      <c r="BN195" s="19">
        <f t="shared" si="312"/>
        <v>399940</v>
      </c>
      <c r="BO195" s="19">
        <v>0</v>
      </c>
      <c r="BP195" s="19">
        <v>0</v>
      </c>
      <c r="BQ195" s="19">
        <v>0</v>
      </c>
      <c r="BR195" s="19">
        <v>0</v>
      </c>
      <c r="BS195" s="19">
        <v>0</v>
      </c>
      <c r="BT195" s="19">
        <v>0</v>
      </c>
      <c r="BU195" s="19">
        <v>0</v>
      </c>
      <c r="BV195" s="19">
        <v>0</v>
      </c>
      <c r="BW195" s="23">
        <v>0</v>
      </c>
      <c r="BX195" s="23">
        <v>0</v>
      </c>
      <c r="BY195" s="23">
        <v>399940</v>
      </c>
      <c r="BZ195" s="19">
        <f t="shared" si="313"/>
        <v>0</v>
      </c>
      <c r="CA195" s="19">
        <f t="shared" si="314"/>
        <v>0</v>
      </c>
      <c r="CB195" s="19">
        <f>SUM(CC195:CD195)</f>
        <v>0</v>
      </c>
      <c r="CC195" s="19">
        <v>0</v>
      </c>
      <c r="CD195" s="19">
        <v>0</v>
      </c>
      <c r="CE195" s="19">
        <f t="shared" si="315"/>
        <v>0</v>
      </c>
      <c r="CF195" s="19">
        <v>0</v>
      </c>
      <c r="CG195" s="19">
        <v>0</v>
      </c>
      <c r="CH195" s="19">
        <v>0</v>
      </c>
      <c r="CI195" s="19">
        <v>0</v>
      </c>
      <c r="CJ195" s="19">
        <v>0</v>
      </c>
      <c r="CK195" s="19">
        <f t="shared" si="316"/>
        <v>0</v>
      </c>
      <c r="CL195" s="19">
        <v>0</v>
      </c>
      <c r="CM195" s="19">
        <v>0</v>
      </c>
      <c r="CN195" s="19">
        <v>0</v>
      </c>
      <c r="CO195" s="19"/>
      <c r="CP195" s="19"/>
      <c r="CQ195" s="19">
        <v>0</v>
      </c>
      <c r="CR195" s="19">
        <f>SUM(CS195)</f>
        <v>0</v>
      </c>
      <c r="CS195" s="19">
        <f>SUM(CT195:CU195)</f>
        <v>0</v>
      </c>
      <c r="CT195" s="19">
        <v>0</v>
      </c>
      <c r="CU195" s="20">
        <v>0</v>
      </c>
      <c r="CW195" s="94"/>
      <c r="CX195" s="109">
        <v>399940</v>
      </c>
      <c r="CY195" s="109">
        <f t="shared" si="277"/>
        <v>0</v>
      </c>
      <c r="CZ195" s="94"/>
      <c r="DA195" s="95"/>
    </row>
    <row r="196" spans="1:123" ht="15.6" x14ac:dyDescent="0.3">
      <c r="A196" s="21" t="s">
        <v>1</v>
      </c>
      <c r="B196" s="21" t="s">
        <v>178</v>
      </c>
      <c r="C196" s="22" t="s">
        <v>179</v>
      </c>
      <c r="D196" s="18">
        <f t="shared" si="304"/>
        <v>870988</v>
      </c>
      <c r="E196" s="19">
        <f t="shared" si="305"/>
        <v>870988</v>
      </c>
      <c r="F196" s="19">
        <f t="shared" si="306"/>
        <v>870988</v>
      </c>
      <c r="G196" s="23">
        <v>840121</v>
      </c>
      <c r="H196" s="23">
        <v>0</v>
      </c>
      <c r="I196" s="19">
        <f t="shared" ref="I196" si="317">SUM(J196:O196)</f>
        <v>7500</v>
      </c>
      <c r="J196" s="23">
        <v>0</v>
      </c>
      <c r="K196" s="23">
        <v>7500</v>
      </c>
      <c r="L196" s="23">
        <v>0</v>
      </c>
      <c r="M196" s="23">
        <v>0</v>
      </c>
      <c r="N196" s="23">
        <v>0</v>
      </c>
      <c r="O196" s="23">
        <v>0</v>
      </c>
      <c r="P196" s="19">
        <f t="shared" ref="P196" si="318">SUM(Q196:R196)</f>
        <v>0</v>
      </c>
      <c r="Q196" s="23">
        <v>0</v>
      </c>
      <c r="R196" s="23">
        <v>0</v>
      </c>
      <c r="S196" s="23">
        <v>0</v>
      </c>
      <c r="T196" s="23">
        <v>0</v>
      </c>
      <c r="U196" s="19">
        <f t="shared" si="307"/>
        <v>0</v>
      </c>
      <c r="V196" s="19">
        <v>0</v>
      </c>
      <c r="W196" s="19">
        <v>0</v>
      </c>
      <c r="X196" s="19">
        <v>0</v>
      </c>
      <c r="Y196" s="19">
        <v>0</v>
      </c>
      <c r="Z196" s="19">
        <v>0</v>
      </c>
      <c r="AA196" s="19">
        <v>0</v>
      </c>
      <c r="AB196" s="19">
        <v>0</v>
      </c>
      <c r="AC196" s="19">
        <v>0</v>
      </c>
      <c r="AD196" s="19">
        <v>0</v>
      </c>
      <c r="AE196" s="19">
        <f t="shared" si="308"/>
        <v>23367</v>
      </c>
      <c r="AF196" s="19">
        <v>0</v>
      </c>
      <c r="AG196" s="19">
        <v>0</v>
      </c>
      <c r="AH196" s="19">
        <v>0</v>
      </c>
      <c r="AI196" s="19">
        <v>0</v>
      </c>
      <c r="AJ196" s="19">
        <v>0</v>
      </c>
      <c r="AK196" s="19">
        <v>0</v>
      </c>
      <c r="AL196" s="19">
        <v>0</v>
      </c>
      <c r="AM196" s="19">
        <v>0</v>
      </c>
      <c r="AN196" s="19">
        <v>0</v>
      </c>
      <c r="AO196" s="19">
        <v>0</v>
      </c>
      <c r="AP196" s="19">
        <v>0</v>
      </c>
      <c r="AQ196" s="19">
        <v>0</v>
      </c>
      <c r="AR196" s="19">
        <v>0</v>
      </c>
      <c r="AS196" s="19">
        <v>0</v>
      </c>
      <c r="AT196" s="19">
        <v>0</v>
      </c>
      <c r="AU196" s="19">
        <v>0</v>
      </c>
      <c r="AV196" s="19">
        <v>0</v>
      </c>
      <c r="AW196" s="23">
        <v>23367</v>
      </c>
      <c r="AX196" s="23">
        <v>0</v>
      </c>
      <c r="AY196" s="23">
        <v>0</v>
      </c>
      <c r="AZ196" s="23">
        <v>0</v>
      </c>
      <c r="BA196" s="19">
        <f t="shared" si="309"/>
        <v>0</v>
      </c>
      <c r="BB196" s="19">
        <f t="shared" si="310"/>
        <v>0</v>
      </c>
      <c r="BC196" s="19">
        <v>0</v>
      </c>
      <c r="BD196" s="19">
        <v>0</v>
      </c>
      <c r="BE196" s="19">
        <v>0</v>
      </c>
      <c r="BF196" s="19">
        <f t="shared" si="311"/>
        <v>0</v>
      </c>
      <c r="BG196" s="19">
        <v>0</v>
      </c>
      <c r="BH196" s="19">
        <v>0</v>
      </c>
      <c r="BI196" s="19">
        <v>0</v>
      </c>
      <c r="BJ196" s="19">
        <v>0</v>
      </c>
      <c r="BK196" s="19">
        <f t="shared" ref="BK196" si="319">SUM(BL196)</f>
        <v>0</v>
      </c>
      <c r="BL196" s="19">
        <v>0</v>
      </c>
      <c r="BM196" s="19">
        <v>0</v>
      </c>
      <c r="BN196" s="19">
        <f t="shared" si="312"/>
        <v>0</v>
      </c>
      <c r="BO196" s="19">
        <v>0</v>
      </c>
      <c r="BP196" s="19">
        <v>0</v>
      </c>
      <c r="BQ196" s="19">
        <v>0</v>
      </c>
      <c r="BR196" s="19">
        <v>0</v>
      </c>
      <c r="BS196" s="19">
        <v>0</v>
      </c>
      <c r="BT196" s="19">
        <v>0</v>
      </c>
      <c r="BU196" s="19">
        <v>0</v>
      </c>
      <c r="BV196" s="19">
        <v>0</v>
      </c>
      <c r="BW196" s="23">
        <v>0</v>
      </c>
      <c r="BX196" s="23">
        <v>0</v>
      </c>
      <c r="BY196" s="23">
        <v>0</v>
      </c>
      <c r="BZ196" s="19">
        <f t="shared" si="313"/>
        <v>0</v>
      </c>
      <c r="CA196" s="19">
        <f t="shared" si="314"/>
        <v>0</v>
      </c>
      <c r="CB196" s="19">
        <f t="shared" ref="CB196" si="320">SUM(CC196:CD196)</f>
        <v>0</v>
      </c>
      <c r="CC196" s="19">
        <v>0</v>
      </c>
      <c r="CD196" s="19"/>
      <c r="CE196" s="19">
        <f t="shared" si="315"/>
        <v>0</v>
      </c>
      <c r="CF196" s="19">
        <v>0</v>
      </c>
      <c r="CG196" s="19">
        <v>0</v>
      </c>
      <c r="CH196" s="19">
        <v>0</v>
      </c>
      <c r="CI196" s="19">
        <v>0</v>
      </c>
      <c r="CJ196" s="19">
        <v>0</v>
      </c>
      <c r="CK196" s="19">
        <f t="shared" si="316"/>
        <v>0</v>
      </c>
      <c r="CL196" s="19">
        <v>0</v>
      </c>
      <c r="CM196" s="19">
        <v>0</v>
      </c>
      <c r="CN196" s="19">
        <v>0</v>
      </c>
      <c r="CO196" s="19"/>
      <c r="CP196" s="19"/>
      <c r="CQ196" s="19">
        <v>0</v>
      </c>
      <c r="CR196" s="19">
        <f t="shared" ref="CR196" si="321">SUM(CS196)</f>
        <v>0</v>
      </c>
      <c r="CS196" s="19">
        <f t="shared" ref="CS196" si="322">SUM(CT196:CU196)</f>
        <v>0</v>
      </c>
      <c r="CT196" s="19">
        <v>0</v>
      </c>
      <c r="CU196" s="20">
        <v>0</v>
      </c>
      <c r="CW196" s="94"/>
      <c r="CX196" s="109">
        <v>870988</v>
      </c>
      <c r="CY196" s="109">
        <f t="shared" si="277"/>
        <v>0</v>
      </c>
      <c r="CZ196" s="94"/>
      <c r="DA196" s="95"/>
    </row>
    <row r="197" spans="1:123" s="59" customFormat="1" ht="31.2" x14ac:dyDescent="0.3">
      <c r="A197" s="16" t="s">
        <v>298</v>
      </c>
      <c r="B197" s="16" t="s">
        <v>1</v>
      </c>
      <c r="C197" s="17" t="s">
        <v>364</v>
      </c>
      <c r="D197" s="18">
        <f t="shared" ref="D197:AS197" si="323">SUM(D198:D207)</f>
        <v>112062452</v>
      </c>
      <c r="E197" s="18">
        <f t="shared" si="323"/>
        <v>112062452</v>
      </c>
      <c r="F197" s="18">
        <f t="shared" si="323"/>
        <v>112062452</v>
      </c>
      <c r="G197" s="18">
        <f t="shared" si="323"/>
        <v>0</v>
      </c>
      <c r="H197" s="18">
        <f t="shared" si="323"/>
        <v>0</v>
      </c>
      <c r="I197" s="18">
        <f t="shared" si="323"/>
        <v>0</v>
      </c>
      <c r="J197" s="18">
        <f t="shared" si="323"/>
        <v>0</v>
      </c>
      <c r="K197" s="18">
        <f t="shared" si="323"/>
        <v>0</v>
      </c>
      <c r="L197" s="18">
        <f t="shared" si="323"/>
        <v>0</v>
      </c>
      <c r="M197" s="18">
        <f t="shared" si="323"/>
        <v>0</v>
      </c>
      <c r="N197" s="18">
        <f t="shared" si="323"/>
        <v>0</v>
      </c>
      <c r="O197" s="18">
        <f t="shared" si="323"/>
        <v>0</v>
      </c>
      <c r="P197" s="18">
        <f t="shared" si="323"/>
        <v>0</v>
      </c>
      <c r="Q197" s="18">
        <f t="shared" si="323"/>
        <v>0</v>
      </c>
      <c r="R197" s="18">
        <f t="shared" si="323"/>
        <v>0</v>
      </c>
      <c r="S197" s="18">
        <f t="shared" si="323"/>
        <v>0</v>
      </c>
      <c r="T197" s="18">
        <f t="shared" si="323"/>
        <v>0</v>
      </c>
      <c r="U197" s="18">
        <f t="shared" si="323"/>
        <v>112062452</v>
      </c>
      <c r="V197" s="18">
        <f t="shared" si="323"/>
        <v>0</v>
      </c>
      <c r="W197" s="18">
        <f t="shared" si="323"/>
        <v>0</v>
      </c>
      <c r="X197" s="18">
        <f t="shared" si="323"/>
        <v>0</v>
      </c>
      <c r="Y197" s="18">
        <f t="shared" si="323"/>
        <v>0</v>
      </c>
      <c r="Z197" s="18">
        <f t="shared" si="323"/>
        <v>0</v>
      </c>
      <c r="AA197" s="18">
        <f t="shared" si="323"/>
        <v>0</v>
      </c>
      <c r="AB197" s="18">
        <f t="shared" si="323"/>
        <v>112062452</v>
      </c>
      <c r="AC197" s="18">
        <f t="shared" si="323"/>
        <v>0</v>
      </c>
      <c r="AD197" s="18">
        <f t="shared" si="323"/>
        <v>0</v>
      </c>
      <c r="AE197" s="18">
        <f t="shared" si="323"/>
        <v>0</v>
      </c>
      <c r="AF197" s="18">
        <f t="shared" si="323"/>
        <v>0</v>
      </c>
      <c r="AG197" s="18">
        <f t="shared" si="323"/>
        <v>0</v>
      </c>
      <c r="AH197" s="18">
        <f t="shared" si="323"/>
        <v>0</v>
      </c>
      <c r="AI197" s="18">
        <f t="shared" si="323"/>
        <v>0</v>
      </c>
      <c r="AJ197" s="18">
        <f t="shared" si="323"/>
        <v>0</v>
      </c>
      <c r="AK197" s="18">
        <f t="shared" si="323"/>
        <v>0</v>
      </c>
      <c r="AL197" s="18">
        <f t="shared" si="323"/>
        <v>0</v>
      </c>
      <c r="AM197" s="18">
        <f t="shared" si="323"/>
        <v>0</v>
      </c>
      <c r="AN197" s="18">
        <f t="shared" si="323"/>
        <v>0</v>
      </c>
      <c r="AO197" s="18">
        <f t="shared" si="323"/>
        <v>0</v>
      </c>
      <c r="AP197" s="18">
        <f t="shared" si="323"/>
        <v>0</v>
      </c>
      <c r="AQ197" s="18">
        <f t="shared" si="323"/>
        <v>0</v>
      </c>
      <c r="AR197" s="18">
        <f t="shared" si="323"/>
        <v>0</v>
      </c>
      <c r="AS197" s="18">
        <f t="shared" si="323"/>
        <v>0</v>
      </c>
      <c r="AT197" s="18"/>
      <c r="AU197" s="18"/>
      <c r="AV197" s="18">
        <f>SUM(AV198:AV207)</f>
        <v>0</v>
      </c>
      <c r="AW197" s="18">
        <f>SUM(AW198:AW207)</f>
        <v>0</v>
      </c>
      <c r="AX197" s="18">
        <f>SUM(AX198:AX207)</f>
        <v>0</v>
      </c>
      <c r="AY197" s="18"/>
      <c r="AZ197" s="18">
        <f t="shared" ref="AZ197:CN197" si="324">SUM(AZ198:AZ207)</f>
        <v>0</v>
      </c>
      <c r="BA197" s="18">
        <f t="shared" si="324"/>
        <v>0</v>
      </c>
      <c r="BB197" s="18">
        <f t="shared" si="324"/>
        <v>0</v>
      </c>
      <c r="BC197" s="18">
        <f t="shared" si="324"/>
        <v>0</v>
      </c>
      <c r="BD197" s="18">
        <f t="shared" si="324"/>
        <v>0</v>
      </c>
      <c r="BE197" s="18">
        <f t="shared" si="324"/>
        <v>0</v>
      </c>
      <c r="BF197" s="18">
        <f t="shared" si="324"/>
        <v>0</v>
      </c>
      <c r="BG197" s="18">
        <f t="shared" si="324"/>
        <v>0</v>
      </c>
      <c r="BH197" s="18">
        <f t="shared" si="324"/>
        <v>0</v>
      </c>
      <c r="BI197" s="18">
        <f t="shared" si="324"/>
        <v>0</v>
      </c>
      <c r="BJ197" s="18">
        <f t="shared" si="324"/>
        <v>0</v>
      </c>
      <c r="BK197" s="18">
        <f t="shared" si="324"/>
        <v>0</v>
      </c>
      <c r="BL197" s="18">
        <f t="shared" si="324"/>
        <v>0</v>
      </c>
      <c r="BM197" s="18">
        <f t="shared" si="324"/>
        <v>0</v>
      </c>
      <c r="BN197" s="18">
        <f t="shared" si="324"/>
        <v>0</v>
      </c>
      <c r="BO197" s="18">
        <f t="shared" si="324"/>
        <v>0</v>
      </c>
      <c r="BP197" s="18">
        <f t="shared" si="324"/>
        <v>0</v>
      </c>
      <c r="BQ197" s="18">
        <f t="shared" si="324"/>
        <v>0</v>
      </c>
      <c r="BR197" s="18">
        <f t="shared" si="324"/>
        <v>0</v>
      </c>
      <c r="BS197" s="18">
        <f t="shared" si="324"/>
        <v>0</v>
      </c>
      <c r="BT197" s="18">
        <f t="shared" si="324"/>
        <v>0</v>
      </c>
      <c r="BU197" s="18">
        <f t="shared" si="324"/>
        <v>0</v>
      </c>
      <c r="BV197" s="18">
        <f t="shared" si="324"/>
        <v>0</v>
      </c>
      <c r="BW197" s="18">
        <f t="shared" si="324"/>
        <v>0</v>
      </c>
      <c r="BX197" s="18">
        <f t="shared" si="324"/>
        <v>0</v>
      </c>
      <c r="BY197" s="18">
        <f t="shared" si="324"/>
        <v>0</v>
      </c>
      <c r="BZ197" s="18">
        <f t="shared" si="324"/>
        <v>0</v>
      </c>
      <c r="CA197" s="18">
        <f t="shared" si="324"/>
        <v>0</v>
      </c>
      <c r="CB197" s="18">
        <f t="shared" si="324"/>
        <v>0</v>
      </c>
      <c r="CC197" s="18">
        <f t="shared" si="324"/>
        <v>0</v>
      </c>
      <c r="CD197" s="18">
        <f t="shared" si="324"/>
        <v>0</v>
      </c>
      <c r="CE197" s="18">
        <f t="shared" si="324"/>
        <v>0</v>
      </c>
      <c r="CF197" s="18">
        <f t="shared" si="324"/>
        <v>0</v>
      </c>
      <c r="CG197" s="18">
        <f t="shared" si="324"/>
        <v>0</v>
      </c>
      <c r="CH197" s="18">
        <f t="shared" si="324"/>
        <v>0</v>
      </c>
      <c r="CI197" s="18">
        <f t="shared" si="324"/>
        <v>0</v>
      </c>
      <c r="CJ197" s="18">
        <f t="shared" si="324"/>
        <v>0</v>
      </c>
      <c r="CK197" s="18">
        <f t="shared" si="324"/>
        <v>0</v>
      </c>
      <c r="CL197" s="18">
        <f t="shared" si="324"/>
        <v>0</v>
      </c>
      <c r="CM197" s="18">
        <f t="shared" si="324"/>
        <v>0</v>
      </c>
      <c r="CN197" s="18">
        <f t="shared" si="324"/>
        <v>0</v>
      </c>
      <c r="CO197" s="18"/>
      <c r="CP197" s="18"/>
      <c r="CQ197" s="18">
        <f t="shared" ref="CQ197:CU197" si="325">SUM(CQ198:CQ207)</f>
        <v>0</v>
      </c>
      <c r="CR197" s="18">
        <f t="shared" si="325"/>
        <v>0</v>
      </c>
      <c r="CS197" s="18">
        <f t="shared" si="325"/>
        <v>0</v>
      </c>
      <c r="CT197" s="18">
        <f t="shared" si="325"/>
        <v>0</v>
      </c>
      <c r="CU197" s="46">
        <f t="shared" si="325"/>
        <v>0</v>
      </c>
      <c r="CV197" s="58"/>
      <c r="CW197" s="94"/>
      <c r="CX197" s="114">
        <v>112062452</v>
      </c>
      <c r="CY197" s="114">
        <f t="shared" si="277"/>
        <v>0</v>
      </c>
      <c r="CZ197" s="94"/>
      <c r="DA197" s="93"/>
      <c r="DB197" s="58"/>
      <c r="DC197" s="58"/>
      <c r="DD197" s="58"/>
      <c r="DE197" s="58"/>
      <c r="DF197" s="58"/>
      <c r="DG197" s="58"/>
      <c r="DH197" s="58"/>
      <c r="DI197" s="58"/>
      <c r="DJ197" s="58"/>
      <c r="DK197" s="58"/>
      <c r="DL197" s="58"/>
      <c r="DM197" s="58"/>
      <c r="DN197" s="58"/>
      <c r="DO197" s="58"/>
      <c r="DP197" s="58"/>
      <c r="DQ197" s="58"/>
      <c r="DR197" s="58"/>
      <c r="DS197" s="58"/>
    </row>
    <row r="198" spans="1:123" ht="31.2" x14ac:dyDescent="0.3">
      <c r="A198" s="21" t="s">
        <v>1</v>
      </c>
      <c r="B198" s="34" t="s">
        <v>79</v>
      </c>
      <c r="C198" s="31" t="s">
        <v>365</v>
      </c>
      <c r="D198" s="18">
        <f t="shared" ref="D198:D207" si="326">SUM(E198+BZ198+CR198)</f>
        <v>84016776</v>
      </c>
      <c r="E198" s="19">
        <f t="shared" ref="E198:E207" si="327">SUM(F198+BA198)</f>
        <v>84016776</v>
      </c>
      <c r="F198" s="19">
        <f t="shared" ref="F198:F207" si="328">SUM(G198+H198+I198+P198+S198+T198+U198+AE198+AD198)</f>
        <v>84016776</v>
      </c>
      <c r="G198" s="19">
        <v>0</v>
      </c>
      <c r="H198" s="19">
        <v>0</v>
      </c>
      <c r="I198" s="19">
        <f t="shared" ref="I198:I207" si="329">SUM(J198:O198)</f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19">
        <f t="shared" ref="P198:P207" si="330">SUM(Q198:R198)</f>
        <v>0</v>
      </c>
      <c r="Q198" s="19">
        <v>0</v>
      </c>
      <c r="R198" s="19">
        <v>0</v>
      </c>
      <c r="S198" s="19">
        <v>0</v>
      </c>
      <c r="T198" s="19">
        <v>0</v>
      </c>
      <c r="U198" s="19">
        <f t="shared" ref="U198:U207" si="331">SUM(V198:AC198)</f>
        <v>84016776</v>
      </c>
      <c r="V198" s="19">
        <v>0</v>
      </c>
      <c r="W198" s="19">
        <v>0</v>
      </c>
      <c r="X198" s="19">
        <v>0</v>
      </c>
      <c r="Y198" s="19">
        <v>0</v>
      </c>
      <c r="Z198" s="19">
        <v>0</v>
      </c>
      <c r="AA198" s="19">
        <v>0</v>
      </c>
      <c r="AB198" s="23">
        <v>84016776</v>
      </c>
      <c r="AC198" s="19">
        <v>0</v>
      </c>
      <c r="AD198" s="19">
        <v>0</v>
      </c>
      <c r="AE198" s="19">
        <f t="shared" ref="AE198:AE207" si="332">SUM(AF198:AZ198)</f>
        <v>0</v>
      </c>
      <c r="AF198" s="19">
        <v>0</v>
      </c>
      <c r="AG198" s="19">
        <v>0</v>
      </c>
      <c r="AH198" s="19">
        <v>0</v>
      </c>
      <c r="AI198" s="19">
        <v>0</v>
      </c>
      <c r="AJ198" s="19">
        <v>0</v>
      </c>
      <c r="AK198" s="19">
        <v>0</v>
      </c>
      <c r="AL198" s="19">
        <v>0</v>
      </c>
      <c r="AM198" s="19">
        <v>0</v>
      </c>
      <c r="AN198" s="19">
        <v>0</v>
      </c>
      <c r="AO198" s="19">
        <v>0</v>
      </c>
      <c r="AP198" s="19">
        <v>0</v>
      </c>
      <c r="AQ198" s="19">
        <v>0</v>
      </c>
      <c r="AR198" s="19">
        <v>0</v>
      </c>
      <c r="AS198" s="19">
        <v>0</v>
      </c>
      <c r="AT198" s="19"/>
      <c r="AU198" s="19"/>
      <c r="AV198" s="19">
        <v>0</v>
      </c>
      <c r="AW198" s="19">
        <v>0</v>
      </c>
      <c r="AX198" s="19">
        <v>0</v>
      </c>
      <c r="AY198" s="19"/>
      <c r="AZ198" s="19">
        <v>0</v>
      </c>
      <c r="BA198" s="19">
        <f t="shared" ref="BA198:BA207" si="333">SUM(BB198+BF198+BI198+BK198+BN198)</f>
        <v>0</v>
      </c>
      <c r="BB198" s="19">
        <f t="shared" ref="BB198:BB207" si="334">SUM(BC198:BE198)</f>
        <v>0</v>
      </c>
      <c r="BC198" s="19">
        <v>0</v>
      </c>
      <c r="BD198" s="19">
        <v>0</v>
      </c>
      <c r="BE198" s="19">
        <v>0</v>
      </c>
      <c r="BF198" s="19">
        <f t="shared" ref="BF198:BF207" si="335">SUM(BH198:BH198)</f>
        <v>0</v>
      </c>
      <c r="BG198" s="19">
        <v>0</v>
      </c>
      <c r="BH198" s="19">
        <v>0</v>
      </c>
      <c r="BI198" s="19">
        <v>0</v>
      </c>
      <c r="BJ198" s="19">
        <v>0</v>
      </c>
      <c r="BK198" s="19">
        <f t="shared" ref="BK198:BK207" si="336">SUM(BL198)</f>
        <v>0</v>
      </c>
      <c r="BL198" s="19">
        <v>0</v>
      </c>
      <c r="BM198" s="19">
        <v>0</v>
      </c>
      <c r="BN198" s="19">
        <f t="shared" ref="BN198:BN207" si="337">SUM(BO198:BY198)</f>
        <v>0</v>
      </c>
      <c r="BO198" s="19">
        <v>0</v>
      </c>
      <c r="BP198" s="19">
        <v>0</v>
      </c>
      <c r="BQ198" s="19">
        <v>0</v>
      </c>
      <c r="BR198" s="19">
        <v>0</v>
      </c>
      <c r="BS198" s="19">
        <v>0</v>
      </c>
      <c r="BT198" s="19">
        <v>0</v>
      </c>
      <c r="BU198" s="19">
        <v>0</v>
      </c>
      <c r="BV198" s="19">
        <v>0</v>
      </c>
      <c r="BW198" s="19">
        <v>0</v>
      </c>
      <c r="BX198" s="19">
        <v>0</v>
      </c>
      <c r="BY198" s="19">
        <v>0</v>
      </c>
      <c r="BZ198" s="19">
        <f t="shared" ref="BZ198:BZ207" si="338">SUM(CA198+CQ198)</f>
        <v>0</v>
      </c>
      <c r="CA198" s="19">
        <f t="shared" ref="CA198:CA207" si="339">SUM(CB198+CE198+CK198)</f>
        <v>0</v>
      </c>
      <c r="CB198" s="19">
        <f t="shared" ref="CB198:CB207" si="340">SUM(CC198:CD198)</f>
        <v>0</v>
      </c>
      <c r="CC198" s="19">
        <v>0</v>
      </c>
      <c r="CD198" s="19">
        <v>0</v>
      </c>
      <c r="CE198" s="19">
        <f t="shared" ref="CE198:CE207" si="341">SUM(CF198:CJ198)</f>
        <v>0</v>
      </c>
      <c r="CF198" s="19">
        <v>0</v>
      </c>
      <c r="CG198" s="19">
        <v>0</v>
      </c>
      <c r="CH198" s="19">
        <v>0</v>
      </c>
      <c r="CI198" s="19">
        <v>0</v>
      </c>
      <c r="CJ198" s="19">
        <v>0</v>
      </c>
      <c r="CK198" s="19">
        <f t="shared" ref="CK198:CK207" si="342">SUM(CL198:CP198)</f>
        <v>0</v>
      </c>
      <c r="CL198" s="19">
        <v>0</v>
      </c>
      <c r="CM198" s="19">
        <v>0</v>
      </c>
      <c r="CN198" s="19">
        <v>0</v>
      </c>
      <c r="CO198" s="19"/>
      <c r="CP198" s="19"/>
      <c r="CQ198" s="19">
        <v>0</v>
      </c>
      <c r="CR198" s="19">
        <f t="shared" ref="CR198:CR207" si="343">SUM(CS198)</f>
        <v>0</v>
      </c>
      <c r="CS198" s="19">
        <f t="shared" ref="CS198:CS207" si="344">SUM(CT198:CU198)</f>
        <v>0</v>
      </c>
      <c r="CT198" s="19">
        <v>0</v>
      </c>
      <c r="CU198" s="20">
        <v>0</v>
      </c>
      <c r="CW198" s="94"/>
      <c r="CX198" s="109">
        <v>84016776</v>
      </c>
      <c r="CY198" s="109">
        <f t="shared" si="277"/>
        <v>0</v>
      </c>
      <c r="CZ198" s="94"/>
      <c r="DA198" s="95"/>
    </row>
    <row r="199" spans="1:123" ht="15.6" x14ac:dyDescent="0.3">
      <c r="A199" s="21" t="s">
        <v>1</v>
      </c>
      <c r="B199" s="34" t="s">
        <v>299</v>
      </c>
      <c r="C199" s="31" t="s">
        <v>366</v>
      </c>
      <c r="D199" s="18">
        <f t="shared" si="326"/>
        <v>15223838</v>
      </c>
      <c r="E199" s="19">
        <f t="shared" si="327"/>
        <v>15223838</v>
      </c>
      <c r="F199" s="19">
        <f t="shared" si="328"/>
        <v>15223838</v>
      </c>
      <c r="G199" s="19">
        <v>0</v>
      </c>
      <c r="H199" s="19">
        <v>0</v>
      </c>
      <c r="I199" s="19">
        <f t="shared" si="329"/>
        <v>0</v>
      </c>
      <c r="J199" s="19">
        <v>0</v>
      </c>
      <c r="K199" s="19">
        <v>0</v>
      </c>
      <c r="L199" s="19">
        <v>0</v>
      </c>
      <c r="M199" s="19">
        <v>0</v>
      </c>
      <c r="N199" s="19">
        <v>0</v>
      </c>
      <c r="O199" s="19">
        <v>0</v>
      </c>
      <c r="P199" s="19">
        <f t="shared" si="330"/>
        <v>0</v>
      </c>
      <c r="Q199" s="19">
        <v>0</v>
      </c>
      <c r="R199" s="19">
        <v>0</v>
      </c>
      <c r="S199" s="19">
        <v>0</v>
      </c>
      <c r="T199" s="19">
        <v>0</v>
      </c>
      <c r="U199" s="19">
        <f t="shared" si="331"/>
        <v>15223838</v>
      </c>
      <c r="V199" s="19">
        <v>0</v>
      </c>
      <c r="W199" s="19">
        <v>0</v>
      </c>
      <c r="X199" s="19">
        <v>0</v>
      </c>
      <c r="Y199" s="19">
        <v>0</v>
      </c>
      <c r="Z199" s="19">
        <v>0</v>
      </c>
      <c r="AA199" s="19">
        <v>0</v>
      </c>
      <c r="AB199" s="23">
        <v>15223838</v>
      </c>
      <c r="AC199" s="19">
        <v>0</v>
      </c>
      <c r="AD199" s="19">
        <v>0</v>
      </c>
      <c r="AE199" s="19">
        <f t="shared" si="332"/>
        <v>0</v>
      </c>
      <c r="AF199" s="19">
        <v>0</v>
      </c>
      <c r="AG199" s="19">
        <v>0</v>
      </c>
      <c r="AH199" s="19">
        <v>0</v>
      </c>
      <c r="AI199" s="19">
        <v>0</v>
      </c>
      <c r="AJ199" s="19">
        <v>0</v>
      </c>
      <c r="AK199" s="19">
        <v>0</v>
      </c>
      <c r="AL199" s="19">
        <v>0</v>
      </c>
      <c r="AM199" s="19">
        <v>0</v>
      </c>
      <c r="AN199" s="19">
        <v>0</v>
      </c>
      <c r="AO199" s="19">
        <v>0</v>
      </c>
      <c r="AP199" s="19">
        <v>0</v>
      </c>
      <c r="AQ199" s="19">
        <v>0</v>
      </c>
      <c r="AR199" s="19">
        <v>0</v>
      </c>
      <c r="AS199" s="19">
        <v>0</v>
      </c>
      <c r="AT199" s="19"/>
      <c r="AU199" s="19"/>
      <c r="AV199" s="19">
        <v>0</v>
      </c>
      <c r="AW199" s="19">
        <v>0</v>
      </c>
      <c r="AX199" s="19">
        <v>0</v>
      </c>
      <c r="AY199" s="19"/>
      <c r="AZ199" s="19">
        <v>0</v>
      </c>
      <c r="BA199" s="19">
        <f t="shared" si="333"/>
        <v>0</v>
      </c>
      <c r="BB199" s="19">
        <f t="shared" si="334"/>
        <v>0</v>
      </c>
      <c r="BC199" s="19">
        <v>0</v>
      </c>
      <c r="BD199" s="19">
        <v>0</v>
      </c>
      <c r="BE199" s="19">
        <v>0</v>
      </c>
      <c r="BF199" s="19">
        <f t="shared" si="335"/>
        <v>0</v>
      </c>
      <c r="BG199" s="19">
        <v>0</v>
      </c>
      <c r="BH199" s="19">
        <v>0</v>
      </c>
      <c r="BI199" s="19">
        <v>0</v>
      </c>
      <c r="BJ199" s="19">
        <v>0</v>
      </c>
      <c r="BK199" s="19">
        <f t="shared" si="336"/>
        <v>0</v>
      </c>
      <c r="BL199" s="19">
        <v>0</v>
      </c>
      <c r="BM199" s="19">
        <v>0</v>
      </c>
      <c r="BN199" s="19">
        <f t="shared" si="337"/>
        <v>0</v>
      </c>
      <c r="BO199" s="19">
        <v>0</v>
      </c>
      <c r="BP199" s="19">
        <v>0</v>
      </c>
      <c r="BQ199" s="19">
        <v>0</v>
      </c>
      <c r="BR199" s="19">
        <v>0</v>
      </c>
      <c r="BS199" s="19">
        <v>0</v>
      </c>
      <c r="BT199" s="19">
        <v>0</v>
      </c>
      <c r="BU199" s="19">
        <v>0</v>
      </c>
      <c r="BV199" s="19">
        <v>0</v>
      </c>
      <c r="BW199" s="19">
        <v>0</v>
      </c>
      <c r="BX199" s="19">
        <v>0</v>
      </c>
      <c r="BY199" s="19">
        <v>0</v>
      </c>
      <c r="BZ199" s="19">
        <f t="shared" si="338"/>
        <v>0</v>
      </c>
      <c r="CA199" s="19">
        <f t="shared" si="339"/>
        <v>0</v>
      </c>
      <c r="CB199" s="19">
        <f t="shared" si="340"/>
        <v>0</v>
      </c>
      <c r="CC199" s="19">
        <v>0</v>
      </c>
      <c r="CD199" s="19">
        <v>0</v>
      </c>
      <c r="CE199" s="19">
        <f t="shared" si="341"/>
        <v>0</v>
      </c>
      <c r="CF199" s="19">
        <v>0</v>
      </c>
      <c r="CG199" s="19">
        <v>0</v>
      </c>
      <c r="CH199" s="19">
        <v>0</v>
      </c>
      <c r="CI199" s="19">
        <v>0</v>
      </c>
      <c r="CJ199" s="19">
        <v>0</v>
      </c>
      <c r="CK199" s="19">
        <f t="shared" si="342"/>
        <v>0</v>
      </c>
      <c r="CL199" s="19">
        <v>0</v>
      </c>
      <c r="CM199" s="19">
        <v>0</v>
      </c>
      <c r="CN199" s="19">
        <v>0</v>
      </c>
      <c r="CO199" s="19"/>
      <c r="CP199" s="19"/>
      <c r="CQ199" s="19">
        <v>0</v>
      </c>
      <c r="CR199" s="19">
        <f t="shared" si="343"/>
        <v>0</v>
      </c>
      <c r="CS199" s="19">
        <f t="shared" si="344"/>
        <v>0</v>
      </c>
      <c r="CT199" s="19">
        <v>0</v>
      </c>
      <c r="CU199" s="20">
        <v>0</v>
      </c>
      <c r="CW199" s="94"/>
      <c r="CX199" s="109">
        <v>15223838</v>
      </c>
      <c r="CY199" s="109">
        <f t="shared" si="277"/>
        <v>0</v>
      </c>
      <c r="CZ199" s="94"/>
      <c r="DA199" s="95"/>
    </row>
    <row r="200" spans="1:123" ht="31.2" x14ac:dyDescent="0.3">
      <c r="A200" s="21" t="s">
        <v>1</v>
      </c>
      <c r="B200" s="34" t="s">
        <v>299</v>
      </c>
      <c r="C200" s="31" t="s">
        <v>367</v>
      </c>
      <c r="D200" s="18">
        <f t="shared" si="326"/>
        <v>315064</v>
      </c>
      <c r="E200" s="19">
        <f t="shared" si="327"/>
        <v>315064</v>
      </c>
      <c r="F200" s="19">
        <f t="shared" si="328"/>
        <v>315064</v>
      </c>
      <c r="G200" s="19">
        <v>0</v>
      </c>
      <c r="H200" s="19">
        <v>0</v>
      </c>
      <c r="I200" s="19">
        <f t="shared" si="329"/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9">
        <f t="shared" si="330"/>
        <v>0</v>
      </c>
      <c r="Q200" s="19">
        <v>0</v>
      </c>
      <c r="R200" s="19">
        <v>0</v>
      </c>
      <c r="S200" s="19">
        <v>0</v>
      </c>
      <c r="T200" s="19">
        <v>0</v>
      </c>
      <c r="U200" s="19">
        <f t="shared" si="331"/>
        <v>315064</v>
      </c>
      <c r="V200" s="19">
        <v>0</v>
      </c>
      <c r="W200" s="19">
        <v>0</v>
      </c>
      <c r="X200" s="19">
        <v>0</v>
      </c>
      <c r="Y200" s="19">
        <v>0</v>
      </c>
      <c r="Z200" s="19">
        <v>0</v>
      </c>
      <c r="AA200" s="19">
        <v>0</v>
      </c>
      <c r="AB200" s="23">
        <v>315064</v>
      </c>
      <c r="AC200" s="19">
        <v>0</v>
      </c>
      <c r="AD200" s="19">
        <v>0</v>
      </c>
      <c r="AE200" s="19">
        <f t="shared" si="332"/>
        <v>0</v>
      </c>
      <c r="AF200" s="19">
        <v>0</v>
      </c>
      <c r="AG200" s="19">
        <v>0</v>
      </c>
      <c r="AH200" s="19">
        <v>0</v>
      </c>
      <c r="AI200" s="19">
        <v>0</v>
      </c>
      <c r="AJ200" s="19">
        <v>0</v>
      </c>
      <c r="AK200" s="19">
        <v>0</v>
      </c>
      <c r="AL200" s="19">
        <v>0</v>
      </c>
      <c r="AM200" s="19">
        <v>0</v>
      </c>
      <c r="AN200" s="19">
        <v>0</v>
      </c>
      <c r="AO200" s="19">
        <v>0</v>
      </c>
      <c r="AP200" s="19">
        <v>0</v>
      </c>
      <c r="AQ200" s="19">
        <v>0</v>
      </c>
      <c r="AR200" s="19">
        <v>0</v>
      </c>
      <c r="AS200" s="19">
        <v>0</v>
      </c>
      <c r="AT200" s="19"/>
      <c r="AU200" s="19"/>
      <c r="AV200" s="19">
        <v>0</v>
      </c>
      <c r="AW200" s="19">
        <v>0</v>
      </c>
      <c r="AX200" s="19">
        <v>0</v>
      </c>
      <c r="AY200" s="19"/>
      <c r="AZ200" s="19">
        <v>0</v>
      </c>
      <c r="BA200" s="19">
        <f t="shared" si="333"/>
        <v>0</v>
      </c>
      <c r="BB200" s="19">
        <f t="shared" si="334"/>
        <v>0</v>
      </c>
      <c r="BC200" s="19">
        <v>0</v>
      </c>
      <c r="BD200" s="19">
        <v>0</v>
      </c>
      <c r="BE200" s="19">
        <v>0</v>
      </c>
      <c r="BF200" s="19">
        <f t="shared" si="335"/>
        <v>0</v>
      </c>
      <c r="BG200" s="19">
        <v>0</v>
      </c>
      <c r="BH200" s="19">
        <v>0</v>
      </c>
      <c r="BI200" s="19">
        <v>0</v>
      </c>
      <c r="BJ200" s="19">
        <v>0</v>
      </c>
      <c r="BK200" s="19">
        <f t="shared" si="336"/>
        <v>0</v>
      </c>
      <c r="BL200" s="19">
        <v>0</v>
      </c>
      <c r="BM200" s="19">
        <v>0</v>
      </c>
      <c r="BN200" s="19">
        <f t="shared" si="337"/>
        <v>0</v>
      </c>
      <c r="BO200" s="19">
        <v>0</v>
      </c>
      <c r="BP200" s="19">
        <v>0</v>
      </c>
      <c r="BQ200" s="19">
        <v>0</v>
      </c>
      <c r="BR200" s="19">
        <v>0</v>
      </c>
      <c r="BS200" s="19">
        <v>0</v>
      </c>
      <c r="BT200" s="19">
        <v>0</v>
      </c>
      <c r="BU200" s="19">
        <v>0</v>
      </c>
      <c r="BV200" s="19">
        <v>0</v>
      </c>
      <c r="BW200" s="19">
        <v>0</v>
      </c>
      <c r="BX200" s="19">
        <v>0</v>
      </c>
      <c r="BY200" s="19">
        <v>0</v>
      </c>
      <c r="BZ200" s="19">
        <f t="shared" si="338"/>
        <v>0</v>
      </c>
      <c r="CA200" s="19">
        <f t="shared" si="339"/>
        <v>0</v>
      </c>
      <c r="CB200" s="19">
        <f t="shared" si="340"/>
        <v>0</v>
      </c>
      <c r="CC200" s="19">
        <v>0</v>
      </c>
      <c r="CD200" s="19">
        <v>0</v>
      </c>
      <c r="CE200" s="19">
        <f t="shared" si="341"/>
        <v>0</v>
      </c>
      <c r="CF200" s="19">
        <v>0</v>
      </c>
      <c r="CG200" s="19">
        <v>0</v>
      </c>
      <c r="CH200" s="19">
        <v>0</v>
      </c>
      <c r="CI200" s="19">
        <v>0</v>
      </c>
      <c r="CJ200" s="19">
        <v>0</v>
      </c>
      <c r="CK200" s="19">
        <f t="shared" si="342"/>
        <v>0</v>
      </c>
      <c r="CL200" s="19">
        <v>0</v>
      </c>
      <c r="CM200" s="19">
        <v>0</v>
      </c>
      <c r="CN200" s="19">
        <v>0</v>
      </c>
      <c r="CO200" s="19"/>
      <c r="CP200" s="19"/>
      <c r="CQ200" s="19">
        <v>0</v>
      </c>
      <c r="CR200" s="19">
        <f t="shared" si="343"/>
        <v>0</v>
      </c>
      <c r="CS200" s="19">
        <f t="shared" si="344"/>
        <v>0</v>
      </c>
      <c r="CT200" s="19">
        <v>0</v>
      </c>
      <c r="CU200" s="20">
        <v>0</v>
      </c>
      <c r="CW200" s="94"/>
      <c r="CX200" s="109">
        <v>315064</v>
      </c>
      <c r="CY200" s="109">
        <f t="shared" si="277"/>
        <v>0</v>
      </c>
      <c r="CZ200" s="94"/>
      <c r="DA200" s="95"/>
    </row>
    <row r="201" spans="1:123" ht="31.2" x14ac:dyDescent="0.3">
      <c r="A201" s="21" t="s">
        <v>1</v>
      </c>
      <c r="B201" s="34" t="s">
        <v>299</v>
      </c>
      <c r="C201" s="31" t="s">
        <v>368</v>
      </c>
      <c r="D201" s="18">
        <f t="shared" si="326"/>
        <v>231193</v>
      </c>
      <c r="E201" s="19">
        <f t="shared" si="327"/>
        <v>231193</v>
      </c>
      <c r="F201" s="19">
        <f t="shared" si="328"/>
        <v>231193</v>
      </c>
      <c r="G201" s="19">
        <v>0</v>
      </c>
      <c r="H201" s="19">
        <v>0</v>
      </c>
      <c r="I201" s="19">
        <f t="shared" si="329"/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0</v>
      </c>
      <c r="O201" s="19">
        <v>0</v>
      </c>
      <c r="P201" s="19">
        <f t="shared" si="330"/>
        <v>0</v>
      </c>
      <c r="Q201" s="19">
        <v>0</v>
      </c>
      <c r="R201" s="19">
        <v>0</v>
      </c>
      <c r="S201" s="19">
        <v>0</v>
      </c>
      <c r="T201" s="19">
        <v>0</v>
      </c>
      <c r="U201" s="19">
        <f t="shared" si="331"/>
        <v>231193</v>
      </c>
      <c r="V201" s="19">
        <v>0</v>
      </c>
      <c r="W201" s="19">
        <v>0</v>
      </c>
      <c r="X201" s="19">
        <v>0</v>
      </c>
      <c r="Y201" s="19">
        <v>0</v>
      </c>
      <c r="Z201" s="19">
        <v>0</v>
      </c>
      <c r="AA201" s="19">
        <v>0</v>
      </c>
      <c r="AB201" s="23">
        <v>231193</v>
      </c>
      <c r="AC201" s="19">
        <v>0</v>
      </c>
      <c r="AD201" s="19">
        <v>0</v>
      </c>
      <c r="AE201" s="19">
        <f t="shared" si="332"/>
        <v>0</v>
      </c>
      <c r="AF201" s="19">
        <v>0</v>
      </c>
      <c r="AG201" s="19">
        <v>0</v>
      </c>
      <c r="AH201" s="19">
        <v>0</v>
      </c>
      <c r="AI201" s="19">
        <v>0</v>
      </c>
      <c r="AJ201" s="19">
        <v>0</v>
      </c>
      <c r="AK201" s="19">
        <v>0</v>
      </c>
      <c r="AL201" s="19">
        <v>0</v>
      </c>
      <c r="AM201" s="19">
        <v>0</v>
      </c>
      <c r="AN201" s="19">
        <v>0</v>
      </c>
      <c r="AO201" s="19">
        <v>0</v>
      </c>
      <c r="AP201" s="19">
        <v>0</v>
      </c>
      <c r="AQ201" s="19">
        <v>0</v>
      </c>
      <c r="AR201" s="19">
        <v>0</v>
      </c>
      <c r="AS201" s="19">
        <v>0</v>
      </c>
      <c r="AT201" s="19"/>
      <c r="AU201" s="19"/>
      <c r="AV201" s="19">
        <v>0</v>
      </c>
      <c r="AW201" s="19">
        <v>0</v>
      </c>
      <c r="AX201" s="19">
        <v>0</v>
      </c>
      <c r="AY201" s="19"/>
      <c r="AZ201" s="19">
        <v>0</v>
      </c>
      <c r="BA201" s="19">
        <f t="shared" si="333"/>
        <v>0</v>
      </c>
      <c r="BB201" s="19">
        <f t="shared" si="334"/>
        <v>0</v>
      </c>
      <c r="BC201" s="19">
        <v>0</v>
      </c>
      <c r="BD201" s="19">
        <v>0</v>
      </c>
      <c r="BE201" s="19">
        <v>0</v>
      </c>
      <c r="BF201" s="19">
        <f t="shared" si="335"/>
        <v>0</v>
      </c>
      <c r="BG201" s="19">
        <v>0</v>
      </c>
      <c r="BH201" s="19">
        <v>0</v>
      </c>
      <c r="BI201" s="19">
        <v>0</v>
      </c>
      <c r="BJ201" s="19">
        <v>0</v>
      </c>
      <c r="BK201" s="19">
        <f t="shared" si="336"/>
        <v>0</v>
      </c>
      <c r="BL201" s="19">
        <v>0</v>
      </c>
      <c r="BM201" s="19">
        <v>0</v>
      </c>
      <c r="BN201" s="19">
        <f t="shared" si="337"/>
        <v>0</v>
      </c>
      <c r="BO201" s="19">
        <v>0</v>
      </c>
      <c r="BP201" s="19">
        <v>0</v>
      </c>
      <c r="BQ201" s="19">
        <v>0</v>
      </c>
      <c r="BR201" s="19">
        <v>0</v>
      </c>
      <c r="BS201" s="19">
        <v>0</v>
      </c>
      <c r="BT201" s="19">
        <v>0</v>
      </c>
      <c r="BU201" s="19">
        <v>0</v>
      </c>
      <c r="BV201" s="19">
        <v>0</v>
      </c>
      <c r="BW201" s="19">
        <v>0</v>
      </c>
      <c r="BX201" s="19">
        <v>0</v>
      </c>
      <c r="BY201" s="19">
        <v>0</v>
      </c>
      <c r="BZ201" s="19">
        <f t="shared" si="338"/>
        <v>0</v>
      </c>
      <c r="CA201" s="19">
        <f t="shared" si="339"/>
        <v>0</v>
      </c>
      <c r="CB201" s="19">
        <f t="shared" si="340"/>
        <v>0</v>
      </c>
      <c r="CC201" s="19">
        <v>0</v>
      </c>
      <c r="CD201" s="19">
        <v>0</v>
      </c>
      <c r="CE201" s="19">
        <f t="shared" si="341"/>
        <v>0</v>
      </c>
      <c r="CF201" s="19">
        <v>0</v>
      </c>
      <c r="CG201" s="19">
        <v>0</v>
      </c>
      <c r="CH201" s="19">
        <v>0</v>
      </c>
      <c r="CI201" s="19">
        <v>0</v>
      </c>
      <c r="CJ201" s="19">
        <v>0</v>
      </c>
      <c r="CK201" s="19">
        <f t="shared" si="342"/>
        <v>0</v>
      </c>
      <c r="CL201" s="19">
        <v>0</v>
      </c>
      <c r="CM201" s="19">
        <v>0</v>
      </c>
      <c r="CN201" s="19">
        <v>0</v>
      </c>
      <c r="CO201" s="19"/>
      <c r="CP201" s="19"/>
      <c r="CQ201" s="19">
        <v>0</v>
      </c>
      <c r="CR201" s="19">
        <f t="shared" si="343"/>
        <v>0</v>
      </c>
      <c r="CS201" s="19">
        <f t="shared" si="344"/>
        <v>0</v>
      </c>
      <c r="CT201" s="19">
        <v>0</v>
      </c>
      <c r="CU201" s="20">
        <v>0</v>
      </c>
      <c r="CW201" s="94"/>
      <c r="CX201" s="109">
        <v>231193</v>
      </c>
      <c r="CY201" s="109">
        <f t="shared" si="277"/>
        <v>0</v>
      </c>
      <c r="CZ201" s="94"/>
      <c r="DA201" s="95"/>
    </row>
    <row r="202" spans="1:123" ht="31.2" x14ac:dyDescent="0.3">
      <c r="A202" s="21" t="s">
        <v>1</v>
      </c>
      <c r="B202" s="34" t="s">
        <v>299</v>
      </c>
      <c r="C202" s="31" t="s">
        <v>369</v>
      </c>
      <c r="D202" s="18">
        <f t="shared" si="326"/>
        <v>531025</v>
      </c>
      <c r="E202" s="19">
        <f t="shared" si="327"/>
        <v>531025</v>
      </c>
      <c r="F202" s="19">
        <f t="shared" si="328"/>
        <v>531025</v>
      </c>
      <c r="G202" s="19">
        <v>0</v>
      </c>
      <c r="H202" s="19">
        <v>0</v>
      </c>
      <c r="I202" s="19">
        <f t="shared" si="329"/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9">
        <f t="shared" si="330"/>
        <v>0</v>
      </c>
      <c r="Q202" s="19">
        <v>0</v>
      </c>
      <c r="R202" s="19">
        <v>0</v>
      </c>
      <c r="S202" s="19">
        <v>0</v>
      </c>
      <c r="T202" s="19">
        <v>0</v>
      </c>
      <c r="U202" s="19">
        <f t="shared" si="331"/>
        <v>531025</v>
      </c>
      <c r="V202" s="19">
        <v>0</v>
      </c>
      <c r="W202" s="19">
        <v>0</v>
      </c>
      <c r="X202" s="19">
        <v>0</v>
      </c>
      <c r="Y202" s="19">
        <v>0</v>
      </c>
      <c r="Z202" s="19">
        <v>0</v>
      </c>
      <c r="AA202" s="19">
        <v>0</v>
      </c>
      <c r="AB202" s="23">
        <v>531025</v>
      </c>
      <c r="AC202" s="19">
        <v>0</v>
      </c>
      <c r="AD202" s="19">
        <v>0</v>
      </c>
      <c r="AE202" s="19">
        <f t="shared" si="332"/>
        <v>0</v>
      </c>
      <c r="AF202" s="19">
        <v>0</v>
      </c>
      <c r="AG202" s="19">
        <v>0</v>
      </c>
      <c r="AH202" s="19">
        <v>0</v>
      </c>
      <c r="AI202" s="19">
        <v>0</v>
      </c>
      <c r="AJ202" s="19">
        <v>0</v>
      </c>
      <c r="AK202" s="19">
        <v>0</v>
      </c>
      <c r="AL202" s="19">
        <v>0</v>
      </c>
      <c r="AM202" s="19">
        <v>0</v>
      </c>
      <c r="AN202" s="19">
        <v>0</v>
      </c>
      <c r="AO202" s="19">
        <v>0</v>
      </c>
      <c r="AP202" s="19">
        <v>0</v>
      </c>
      <c r="AQ202" s="19">
        <v>0</v>
      </c>
      <c r="AR202" s="19">
        <v>0</v>
      </c>
      <c r="AS202" s="19">
        <v>0</v>
      </c>
      <c r="AT202" s="19"/>
      <c r="AU202" s="19"/>
      <c r="AV202" s="19">
        <v>0</v>
      </c>
      <c r="AW202" s="19">
        <v>0</v>
      </c>
      <c r="AX202" s="19">
        <v>0</v>
      </c>
      <c r="AY202" s="19"/>
      <c r="AZ202" s="19">
        <v>0</v>
      </c>
      <c r="BA202" s="19">
        <f t="shared" si="333"/>
        <v>0</v>
      </c>
      <c r="BB202" s="19">
        <f t="shared" si="334"/>
        <v>0</v>
      </c>
      <c r="BC202" s="19">
        <v>0</v>
      </c>
      <c r="BD202" s="19">
        <v>0</v>
      </c>
      <c r="BE202" s="19">
        <v>0</v>
      </c>
      <c r="BF202" s="19">
        <f t="shared" si="335"/>
        <v>0</v>
      </c>
      <c r="BG202" s="19">
        <v>0</v>
      </c>
      <c r="BH202" s="19">
        <v>0</v>
      </c>
      <c r="BI202" s="19">
        <v>0</v>
      </c>
      <c r="BJ202" s="19">
        <v>0</v>
      </c>
      <c r="BK202" s="19">
        <f t="shared" si="336"/>
        <v>0</v>
      </c>
      <c r="BL202" s="19">
        <v>0</v>
      </c>
      <c r="BM202" s="19">
        <v>0</v>
      </c>
      <c r="BN202" s="19">
        <f t="shared" si="337"/>
        <v>0</v>
      </c>
      <c r="BO202" s="19">
        <v>0</v>
      </c>
      <c r="BP202" s="19">
        <v>0</v>
      </c>
      <c r="BQ202" s="19">
        <v>0</v>
      </c>
      <c r="BR202" s="19">
        <v>0</v>
      </c>
      <c r="BS202" s="19">
        <v>0</v>
      </c>
      <c r="BT202" s="19">
        <v>0</v>
      </c>
      <c r="BU202" s="19">
        <v>0</v>
      </c>
      <c r="BV202" s="19">
        <v>0</v>
      </c>
      <c r="BW202" s="19">
        <v>0</v>
      </c>
      <c r="BX202" s="19">
        <v>0</v>
      </c>
      <c r="BY202" s="19">
        <v>0</v>
      </c>
      <c r="BZ202" s="19">
        <f t="shared" si="338"/>
        <v>0</v>
      </c>
      <c r="CA202" s="19">
        <f t="shared" si="339"/>
        <v>0</v>
      </c>
      <c r="CB202" s="19">
        <f t="shared" si="340"/>
        <v>0</v>
      </c>
      <c r="CC202" s="19">
        <v>0</v>
      </c>
      <c r="CD202" s="19">
        <v>0</v>
      </c>
      <c r="CE202" s="19">
        <f t="shared" si="341"/>
        <v>0</v>
      </c>
      <c r="CF202" s="19">
        <v>0</v>
      </c>
      <c r="CG202" s="19">
        <v>0</v>
      </c>
      <c r="CH202" s="19">
        <v>0</v>
      </c>
      <c r="CI202" s="19">
        <v>0</v>
      </c>
      <c r="CJ202" s="19">
        <v>0</v>
      </c>
      <c r="CK202" s="19">
        <f t="shared" si="342"/>
        <v>0</v>
      </c>
      <c r="CL202" s="19">
        <v>0</v>
      </c>
      <c r="CM202" s="19">
        <v>0</v>
      </c>
      <c r="CN202" s="19">
        <v>0</v>
      </c>
      <c r="CO202" s="19"/>
      <c r="CP202" s="19"/>
      <c r="CQ202" s="19">
        <v>0</v>
      </c>
      <c r="CR202" s="19">
        <f t="shared" si="343"/>
        <v>0</v>
      </c>
      <c r="CS202" s="19">
        <f t="shared" si="344"/>
        <v>0</v>
      </c>
      <c r="CT202" s="19">
        <v>0</v>
      </c>
      <c r="CU202" s="20">
        <v>0</v>
      </c>
      <c r="CW202" s="94"/>
      <c r="CX202" s="109">
        <v>531025</v>
      </c>
      <c r="CY202" s="109">
        <f t="shared" si="277"/>
        <v>0</v>
      </c>
      <c r="CZ202" s="94"/>
      <c r="DA202" s="95"/>
    </row>
    <row r="203" spans="1:123" ht="31.2" x14ac:dyDescent="0.3">
      <c r="A203" s="21" t="s">
        <v>1</v>
      </c>
      <c r="B203" s="34" t="s">
        <v>299</v>
      </c>
      <c r="C203" s="31" t="s">
        <v>370</v>
      </c>
      <c r="D203" s="18">
        <f t="shared" si="326"/>
        <v>147029</v>
      </c>
      <c r="E203" s="19">
        <f t="shared" si="327"/>
        <v>147029</v>
      </c>
      <c r="F203" s="19">
        <f t="shared" si="328"/>
        <v>147029</v>
      </c>
      <c r="G203" s="19">
        <v>0</v>
      </c>
      <c r="H203" s="19">
        <v>0</v>
      </c>
      <c r="I203" s="19">
        <f t="shared" si="329"/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f t="shared" si="330"/>
        <v>0</v>
      </c>
      <c r="Q203" s="19">
        <v>0</v>
      </c>
      <c r="R203" s="19">
        <v>0</v>
      </c>
      <c r="S203" s="19">
        <v>0</v>
      </c>
      <c r="T203" s="19">
        <v>0</v>
      </c>
      <c r="U203" s="19">
        <f t="shared" si="331"/>
        <v>147029</v>
      </c>
      <c r="V203" s="19">
        <v>0</v>
      </c>
      <c r="W203" s="19">
        <v>0</v>
      </c>
      <c r="X203" s="19">
        <v>0</v>
      </c>
      <c r="Y203" s="19">
        <v>0</v>
      </c>
      <c r="Z203" s="19">
        <v>0</v>
      </c>
      <c r="AA203" s="19">
        <v>0</v>
      </c>
      <c r="AB203" s="23">
        <v>147029</v>
      </c>
      <c r="AC203" s="19">
        <v>0</v>
      </c>
      <c r="AD203" s="19">
        <v>0</v>
      </c>
      <c r="AE203" s="19">
        <f t="shared" si="332"/>
        <v>0</v>
      </c>
      <c r="AF203" s="19">
        <v>0</v>
      </c>
      <c r="AG203" s="19">
        <v>0</v>
      </c>
      <c r="AH203" s="19">
        <v>0</v>
      </c>
      <c r="AI203" s="19">
        <v>0</v>
      </c>
      <c r="AJ203" s="19">
        <v>0</v>
      </c>
      <c r="AK203" s="19">
        <v>0</v>
      </c>
      <c r="AL203" s="19">
        <v>0</v>
      </c>
      <c r="AM203" s="19">
        <v>0</v>
      </c>
      <c r="AN203" s="19">
        <v>0</v>
      </c>
      <c r="AO203" s="19">
        <v>0</v>
      </c>
      <c r="AP203" s="19">
        <v>0</v>
      </c>
      <c r="AQ203" s="19">
        <v>0</v>
      </c>
      <c r="AR203" s="19">
        <v>0</v>
      </c>
      <c r="AS203" s="19">
        <v>0</v>
      </c>
      <c r="AT203" s="19"/>
      <c r="AU203" s="19"/>
      <c r="AV203" s="19">
        <v>0</v>
      </c>
      <c r="AW203" s="19">
        <v>0</v>
      </c>
      <c r="AX203" s="19">
        <v>0</v>
      </c>
      <c r="AY203" s="19"/>
      <c r="AZ203" s="19">
        <v>0</v>
      </c>
      <c r="BA203" s="19">
        <f t="shared" si="333"/>
        <v>0</v>
      </c>
      <c r="BB203" s="19">
        <f t="shared" si="334"/>
        <v>0</v>
      </c>
      <c r="BC203" s="19">
        <v>0</v>
      </c>
      <c r="BD203" s="19">
        <v>0</v>
      </c>
      <c r="BE203" s="19">
        <v>0</v>
      </c>
      <c r="BF203" s="19">
        <f t="shared" si="335"/>
        <v>0</v>
      </c>
      <c r="BG203" s="19">
        <v>0</v>
      </c>
      <c r="BH203" s="19">
        <v>0</v>
      </c>
      <c r="BI203" s="19">
        <v>0</v>
      </c>
      <c r="BJ203" s="19">
        <v>0</v>
      </c>
      <c r="BK203" s="19">
        <f t="shared" si="336"/>
        <v>0</v>
      </c>
      <c r="BL203" s="19">
        <v>0</v>
      </c>
      <c r="BM203" s="19">
        <v>0</v>
      </c>
      <c r="BN203" s="19">
        <f t="shared" si="337"/>
        <v>0</v>
      </c>
      <c r="BO203" s="19">
        <v>0</v>
      </c>
      <c r="BP203" s="19">
        <v>0</v>
      </c>
      <c r="BQ203" s="19">
        <v>0</v>
      </c>
      <c r="BR203" s="19">
        <v>0</v>
      </c>
      <c r="BS203" s="19">
        <v>0</v>
      </c>
      <c r="BT203" s="19">
        <v>0</v>
      </c>
      <c r="BU203" s="19">
        <v>0</v>
      </c>
      <c r="BV203" s="19">
        <v>0</v>
      </c>
      <c r="BW203" s="19">
        <v>0</v>
      </c>
      <c r="BX203" s="19">
        <v>0</v>
      </c>
      <c r="BY203" s="19">
        <v>0</v>
      </c>
      <c r="BZ203" s="19">
        <f t="shared" si="338"/>
        <v>0</v>
      </c>
      <c r="CA203" s="19">
        <f t="shared" si="339"/>
        <v>0</v>
      </c>
      <c r="CB203" s="19">
        <f t="shared" si="340"/>
        <v>0</v>
      </c>
      <c r="CC203" s="19">
        <v>0</v>
      </c>
      <c r="CD203" s="19">
        <v>0</v>
      </c>
      <c r="CE203" s="19">
        <f t="shared" si="341"/>
        <v>0</v>
      </c>
      <c r="CF203" s="19">
        <v>0</v>
      </c>
      <c r="CG203" s="19">
        <v>0</v>
      </c>
      <c r="CH203" s="19">
        <v>0</v>
      </c>
      <c r="CI203" s="19">
        <v>0</v>
      </c>
      <c r="CJ203" s="19">
        <v>0</v>
      </c>
      <c r="CK203" s="19">
        <f t="shared" si="342"/>
        <v>0</v>
      </c>
      <c r="CL203" s="19">
        <v>0</v>
      </c>
      <c r="CM203" s="19">
        <v>0</v>
      </c>
      <c r="CN203" s="19">
        <v>0</v>
      </c>
      <c r="CO203" s="19"/>
      <c r="CP203" s="19"/>
      <c r="CQ203" s="19">
        <v>0</v>
      </c>
      <c r="CR203" s="19">
        <f t="shared" si="343"/>
        <v>0</v>
      </c>
      <c r="CS203" s="19">
        <f t="shared" si="344"/>
        <v>0</v>
      </c>
      <c r="CT203" s="19">
        <v>0</v>
      </c>
      <c r="CU203" s="20">
        <v>0</v>
      </c>
      <c r="CW203" s="94"/>
      <c r="CX203" s="109">
        <v>147029</v>
      </c>
      <c r="CY203" s="109">
        <f t="shared" si="277"/>
        <v>0</v>
      </c>
      <c r="CZ203" s="94"/>
      <c r="DA203" s="95"/>
    </row>
    <row r="204" spans="1:123" ht="31.2" x14ac:dyDescent="0.3">
      <c r="A204" s="21" t="s">
        <v>1</v>
      </c>
      <c r="B204" s="34" t="s">
        <v>299</v>
      </c>
      <c r="C204" s="31" t="s">
        <v>371</v>
      </c>
      <c r="D204" s="18">
        <f t="shared" si="326"/>
        <v>998189</v>
      </c>
      <c r="E204" s="19">
        <f t="shared" si="327"/>
        <v>998189</v>
      </c>
      <c r="F204" s="19">
        <f t="shared" si="328"/>
        <v>998189</v>
      </c>
      <c r="G204" s="19">
        <v>0</v>
      </c>
      <c r="H204" s="19">
        <v>0</v>
      </c>
      <c r="I204" s="19">
        <f t="shared" si="329"/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f t="shared" si="330"/>
        <v>0</v>
      </c>
      <c r="Q204" s="19">
        <v>0</v>
      </c>
      <c r="R204" s="19">
        <v>0</v>
      </c>
      <c r="S204" s="19">
        <v>0</v>
      </c>
      <c r="T204" s="19">
        <v>0</v>
      </c>
      <c r="U204" s="19">
        <f t="shared" si="331"/>
        <v>998189</v>
      </c>
      <c r="V204" s="19">
        <v>0</v>
      </c>
      <c r="W204" s="19">
        <v>0</v>
      </c>
      <c r="X204" s="19">
        <v>0</v>
      </c>
      <c r="Y204" s="19">
        <v>0</v>
      </c>
      <c r="Z204" s="19">
        <v>0</v>
      </c>
      <c r="AA204" s="19">
        <v>0</v>
      </c>
      <c r="AB204" s="23">
        <v>998189</v>
      </c>
      <c r="AC204" s="19">
        <v>0</v>
      </c>
      <c r="AD204" s="19">
        <v>0</v>
      </c>
      <c r="AE204" s="19">
        <f t="shared" si="332"/>
        <v>0</v>
      </c>
      <c r="AF204" s="19">
        <v>0</v>
      </c>
      <c r="AG204" s="19">
        <v>0</v>
      </c>
      <c r="AH204" s="19">
        <v>0</v>
      </c>
      <c r="AI204" s="19">
        <v>0</v>
      </c>
      <c r="AJ204" s="19">
        <v>0</v>
      </c>
      <c r="AK204" s="19">
        <v>0</v>
      </c>
      <c r="AL204" s="19">
        <v>0</v>
      </c>
      <c r="AM204" s="19">
        <v>0</v>
      </c>
      <c r="AN204" s="19">
        <v>0</v>
      </c>
      <c r="AO204" s="19">
        <v>0</v>
      </c>
      <c r="AP204" s="19">
        <v>0</v>
      </c>
      <c r="AQ204" s="19">
        <v>0</v>
      </c>
      <c r="AR204" s="19">
        <v>0</v>
      </c>
      <c r="AS204" s="19">
        <v>0</v>
      </c>
      <c r="AT204" s="19"/>
      <c r="AU204" s="19"/>
      <c r="AV204" s="19">
        <v>0</v>
      </c>
      <c r="AW204" s="19">
        <v>0</v>
      </c>
      <c r="AX204" s="19">
        <v>0</v>
      </c>
      <c r="AY204" s="19"/>
      <c r="AZ204" s="19">
        <v>0</v>
      </c>
      <c r="BA204" s="19">
        <f t="shared" si="333"/>
        <v>0</v>
      </c>
      <c r="BB204" s="19">
        <f t="shared" si="334"/>
        <v>0</v>
      </c>
      <c r="BC204" s="19">
        <v>0</v>
      </c>
      <c r="BD204" s="19">
        <v>0</v>
      </c>
      <c r="BE204" s="19">
        <v>0</v>
      </c>
      <c r="BF204" s="19">
        <f t="shared" si="335"/>
        <v>0</v>
      </c>
      <c r="BG204" s="19">
        <v>0</v>
      </c>
      <c r="BH204" s="19">
        <v>0</v>
      </c>
      <c r="BI204" s="19">
        <v>0</v>
      </c>
      <c r="BJ204" s="19">
        <v>0</v>
      </c>
      <c r="BK204" s="19">
        <f t="shared" si="336"/>
        <v>0</v>
      </c>
      <c r="BL204" s="19">
        <v>0</v>
      </c>
      <c r="BM204" s="19">
        <v>0</v>
      </c>
      <c r="BN204" s="19">
        <f t="shared" si="337"/>
        <v>0</v>
      </c>
      <c r="BO204" s="19">
        <v>0</v>
      </c>
      <c r="BP204" s="19">
        <v>0</v>
      </c>
      <c r="BQ204" s="19">
        <v>0</v>
      </c>
      <c r="BR204" s="19">
        <v>0</v>
      </c>
      <c r="BS204" s="19">
        <v>0</v>
      </c>
      <c r="BT204" s="19">
        <v>0</v>
      </c>
      <c r="BU204" s="19">
        <v>0</v>
      </c>
      <c r="BV204" s="19">
        <v>0</v>
      </c>
      <c r="BW204" s="19">
        <v>0</v>
      </c>
      <c r="BX204" s="19">
        <v>0</v>
      </c>
      <c r="BY204" s="19">
        <v>0</v>
      </c>
      <c r="BZ204" s="19">
        <f t="shared" si="338"/>
        <v>0</v>
      </c>
      <c r="CA204" s="19">
        <f t="shared" si="339"/>
        <v>0</v>
      </c>
      <c r="CB204" s="19">
        <f t="shared" si="340"/>
        <v>0</v>
      </c>
      <c r="CC204" s="19">
        <v>0</v>
      </c>
      <c r="CD204" s="19">
        <v>0</v>
      </c>
      <c r="CE204" s="19">
        <f t="shared" si="341"/>
        <v>0</v>
      </c>
      <c r="CF204" s="19">
        <v>0</v>
      </c>
      <c r="CG204" s="19">
        <v>0</v>
      </c>
      <c r="CH204" s="19">
        <v>0</v>
      </c>
      <c r="CI204" s="19">
        <v>0</v>
      </c>
      <c r="CJ204" s="19">
        <v>0</v>
      </c>
      <c r="CK204" s="19">
        <f t="shared" si="342"/>
        <v>0</v>
      </c>
      <c r="CL204" s="19">
        <v>0</v>
      </c>
      <c r="CM204" s="19">
        <v>0</v>
      </c>
      <c r="CN204" s="19">
        <v>0</v>
      </c>
      <c r="CO204" s="19"/>
      <c r="CP204" s="19"/>
      <c r="CQ204" s="19">
        <v>0</v>
      </c>
      <c r="CR204" s="19">
        <f t="shared" si="343"/>
        <v>0</v>
      </c>
      <c r="CS204" s="19">
        <f t="shared" si="344"/>
        <v>0</v>
      </c>
      <c r="CT204" s="19">
        <v>0</v>
      </c>
      <c r="CU204" s="20">
        <v>0</v>
      </c>
      <c r="CW204" s="94"/>
      <c r="CX204" s="109">
        <v>998189</v>
      </c>
      <c r="CY204" s="109">
        <f t="shared" si="277"/>
        <v>0</v>
      </c>
      <c r="CZ204" s="94"/>
      <c r="DA204" s="95"/>
    </row>
    <row r="205" spans="1:123" ht="31.2" x14ac:dyDescent="0.3">
      <c r="A205" s="21" t="s">
        <v>1</v>
      </c>
      <c r="B205" s="34" t="s">
        <v>299</v>
      </c>
      <c r="C205" s="31" t="s">
        <v>372</v>
      </c>
      <c r="D205" s="18">
        <f t="shared" si="326"/>
        <v>651705</v>
      </c>
      <c r="E205" s="19">
        <f t="shared" si="327"/>
        <v>651705</v>
      </c>
      <c r="F205" s="19">
        <f t="shared" si="328"/>
        <v>651705</v>
      </c>
      <c r="G205" s="19">
        <v>0</v>
      </c>
      <c r="H205" s="19">
        <v>0</v>
      </c>
      <c r="I205" s="19">
        <f t="shared" si="329"/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f t="shared" si="330"/>
        <v>0</v>
      </c>
      <c r="Q205" s="19">
        <v>0</v>
      </c>
      <c r="R205" s="19">
        <v>0</v>
      </c>
      <c r="S205" s="19">
        <v>0</v>
      </c>
      <c r="T205" s="19">
        <v>0</v>
      </c>
      <c r="U205" s="19">
        <f t="shared" si="331"/>
        <v>651705</v>
      </c>
      <c r="V205" s="19">
        <v>0</v>
      </c>
      <c r="W205" s="19">
        <v>0</v>
      </c>
      <c r="X205" s="19">
        <v>0</v>
      </c>
      <c r="Y205" s="19">
        <v>0</v>
      </c>
      <c r="Z205" s="19">
        <v>0</v>
      </c>
      <c r="AA205" s="19">
        <v>0</v>
      </c>
      <c r="AB205" s="23">
        <v>651705</v>
      </c>
      <c r="AC205" s="19">
        <v>0</v>
      </c>
      <c r="AD205" s="19">
        <v>0</v>
      </c>
      <c r="AE205" s="19">
        <f t="shared" si="332"/>
        <v>0</v>
      </c>
      <c r="AF205" s="19">
        <v>0</v>
      </c>
      <c r="AG205" s="19">
        <v>0</v>
      </c>
      <c r="AH205" s="19">
        <v>0</v>
      </c>
      <c r="AI205" s="19">
        <v>0</v>
      </c>
      <c r="AJ205" s="19">
        <v>0</v>
      </c>
      <c r="AK205" s="19">
        <v>0</v>
      </c>
      <c r="AL205" s="19">
        <v>0</v>
      </c>
      <c r="AM205" s="19">
        <v>0</v>
      </c>
      <c r="AN205" s="19">
        <v>0</v>
      </c>
      <c r="AO205" s="19">
        <v>0</v>
      </c>
      <c r="AP205" s="19">
        <v>0</v>
      </c>
      <c r="AQ205" s="19">
        <v>0</v>
      </c>
      <c r="AR205" s="19">
        <v>0</v>
      </c>
      <c r="AS205" s="19">
        <v>0</v>
      </c>
      <c r="AT205" s="19"/>
      <c r="AU205" s="19"/>
      <c r="AV205" s="19">
        <v>0</v>
      </c>
      <c r="AW205" s="19">
        <v>0</v>
      </c>
      <c r="AX205" s="19">
        <v>0</v>
      </c>
      <c r="AY205" s="19"/>
      <c r="AZ205" s="19">
        <v>0</v>
      </c>
      <c r="BA205" s="19">
        <f t="shared" si="333"/>
        <v>0</v>
      </c>
      <c r="BB205" s="19">
        <f t="shared" si="334"/>
        <v>0</v>
      </c>
      <c r="BC205" s="19">
        <v>0</v>
      </c>
      <c r="BD205" s="19">
        <v>0</v>
      </c>
      <c r="BE205" s="19">
        <v>0</v>
      </c>
      <c r="BF205" s="19">
        <f t="shared" si="335"/>
        <v>0</v>
      </c>
      <c r="BG205" s="19">
        <v>0</v>
      </c>
      <c r="BH205" s="19">
        <v>0</v>
      </c>
      <c r="BI205" s="19">
        <v>0</v>
      </c>
      <c r="BJ205" s="19">
        <v>0</v>
      </c>
      <c r="BK205" s="19">
        <f t="shared" si="336"/>
        <v>0</v>
      </c>
      <c r="BL205" s="19">
        <v>0</v>
      </c>
      <c r="BM205" s="19">
        <v>0</v>
      </c>
      <c r="BN205" s="19">
        <f t="shared" si="337"/>
        <v>0</v>
      </c>
      <c r="BO205" s="19">
        <v>0</v>
      </c>
      <c r="BP205" s="19">
        <v>0</v>
      </c>
      <c r="BQ205" s="19">
        <v>0</v>
      </c>
      <c r="BR205" s="19">
        <v>0</v>
      </c>
      <c r="BS205" s="19">
        <v>0</v>
      </c>
      <c r="BT205" s="19">
        <v>0</v>
      </c>
      <c r="BU205" s="19">
        <v>0</v>
      </c>
      <c r="BV205" s="19">
        <v>0</v>
      </c>
      <c r="BW205" s="19">
        <v>0</v>
      </c>
      <c r="BX205" s="19">
        <v>0</v>
      </c>
      <c r="BY205" s="19">
        <v>0</v>
      </c>
      <c r="BZ205" s="19">
        <f t="shared" si="338"/>
        <v>0</v>
      </c>
      <c r="CA205" s="19">
        <f t="shared" si="339"/>
        <v>0</v>
      </c>
      <c r="CB205" s="19">
        <f t="shared" si="340"/>
        <v>0</v>
      </c>
      <c r="CC205" s="19">
        <v>0</v>
      </c>
      <c r="CD205" s="19">
        <v>0</v>
      </c>
      <c r="CE205" s="19">
        <f t="shared" si="341"/>
        <v>0</v>
      </c>
      <c r="CF205" s="19">
        <v>0</v>
      </c>
      <c r="CG205" s="19">
        <v>0</v>
      </c>
      <c r="CH205" s="19">
        <v>0</v>
      </c>
      <c r="CI205" s="19">
        <v>0</v>
      </c>
      <c r="CJ205" s="19">
        <v>0</v>
      </c>
      <c r="CK205" s="19">
        <f t="shared" si="342"/>
        <v>0</v>
      </c>
      <c r="CL205" s="19">
        <v>0</v>
      </c>
      <c r="CM205" s="19">
        <v>0</v>
      </c>
      <c r="CN205" s="19">
        <v>0</v>
      </c>
      <c r="CO205" s="19"/>
      <c r="CP205" s="19"/>
      <c r="CQ205" s="19">
        <v>0</v>
      </c>
      <c r="CR205" s="19">
        <f t="shared" si="343"/>
        <v>0</v>
      </c>
      <c r="CS205" s="19">
        <f t="shared" si="344"/>
        <v>0</v>
      </c>
      <c r="CT205" s="19">
        <v>0</v>
      </c>
      <c r="CU205" s="20">
        <v>0</v>
      </c>
      <c r="CW205" s="94"/>
      <c r="CX205" s="109">
        <v>651705</v>
      </c>
      <c r="CY205" s="109">
        <f t="shared" si="277"/>
        <v>0</v>
      </c>
      <c r="CZ205" s="94"/>
      <c r="DA205" s="95"/>
    </row>
    <row r="206" spans="1:123" ht="31.2" x14ac:dyDescent="0.3">
      <c r="A206" s="21"/>
      <c r="B206" s="34" t="s">
        <v>299</v>
      </c>
      <c r="C206" s="31" t="s">
        <v>373</v>
      </c>
      <c r="D206" s="18">
        <f t="shared" si="326"/>
        <v>3316498</v>
      </c>
      <c r="E206" s="19">
        <f t="shared" si="327"/>
        <v>3316498</v>
      </c>
      <c r="F206" s="19">
        <f t="shared" si="328"/>
        <v>3316498</v>
      </c>
      <c r="G206" s="19">
        <v>0</v>
      </c>
      <c r="H206" s="19">
        <v>0</v>
      </c>
      <c r="I206" s="19">
        <f t="shared" si="329"/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f t="shared" si="330"/>
        <v>0</v>
      </c>
      <c r="Q206" s="19">
        <v>0</v>
      </c>
      <c r="R206" s="19">
        <v>0</v>
      </c>
      <c r="S206" s="19">
        <v>0</v>
      </c>
      <c r="T206" s="19">
        <v>0</v>
      </c>
      <c r="U206" s="19">
        <f t="shared" si="331"/>
        <v>3316498</v>
      </c>
      <c r="V206" s="19">
        <v>0</v>
      </c>
      <c r="W206" s="19">
        <v>0</v>
      </c>
      <c r="X206" s="19">
        <v>0</v>
      </c>
      <c r="Y206" s="19">
        <v>0</v>
      </c>
      <c r="Z206" s="19">
        <v>0</v>
      </c>
      <c r="AA206" s="19">
        <v>0</v>
      </c>
      <c r="AB206" s="23">
        <v>3316498</v>
      </c>
      <c r="AC206" s="19">
        <v>0</v>
      </c>
      <c r="AD206" s="19">
        <v>0</v>
      </c>
      <c r="AE206" s="19">
        <f t="shared" si="332"/>
        <v>0</v>
      </c>
      <c r="AF206" s="19">
        <v>0</v>
      </c>
      <c r="AG206" s="19">
        <v>0</v>
      </c>
      <c r="AH206" s="19">
        <v>0</v>
      </c>
      <c r="AI206" s="19">
        <v>0</v>
      </c>
      <c r="AJ206" s="19">
        <v>0</v>
      </c>
      <c r="AK206" s="19">
        <v>0</v>
      </c>
      <c r="AL206" s="19">
        <v>0</v>
      </c>
      <c r="AM206" s="19">
        <v>0</v>
      </c>
      <c r="AN206" s="19">
        <v>0</v>
      </c>
      <c r="AO206" s="19">
        <v>0</v>
      </c>
      <c r="AP206" s="19">
        <v>0</v>
      </c>
      <c r="AQ206" s="19">
        <v>0</v>
      </c>
      <c r="AR206" s="19">
        <v>0</v>
      </c>
      <c r="AS206" s="19">
        <v>0</v>
      </c>
      <c r="AT206" s="19"/>
      <c r="AU206" s="19"/>
      <c r="AV206" s="19">
        <v>0</v>
      </c>
      <c r="AW206" s="19">
        <v>0</v>
      </c>
      <c r="AX206" s="19">
        <v>0</v>
      </c>
      <c r="AY206" s="19"/>
      <c r="AZ206" s="19">
        <v>0</v>
      </c>
      <c r="BA206" s="19">
        <f t="shared" si="333"/>
        <v>0</v>
      </c>
      <c r="BB206" s="19">
        <f t="shared" si="334"/>
        <v>0</v>
      </c>
      <c r="BC206" s="19">
        <v>0</v>
      </c>
      <c r="BD206" s="19">
        <v>0</v>
      </c>
      <c r="BE206" s="19">
        <v>0</v>
      </c>
      <c r="BF206" s="19">
        <f t="shared" si="335"/>
        <v>0</v>
      </c>
      <c r="BG206" s="19">
        <v>0</v>
      </c>
      <c r="BH206" s="19">
        <v>0</v>
      </c>
      <c r="BI206" s="19">
        <v>0</v>
      </c>
      <c r="BJ206" s="19">
        <v>0</v>
      </c>
      <c r="BK206" s="19">
        <f t="shared" ref="BK206" si="345">SUM(BL206)</f>
        <v>0</v>
      </c>
      <c r="BL206" s="19">
        <v>0</v>
      </c>
      <c r="BM206" s="19">
        <v>0</v>
      </c>
      <c r="BN206" s="19">
        <f t="shared" si="337"/>
        <v>0</v>
      </c>
      <c r="BO206" s="19">
        <v>0</v>
      </c>
      <c r="BP206" s="19">
        <v>0</v>
      </c>
      <c r="BQ206" s="19">
        <v>0</v>
      </c>
      <c r="BR206" s="19">
        <v>0</v>
      </c>
      <c r="BS206" s="19">
        <v>0</v>
      </c>
      <c r="BT206" s="19">
        <v>0</v>
      </c>
      <c r="BU206" s="19">
        <v>0</v>
      </c>
      <c r="BV206" s="19">
        <v>0</v>
      </c>
      <c r="BW206" s="19">
        <v>0</v>
      </c>
      <c r="BX206" s="19">
        <v>0</v>
      </c>
      <c r="BY206" s="19">
        <v>0</v>
      </c>
      <c r="BZ206" s="19">
        <f t="shared" si="338"/>
        <v>0</v>
      </c>
      <c r="CA206" s="19">
        <f t="shared" si="339"/>
        <v>0</v>
      </c>
      <c r="CB206" s="19">
        <f t="shared" si="340"/>
        <v>0</v>
      </c>
      <c r="CC206" s="19">
        <v>0</v>
      </c>
      <c r="CD206" s="19">
        <v>0</v>
      </c>
      <c r="CE206" s="19">
        <f t="shared" si="341"/>
        <v>0</v>
      </c>
      <c r="CF206" s="19">
        <v>0</v>
      </c>
      <c r="CG206" s="19">
        <v>0</v>
      </c>
      <c r="CH206" s="19">
        <v>0</v>
      </c>
      <c r="CI206" s="19">
        <v>0</v>
      </c>
      <c r="CJ206" s="19">
        <v>0</v>
      </c>
      <c r="CK206" s="19">
        <f t="shared" si="342"/>
        <v>0</v>
      </c>
      <c r="CL206" s="19">
        <v>0</v>
      </c>
      <c r="CM206" s="19">
        <v>0</v>
      </c>
      <c r="CN206" s="19">
        <v>0</v>
      </c>
      <c r="CO206" s="19"/>
      <c r="CP206" s="19"/>
      <c r="CQ206" s="19">
        <v>0</v>
      </c>
      <c r="CR206" s="19">
        <f t="shared" ref="CR206" si="346">SUM(CS206)</f>
        <v>0</v>
      </c>
      <c r="CS206" s="19">
        <f t="shared" si="344"/>
        <v>0</v>
      </c>
      <c r="CT206" s="19">
        <v>0</v>
      </c>
      <c r="CU206" s="20">
        <v>0</v>
      </c>
      <c r="CW206" s="94"/>
      <c r="CX206" s="109">
        <v>3316498</v>
      </c>
      <c r="CY206" s="109">
        <f t="shared" si="277"/>
        <v>0</v>
      </c>
      <c r="CZ206" s="94"/>
      <c r="DA206" s="95"/>
    </row>
    <row r="207" spans="1:123" ht="46.8" x14ac:dyDescent="0.3">
      <c r="A207" s="21" t="s">
        <v>1</v>
      </c>
      <c r="B207" s="33" t="s">
        <v>103</v>
      </c>
      <c r="C207" s="32" t="s">
        <v>494</v>
      </c>
      <c r="D207" s="18">
        <f t="shared" si="326"/>
        <v>6631135</v>
      </c>
      <c r="E207" s="19">
        <f t="shared" si="327"/>
        <v>6631135</v>
      </c>
      <c r="F207" s="19">
        <f t="shared" si="328"/>
        <v>6631135</v>
      </c>
      <c r="G207" s="19">
        <v>0</v>
      </c>
      <c r="H207" s="19">
        <v>0</v>
      </c>
      <c r="I207" s="19">
        <f t="shared" si="329"/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f t="shared" si="330"/>
        <v>0</v>
      </c>
      <c r="Q207" s="19">
        <v>0</v>
      </c>
      <c r="R207" s="19">
        <v>0</v>
      </c>
      <c r="S207" s="19">
        <v>0</v>
      </c>
      <c r="T207" s="19">
        <v>0</v>
      </c>
      <c r="U207" s="19">
        <f t="shared" si="331"/>
        <v>6631135</v>
      </c>
      <c r="V207" s="19">
        <v>0</v>
      </c>
      <c r="W207" s="19">
        <v>0</v>
      </c>
      <c r="X207" s="19">
        <v>0</v>
      </c>
      <c r="Y207" s="19">
        <v>0</v>
      </c>
      <c r="Z207" s="19">
        <v>0</v>
      </c>
      <c r="AA207" s="19">
        <v>0</v>
      </c>
      <c r="AB207" s="23">
        <v>6631135</v>
      </c>
      <c r="AC207" s="19">
        <v>0</v>
      </c>
      <c r="AD207" s="19">
        <v>0</v>
      </c>
      <c r="AE207" s="19">
        <f t="shared" si="332"/>
        <v>0</v>
      </c>
      <c r="AF207" s="19">
        <v>0</v>
      </c>
      <c r="AG207" s="19">
        <v>0</v>
      </c>
      <c r="AH207" s="19">
        <v>0</v>
      </c>
      <c r="AI207" s="19">
        <v>0</v>
      </c>
      <c r="AJ207" s="19">
        <v>0</v>
      </c>
      <c r="AK207" s="19">
        <v>0</v>
      </c>
      <c r="AL207" s="19">
        <v>0</v>
      </c>
      <c r="AM207" s="19">
        <v>0</v>
      </c>
      <c r="AN207" s="19">
        <v>0</v>
      </c>
      <c r="AO207" s="19">
        <v>0</v>
      </c>
      <c r="AP207" s="19">
        <v>0</v>
      </c>
      <c r="AQ207" s="19">
        <v>0</v>
      </c>
      <c r="AR207" s="19">
        <v>0</v>
      </c>
      <c r="AS207" s="19">
        <v>0</v>
      </c>
      <c r="AT207" s="19"/>
      <c r="AU207" s="19"/>
      <c r="AV207" s="19">
        <v>0</v>
      </c>
      <c r="AW207" s="19">
        <v>0</v>
      </c>
      <c r="AX207" s="19">
        <v>0</v>
      </c>
      <c r="AY207" s="19"/>
      <c r="AZ207" s="19">
        <v>0</v>
      </c>
      <c r="BA207" s="19">
        <f t="shared" si="333"/>
        <v>0</v>
      </c>
      <c r="BB207" s="19">
        <f t="shared" si="334"/>
        <v>0</v>
      </c>
      <c r="BC207" s="19">
        <v>0</v>
      </c>
      <c r="BD207" s="19">
        <v>0</v>
      </c>
      <c r="BE207" s="19">
        <v>0</v>
      </c>
      <c r="BF207" s="19">
        <f t="shared" si="335"/>
        <v>0</v>
      </c>
      <c r="BG207" s="19">
        <v>0</v>
      </c>
      <c r="BH207" s="19">
        <v>0</v>
      </c>
      <c r="BI207" s="19">
        <v>0</v>
      </c>
      <c r="BJ207" s="19">
        <v>0</v>
      </c>
      <c r="BK207" s="19">
        <f t="shared" si="336"/>
        <v>0</v>
      </c>
      <c r="BL207" s="19">
        <v>0</v>
      </c>
      <c r="BM207" s="19">
        <v>0</v>
      </c>
      <c r="BN207" s="19">
        <f t="shared" si="337"/>
        <v>0</v>
      </c>
      <c r="BO207" s="19">
        <v>0</v>
      </c>
      <c r="BP207" s="19">
        <v>0</v>
      </c>
      <c r="BQ207" s="19">
        <v>0</v>
      </c>
      <c r="BR207" s="19">
        <v>0</v>
      </c>
      <c r="BS207" s="19">
        <v>0</v>
      </c>
      <c r="BT207" s="19">
        <v>0</v>
      </c>
      <c r="BU207" s="19">
        <v>0</v>
      </c>
      <c r="BV207" s="19">
        <v>0</v>
      </c>
      <c r="BW207" s="19">
        <v>0</v>
      </c>
      <c r="BX207" s="19">
        <v>0</v>
      </c>
      <c r="BY207" s="19">
        <v>0</v>
      </c>
      <c r="BZ207" s="19">
        <f t="shared" si="338"/>
        <v>0</v>
      </c>
      <c r="CA207" s="19">
        <f t="shared" si="339"/>
        <v>0</v>
      </c>
      <c r="CB207" s="19">
        <f t="shared" si="340"/>
        <v>0</v>
      </c>
      <c r="CC207" s="19">
        <v>0</v>
      </c>
      <c r="CD207" s="19">
        <v>0</v>
      </c>
      <c r="CE207" s="19">
        <f t="shared" si="341"/>
        <v>0</v>
      </c>
      <c r="CF207" s="19">
        <v>0</v>
      </c>
      <c r="CG207" s="19">
        <v>0</v>
      </c>
      <c r="CH207" s="19">
        <v>0</v>
      </c>
      <c r="CI207" s="19">
        <v>0</v>
      </c>
      <c r="CJ207" s="19">
        <v>0</v>
      </c>
      <c r="CK207" s="19">
        <f t="shared" si="342"/>
        <v>0</v>
      </c>
      <c r="CL207" s="19">
        <v>0</v>
      </c>
      <c r="CM207" s="19">
        <v>0</v>
      </c>
      <c r="CN207" s="19">
        <v>0</v>
      </c>
      <c r="CO207" s="19"/>
      <c r="CP207" s="19"/>
      <c r="CQ207" s="19">
        <v>0</v>
      </c>
      <c r="CR207" s="19">
        <f t="shared" si="343"/>
        <v>0</v>
      </c>
      <c r="CS207" s="19">
        <f t="shared" si="344"/>
        <v>0</v>
      </c>
      <c r="CT207" s="19">
        <v>0</v>
      </c>
      <c r="CU207" s="20">
        <v>0</v>
      </c>
      <c r="CW207" s="94"/>
      <c r="CX207" s="109">
        <v>6631135</v>
      </c>
      <c r="CY207" s="109">
        <f t="shared" si="277"/>
        <v>0</v>
      </c>
      <c r="CZ207" s="94"/>
      <c r="DA207" s="95"/>
    </row>
    <row r="208" spans="1:123" s="59" customFormat="1" ht="31.2" hidden="1" x14ac:dyDescent="0.3">
      <c r="A208" s="25" t="s">
        <v>300</v>
      </c>
      <c r="B208" s="25" t="s">
        <v>1</v>
      </c>
      <c r="C208" s="26" t="s">
        <v>301</v>
      </c>
      <c r="D208" s="27">
        <f>SUM(D209)</f>
        <v>0</v>
      </c>
      <c r="E208" s="27">
        <f t="shared" ref="E208:BT209" si="347">SUM(E209)</f>
        <v>0</v>
      </c>
      <c r="F208" s="27">
        <f t="shared" si="347"/>
        <v>0</v>
      </c>
      <c r="G208" s="27">
        <f t="shared" si="347"/>
        <v>0</v>
      </c>
      <c r="H208" s="27">
        <f t="shared" si="347"/>
        <v>0</v>
      </c>
      <c r="I208" s="27">
        <f t="shared" si="347"/>
        <v>0</v>
      </c>
      <c r="J208" s="27">
        <f t="shared" si="347"/>
        <v>0</v>
      </c>
      <c r="K208" s="27">
        <f t="shared" si="347"/>
        <v>0</v>
      </c>
      <c r="L208" s="27">
        <f t="shared" si="347"/>
        <v>0</v>
      </c>
      <c r="M208" s="27">
        <f t="shared" si="347"/>
        <v>0</v>
      </c>
      <c r="N208" s="27">
        <f t="shared" si="347"/>
        <v>0</v>
      </c>
      <c r="O208" s="27">
        <f t="shared" si="347"/>
        <v>0</v>
      </c>
      <c r="P208" s="27">
        <f t="shared" si="347"/>
        <v>0</v>
      </c>
      <c r="Q208" s="27">
        <f t="shared" si="347"/>
        <v>0</v>
      </c>
      <c r="R208" s="27">
        <f t="shared" si="347"/>
        <v>0</v>
      </c>
      <c r="S208" s="27">
        <f t="shared" si="347"/>
        <v>0</v>
      </c>
      <c r="T208" s="27">
        <f t="shared" si="347"/>
        <v>0</v>
      </c>
      <c r="U208" s="27">
        <f t="shared" si="347"/>
        <v>0</v>
      </c>
      <c r="V208" s="27">
        <f t="shared" si="347"/>
        <v>0</v>
      </c>
      <c r="W208" s="27">
        <f t="shared" si="347"/>
        <v>0</v>
      </c>
      <c r="X208" s="27">
        <f t="shared" si="347"/>
        <v>0</v>
      </c>
      <c r="Y208" s="27">
        <f t="shared" si="347"/>
        <v>0</v>
      </c>
      <c r="Z208" s="27">
        <f t="shared" si="347"/>
        <v>0</v>
      </c>
      <c r="AA208" s="27">
        <f t="shared" si="347"/>
        <v>0</v>
      </c>
      <c r="AB208" s="27">
        <f t="shared" si="347"/>
        <v>0</v>
      </c>
      <c r="AC208" s="27">
        <f t="shared" si="347"/>
        <v>0</v>
      </c>
      <c r="AD208" s="27">
        <f t="shared" si="347"/>
        <v>0</v>
      </c>
      <c r="AE208" s="27">
        <f t="shared" si="347"/>
        <v>0</v>
      </c>
      <c r="AF208" s="27">
        <f t="shared" si="347"/>
        <v>0</v>
      </c>
      <c r="AG208" s="27">
        <f t="shared" si="347"/>
        <v>0</v>
      </c>
      <c r="AH208" s="27">
        <f t="shared" si="347"/>
        <v>0</v>
      </c>
      <c r="AI208" s="27">
        <f t="shared" si="347"/>
        <v>0</v>
      </c>
      <c r="AJ208" s="27">
        <f t="shared" si="347"/>
        <v>0</v>
      </c>
      <c r="AK208" s="27">
        <f t="shared" si="347"/>
        <v>0</v>
      </c>
      <c r="AL208" s="27">
        <f t="shared" si="347"/>
        <v>0</v>
      </c>
      <c r="AM208" s="27">
        <f t="shared" si="347"/>
        <v>0</v>
      </c>
      <c r="AN208" s="27">
        <f t="shared" si="347"/>
        <v>0</v>
      </c>
      <c r="AO208" s="27">
        <f t="shared" si="347"/>
        <v>0</v>
      </c>
      <c r="AP208" s="27">
        <f t="shared" si="347"/>
        <v>0</v>
      </c>
      <c r="AQ208" s="27">
        <f t="shared" si="347"/>
        <v>0</v>
      </c>
      <c r="AR208" s="27">
        <f t="shared" si="347"/>
        <v>0</v>
      </c>
      <c r="AS208" s="27">
        <f t="shared" si="347"/>
        <v>0</v>
      </c>
      <c r="AT208" s="27"/>
      <c r="AU208" s="27"/>
      <c r="AV208" s="27">
        <f t="shared" si="347"/>
        <v>0</v>
      </c>
      <c r="AW208" s="27">
        <f t="shared" si="347"/>
        <v>0</v>
      </c>
      <c r="AX208" s="27">
        <f>SUM(AX209)</f>
        <v>0</v>
      </c>
      <c r="AY208" s="27"/>
      <c r="AZ208" s="27">
        <f t="shared" si="347"/>
        <v>0</v>
      </c>
      <c r="BA208" s="27">
        <f t="shared" si="347"/>
        <v>0</v>
      </c>
      <c r="BB208" s="27">
        <f t="shared" si="347"/>
        <v>0</v>
      </c>
      <c r="BC208" s="27">
        <f t="shared" si="347"/>
        <v>0</v>
      </c>
      <c r="BD208" s="27">
        <f t="shared" si="347"/>
        <v>0</v>
      </c>
      <c r="BE208" s="27">
        <f t="shared" si="347"/>
        <v>0</v>
      </c>
      <c r="BF208" s="27">
        <f t="shared" si="347"/>
        <v>0</v>
      </c>
      <c r="BG208" s="27">
        <f t="shared" si="347"/>
        <v>0</v>
      </c>
      <c r="BH208" s="27">
        <f t="shared" si="347"/>
        <v>0</v>
      </c>
      <c r="BI208" s="27">
        <f t="shared" si="347"/>
        <v>0</v>
      </c>
      <c r="BJ208" s="27">
        <f t="shared" si="347"/>
        <v>0</v>
      </c>
      <c r="BK208" s="27">
        <f t="shared" si="347"/>
        <v>0</v>
      </c>
      <c r="BL208" s="27">
        <f t="shared" si="347"/>
        <v>0</v>
      </c>
      <c r="BM208" s="27">
        <f t="shared" si="347"/>
        <v>0</v>
      </c>
      <c r="BN208" s="27">
        <f t="shared" si="347"/>
        <v>0</v>
      </c>
      <c r="BO208" s="27">
        <f t="shared" si="347"/>
        <v>0</v>
      </c>
      <c r="BP208" s="27">
        <f t="shared" si="347"/>
        <v>0</v>
      </c>
      <c r="BQ208" s="27">
        <f t="shared" si="347"/>
        <v>0</v>
      </c>
      <c r="BR208" s="27">
        <f t="shared" si="347"/>
        <v>0</v>
      </c>
      <c r="BS208" s="27">
        <f t="shared" si="347"/>
        <v>0</v>
      </c>
      <c r="BT208" s="27">
        <f t="shared" si="347"/>
        <v>0</v>
      </c>
      <c r="BU208" s="27">
        <f t="shared" ref="BU208:CU209" si="348">SUM(BU209)</f>
        <v>0</v>
      </c>
      <c r="BV208" s="27">
        <f t="shared" si="348"/>
        <v>0</v>
      </c>
      <c r="BW208" s="27">
        <f t="shared" si="348"/>
        <v>0</v>
      </c>
      <c r="BX208" s="27">
        <f t="shared" si="348"/>
        <v>0</v>
      </c>
      <c r="BY208" s="27">
        <f t="shared" si="348"/>
        <v>0</v>
      </c>
      <c r="BZ208" s="27">
        <f t="shared" si="348"/>
        <v>0</v>
      </c>
      <c r="CA208" s="27">
        <f t="shared" si="348"/>
        <v>0</v>
      </c>
      <c r="CB208" s="27">
        <f t="shared" si="348"/>
        <v>0</v>
      </c>
      <c r="CC208" s="27">
        <f t="shared" si="348"/>
        <v>0</v>
      </c>
      <c r="CD208" s="27">
        <f t="shared" si="348"/>
        <v>0</v>
      </c>
      <c r="CE208" s="27">
        <f t="shared" si="348"/>
        <v>0</v>
      </c>
      <c r="CF208" s="27">
        <f t="shared" si="348"/>
        <v>0</v>
      </c>
      <c r="CG208" s="27">
        <f t="shared" si="348"/>
        <v>0</v>
      </c>
      <c r="CH208" s="27">
        <f t="shared" si="348"/>
        <v>0</v>
      </c>
      <c r="CI208" s="27">
        <f t="shared" si="348"/>
        <v>0</v>
      </c>
      <c r="CJ208" s="27">
        <f t="shared" si="348"/>
        <v>0</v>
      </c>
      <c r="CK208" s="27">
        <f t="shared" si="348"/>
        <v>0</v>
      </c>
      <c r="CL208" s="27">
        <f t="shared" si="348"/>
        <v>0</v>
      </c>
      <c r="CM208" s="27">
        <f t="shared" si="348"/>
        <v>0</v>
      </c>
      <c r="CN208" s="27">
        <f t="shared" si="348"/>
        <v>0</v>
      </c>
      <c r="CO208" s="27"/>
      <c r="CP208" s="27"/>
      <c r="CQ208" s="27">
        <f t="shared" si="348"/>
        <v>0</v>
      </c>
      <c r="CR208" s="27">
        <f t="shared" si="348"/>
        <v>0</v>
      </c>
      <c r="CS208" s="27">
        <f t="shared" si="348"/>
        <v>0</v>
      </c>
      <c r="CT208" s="27">
        <f t="shared" si="348"/>
        <v>0</v>
      </c>
      <c r="CU208" s="61">
        <f t="shared" si="348"/>
        <v>0</v>
      </c>
      <c r="CV208" s="58"/>
      <c r="CW208" s="92"/>
      <c r="CX208" s="109"/>
      <c r="CY208" s="109"/>
      <c r="CZ208" s="92"/>
      <c r="DA208" s="93"/>
      <c r="DB208" s="58"/>
      <c r="DC208" s="58"/>
      <c r="DD208" s="58"/>
      <c r="DE208" s="58"/>
      <c r="DF208" s="58"/>
      <c r="DG208" s="58"/>
      <c r="DH208" s="58"/>
      <c r="DI208" s="58"/>
      <c r="DJ208" s="58"/>
      <c r="DK208" s="58"/>
      <c r="DL208" s="58"/>
      <c r="DM208" s="58"/>
      <c r="DN208" s="58"/>
      <c r="DO208" s="58"/>
      <c r="DP208" s="58"/>
      <c r="DQ208" s="58"/>
      <c r="DR208" s="58"/>
      <c r="DS208" s="58"/>
    </row>
    <row r="209" spans="1:123" s="59" customFormat="1" ht="31.2" hidden="1" x14ac:dyDescent="0.3">
      <c r="A209" s="16" t="s">
        <v>302</v>
      </c>
      <c r="B209" s="16" t="s">
        <v>1</v>
      </c>
      <c r="C209" s="17" t="s">
        <v>303</v>
      </c>
      <c r="D209" s="18">
        <f>SUM(D210)</f>
        <v>0</v>
      </c>
      <c r="E209" s="18">
        <f t="shared" si="347"/>
        <v>0</v>
      </c>
      <c r="F209" s="18">
        <f t="shared" si="347"/>
        <v>0</v>
      </c>
      <c r="G209" s="18">
        <f t="shared" si="347"/>
        <v>0</v>
      </c>
      <c r="H209" s="18">
        <f t="shared" si="347"/>
        <v>0</v>
      </c>
      <c r="I209" s="18">
        <f t="shared" si="347"/>
        <v>0</v>
      </c>
      <c r="J209" s="18">
        <f t="shared" si="347"/>
        <v>0</v>
      </c>
      <c r="K209" s="18">
        <f t="shared" si="347"/>
        <v>0</v>
      </c>
      <c r="L209" s="18">
        <f t="shared" si="347"/>
        <v>0</v>
      </c>
      <c r="M209" s="18">
        <f t="shared" si="347"/>
        <v>0</v>
      </c>
      <c r="N209" s="18">
        <f t="shared" si="347"/>
        <v>0</v>
      </c>
      <c r="O209" s="18">
        <f t="shared" si="347"/>
        <v>0</v>
      </c>
      <c r="P209" s="18">
        <f t="shared" si="347"/>
        <v>0</v>
      </c>
      <c r="Q209" s="18">
        <f t="shared" si="347"/>
        <v>0</v>
      </c>
      <c r="R209" s="18">
        <f t="shared" si="347"/>
        <v>0</v>
      </c>
      <c r="S209" s="18">
        <f t="shared" si="347"/>
        <v>0</v>
      </c>
      <c r="T209" s="18">
        <f t="shared" si="347"/>
        <v>0</v>
      </c>
      <c r="U209" s="18">
        <f t="shared" si="347"/>
        <v>0</v>
      </c>
      <c r="V209" s="18">
        <f t="shared" si="347"/>
        <v>0</v>
      </c>
      <c r="W209" s="18">
        <f t="shared" si="347"/>
        <v>0</v>
      </c>
      <c r="X209" s="18">
        <f t="shared" si="347"/>
        <v>0</v>
      </c>
      <c r="Y209" s="18">
        <f t="shared" si="347"/>
        <v>0</v>
      </c>
      <c r="Z209" s="18">
        <f t="shared" si="347"/>
        <v>0</v>
      </c>
      <c r="AA209" s="18">
        <f t="shared" si="347"/>
        <v>0</v>
      </c>
      <c r="AB209" s="18">
        <f t="shared" si="347"/>
        <v>0</v>
      </c>
      <c r="AC209" s="18">
        <f t="shared" si="347"/>
        <v>0</v>
      </c>
      <c r="AD209" s="18">
        <f t="shared" si="347"/>
        <v>0</v>
      </c>
      <c r="AE209" s="18">
        <f t="shared" si="347"/>
        <v>0</v>
      </c>
      <c r="AF209" s="18">
        <f t="shared" si="347"/>
        <v>0</v>
      </c>
      <c r="AG209" s="18">
        <f t="shared" si="347"/>
        <v>0</v>
      </c>
      <c r="AH209" s="18">
        <f t="shared" si="347"/>
        <v>0</v>
      </c>
      <c r="AI209" s="18">
        <f t="shared" si="347"/>
        <v>0</v>
      </c>
      <c r="AJ209" s="18">
        <f t="shared" si="347"/>
        <v>0</v>
      </c>
      <c r="AK209" s="18">
        <f t="shared" si="347"/>
        <v>0</v>
      </c>
      <c r="AL209" s="18">
        <f t="shared" si="347"/>
        <v>0</v>
      </c>
      <c r="AM209" s="18">
        <f t="shared" si="347"/>
        <v>0</v>
      </c>
      <c r="AN209" s="18">
        <f t="shared" si="347"/>
        <v>0</v>
      </c>
      <c r="AO209" s="18">
        <f t="shared" si="347"/>
        <v>0</v>
      </c>
      <c r="AP209" s="18">
        <f t="shared" si="347"/>
        <v>0</v>
      </c>
      <c r="AQ209" s="18">
        <f t="shared" si="347"/>
        <v>0</v>
      </c>
      <c r="AR209" s="18">
        <f t="shared" si="347"/>
        <v>0</v>
      </c>
      <c r="AS209" s="18">
        <f t="shared" si="347"/>
        <v>0</v>
      </c>
      <c r="AT209" s="18"/>
      <c r="AU209" s="18"/>
      <c r="AV209" s="18">
        <f t="shared" si="347"/>
        <v>0</v>
      </c>
      <c r="AW209" s="18">
        <f t="shared" si="347"/>
        <v>0</v>
      </c>
      <c r="AX209" s="18">
        <f>SUM(AX210)</f>
        <v>0</v>
      </c>
      <c r="AY209" s="18"/>
      <c r="AZ209" s="18">
        <f t="shared" si="347"/>
        <v>0</v>
      </c>
      <c r="BA209" s="18">
        <f t="shared" si="347"/>
        <v>0</v>
      </c>
      <c r="BB209" s="18">
        <f t="shared" si="347"/>
        <v>0</v>
      </c>
      <c r="BC209" s="18">
        <f t="shared" si="347"/>
        <v>0</v>
      </c>
      <c r="BD209" s="18">
        <f t="shared" si="347"/>
        <v>0</v>
      </c>
      <c r="BE209" s="18">
        <f t="shared" si="347"/>
        <v>0</v>
      </c>
      <c r="BF209" s="18">
        <f t="shared" si="347"/>
        <v>0</v>
      </c>
      <c r="BG209" s="18">
        <f t="shared" si="347"/>
        <v>0</v>
      </c>
      <c r="BH209" s="18">
        <f t="shared" si="347"/>
        <v>0</v>
      </c>
      <c r="BI209" s="18">
        <f t="shared" si="347"/>
        <v>0</v>
      </c>
      <c r="BJ209" s="18">
        <f t="shared" si="347"/>
        <v>0</v>
      </c>
      <c r="BK209" s="18">
        <f t="shared" si="347"/>
        <v>0</v>
      </c>
      <c r="BL209" s="18">
        <f t="shared" si="347"/>
        <v>0</v>
      </c>
      <c r="BM209" s="18">
        <f t="shared" si="347"/>
        <v>0</v>
      </c>
      <c r="BN209" s="18">
        <f t="shared" si="347"/>
        <v>0</v>
      </c>
      <c r="BO209" s="18">
        <f t="shared" si="347"/>
        <v>0</v>
      </c>
      <c r="BP209" s="18">
        <f t="shared" si="347"/>
        <v>0</v>
      </c>
      <c r="BQ209" s="18">
        <f t="shared" si="347"/>
        <v>0</v>
      </c>
      <c r="BR209" s="18">
        <f t="shared" si="347"/>
        <v>0</v>
      </c>
      <c r="BS209" s="18">
        <f t="shared" si="347"/>
        <v>0</v>
      </c>
      <c r="BT209" s="18">
        <f t="shared" si="347"/>
        <v>0</v>
      </c>
      <c r="BU209" s="18">
        <f t="shared" si="348"/>
        <v>0</v>
      </c>
      <c r="BV209" s="18">
        <f t="shared" si="348"/>
        <v>0</v>
      </c>
      <c r="BW209" s="18">
        <f t="shared" si="348"/>
        <v>0</v>
      </c>
      <c r="BX209" s="18">
        <f t="shared" si="348"/>
        <v>0</v>
      </c>
      <c r="BY209" s="18">
        <f t="shared" si="348"/>
        <v>0</v>
      </c>
      <c r="BZ209" s="18">
        <f t="shared" si="348"/>
        <v>0</v>
      </c>
      <c r="CA209" s="18">
        <f t="shared" si="348"/>
        <v>0</v>
      </c>
      <c r="CB209" s="18">
        <f t="shared" si="348"/>
        <v>0</v>
      </c>
      <c r="CC209" s="18">
        <f t="shared" si="348"/>
        <v>0</v>
      </c>
      <c r="CD209" s="18">
        <f t="shared" si="348"/>
        <v>0</v>
      </c>
      <c r="CE209" s="18">
        <f t="shared" si="348"/>
        <v>0</v>
      </c>
      <c r="CF209" s="18">
        <f t="shared" si="348"/>
        <v>0</v>
      </c>
      <c r="CG209" s="18">
        <f t="shared" si="348"/>
        <v>0</v>
      </c>
      <c r="CH209" s="18">
        <f t="shared" si="348"/>
        <v>0</v>
      </c>
      <c r="CI209" s="18">
        <f t="shared" si="348"/>
        <v>0</v>
      </c>
      <c r="CJ209" s="18">
        <f t="shared" si="348"/>
        <v>0</v>
      </c>
      <c r="CK209" s="18">
        <f t="shared" si="348"/>
        <v>0</v>
      </c>
      <c r="CL209" s="18">
        <f t="shared" si="348"/>
        <v>0</v>
      </c>
      <c r="CM209" s="18">
        <f t="shared" si="348"/>
        <v>0</v>
      </c>
      <c r="CN209" s="18">
        <f t="shared" si="348"/>
        <v>0</v>
      </c>
      <c r="CO209" s="18"/>
      <c r="CP209" s="18"/>
      <c r="CQ209" s="18">
        <f t="shared" si="348"/>
        <v>0</v>
      </c>
      <c r="CR209" s="18">
        <f t="shared" si="348"/>
        <v>0</v>
      </c>
      <c r="CS209" s="18">
        <f t="shared" si="348"/>
        <v>0</v>
      </c>
      <c r="CT209" s="18">
        <f t="shared" si="348"/>
        <v>0</v>
      </c>
      <c r="CU209" s="46">
        <f t="shared" si="348"/>
        <v>0</v>
      </c>
      <c r="CV209" s="58"/>
      <c r="CW209" s="94"/>
      <c r="CX209" s="109"/>
      <c r="CY209" s="109"/>
      <c r="CZ209" s="94"/>
      <c r="DA209" s="93"/>
      <c r="DB209" s="58"/>
      <c r="DC209" s="58"/>
      <c r="DD209" s="58"/>
      <c r="DE209" s="58"/>
      <c r="DF209" s="58"/>
      <c r="DG209" s="58"/>
      <c r="DH209" s="58"/>
      <c r="DI209" s="58"/>
      <c r="DJ209" s="58"/>
      <c r="DK209" s="58"/>
      <c r="DL209" s="58"/>
      <c r="DM209" s="58"/>
      <c r="DN209" s="58"/>
      <c r="DO209" s="58"/>
      <c r="DP209" s="58"/>
      <c r="DQ209" s="58"/>
      <c r="DR209" s="58"/>
      <c r="DS209" s="58"/>
    </row>
    <row r="210" spans="1:123" ht="15.6" hidden="1" x14ac:dyDescent="0.3">
      <c r="A210" s="21" t="s">
        <v>1</v>
      </c>
      <c r="B210" s="21" t="s">
        <v>102</v>
      </c>
      <c r="C210" s="22" t="s">
        <v>544</v>
      </c>
      <c r="D210" s="18">
        <f>SUM(E210+BZ210+CR210)</f>
        <v>0</v>
      </c>
      <c r="E210" s="19">
        <f>SUM(F210+BA210)</f>
        <v>0</v>
      </c>
      <c r="F210" s="19">
        <f>SUM(G210+H210+I210+P210+S210+T210+U210+AE210+AD210)</f>
        <v>0</v>
      </c>
      <c r="G210" s="19">
        <v>0</v>
      </c>
      <c r="H210" s="19">
        <v>0</v>
      </c>
      <c r="I210" s="19">
        <f t="shared" si="213"/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f t="shared" si="214"/>
        <v>0</v>
      </c>
      <c r="Q210" s="19">
        <v>0</v>
      </c>
      <c r="R210" s="19">
        <v>0</v>
      </c>
      <c r="S210" s="19">
        <v>0</v>
      </c>
      <c r="T210" s="19">
        <v>0</v>
      </c>
      <c r="U210" s="19">
        <f t="shared" ref="U210" si="349">SUM(V210:AC210)</f>
        <v>0</v>
      </c>
      <c r="V210" s="19">
        <v>0</v>
      </c>
      <c r="W210" s="19">
        <v>0</v>
      </c>
      <c r="X210" s="19">
        <v>0</v>
      </c>
      <c r="Y210" s="19">
        <v>0</v>
      </c>
      <c r="Z210" s="19">
        <v>0</v>
      </c>
      <c r="AA210" s="19">
        <v>0</v>
      </c>
      <c r="AB210" s="19">
        <v>0</v>
      </c>
      <c r="AC210" s="19">
        <v>0</v>
      </c>
      <c r="AD210" s="19">
        <v>0</v>
      </c>
      <c r="AE210" s="19">
        <f>SUM(AF210:AZ210)</f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>
        <v>0</v>
      </c>
      <c r="AQ210" s="19">
        <v>0</v>
      </c>
      <c r="AR210" s="19">
        <v>0</v>
      </c>
      <c r="AS210" s="19">
        <v>0</v>
      </c>
      <c r="AT210" s="19"/>
      <c r="AU210" s="19"/>
      <c r="AV210" s="19">
        <v>0</v>
      </c>
      <c r="AW210" s="19">
        <v>0</v>
      </c>
      <c r="AX210" s="19">
        <v>0</v>
      </c>
      <c r="AY210" s="19"/>
      <c r="AZ210" s="19">
        <v>0</v>
      </c>
      <c r="BA210" s="19">
        <f>SUM(BB210+BF210+BI210+BK210+BN210)</f>
        <v>0</v>
      </c>
      <c r="BB210" s="19">
        <f>SUM(BC210:BE210)</f>
        <v>0</v>
      </c>
      <c r="BC210" s="19">
        <v>0</v>
      </c>
      <c r="BD210" s="19">
        <v>0</v>
      </c>
      <c r="BE210" s="19">
        <v>0</v>
      </c>
      <c r="BF210" s="19">
        <f>SUM(BH210:BH210)</f>
        <v>0</v>
      </c>
      <c r="BG210" s="19">
        <v>0</v>
      </c>
      <c r="BH210" s="19">
        <v>0</v>
      </c>
      <c r="BI210" s="19">
        <v>0</v>
      </c>
      <c r="BJ210" s="19">
        <v>0</v>
      </c>
      <c r="BK210" s="19">
        <f t="shared" si="216"/>
        <v>0</v>
      </c>
      <c r="BL210" s="19">
        <v>0</v>
      </c>
      <c r="BM210" s="19">
        <v>0</v>
      </c>
      <c r="BN210" s="19">
        <f>SUM(BO210:BY210)</f>
        <v>0</v>
      </c>
      <c r="BO210" s="19">
        <v>0</v>
      </c>
      <c r="BP210" s="19">
        <v>0</v>
      </c>
      <c r="BQ210" s="19">
        <v>0</v>
      </c>
      <c r="BR210" s="19">
        <v>0</v>
      </c>
      <c r="BS210" s="19">
        <v>0</v>
      </c>
      <c r="BT210" s="19">
        <v>0</v>
      </c>
      <c r="BU210" s="19">
        <v>0</v>
      </c>
      <c r="BV210" s="19">
        <v>0</v>
      </c>
      <c r="BW210" s="19">
        <v>0</v>
      </c>
      <c r="BX210" s="19">
        <v>0</v>
      </c>
      <c r="BY210" s="19">
        <v>0</v>
      </c>
      <c r="BZ210" s="19">
        <f>SUM(CA210+CQ210)</f>
        <v>0</v>
      </c>
      <c r="CA210" s="19">
        <f>SUM(CB210+CE210+CK210)</f>
        <v>0</v>
      </c>
      <c r="CB210" s="19">
        <f t="shared" si="217"/>
        <v>0</v>
      </c>
      <c r="CC210" s="19">
        <v>0</v>
      </c>
      <c r="CD210" s="19">
        <v>0</v>
      </c>
      <c r="CE210" s="19">
        <f>SUM(CF210:CJ210)</f>
        <v>0</v>
      </c>
      <c r="CF210" s="19">
        <v>0</v>
      </c>
      <c r="CG210" s="19">
        <v>0</v>
      </c>
      <c r="CH210" s="19">
        <v>0</v>
      </c>
      <c r="CI210" s="19">
        <v>0</v>
      </c>
      <c r="CJ210" s="19">
        <v>0</v>
      </c>
      <c r="CK210" s="19">
        <f>SUM(CL210:CP210)</f>
        <v>0</v>
      </c>
      <c r="CL210" s="19">
        <v>0</v>
      </c>
      <c r="CM210" s="19">
        <v>0</v>
      </c>
      <c r="CN210" s="19">
        <v>0</v>
      </c>
      <c r="CO210" s="19"/>
      <c r="CP210" s="19"/>
      <c r="CQ210" s="19">
        <v>0</v>
      </c>
      <c r="CR210" s="19">
        <f t="shared" si="219"/>
        <v>0</v>
      </c>
      <c r="CS210" s="19">
        <f t="shared" si="220"/>
        <v>0</v>
      </c>
      <c r="CT210" s="23"/>
      <c r="CU210" s="20">
        <v>0</v>
      </c>
      <c r="CW210" s="94"/>
      <c r="CX210" s="109"/>
      <c r="CY210" s="109"/>
      <c r="CZ210" s="94"/>
      <c r="DA210" s="95"/>
    </row>
    <row r="211" spans="1:123" s="59" customFormat="1" ht="31.2" x14ac:dyDescent="0.3">
      <c r="A211" s="25" t="s">
        <v>304</v>
      </c>
      <c r="B211" s="25" t="s">
        <v>1</v>
      </c>
      <c r="C211" s="26" t="s">
        <v>305</v>
      </c>
      <c r="D211" s="27">
        <f>SUM(D212)</f>
        <v>621310703</v>
      </c>
      <c r="E211" s="27">
        <f t="shared" ref="E211:BT211" si="350">SUM(E212)</f>
        <v>621310703</v>
      </c>
      <c r="F211" s="27">
        <f t="shared" si="350"/>
        <v>0</v>
      </c>
      <c r="G211" s="27">
        <f t="shared" si="350"/>
        <v>0</v>
      </c>
      <c r="H211" s="27">
        <f t="shared" si="350"/>
        <v>0</v>
      </c>
      <c r="I211" s="27">
        <f t="shared" si="350"/>
        <v>0</v>
      </c>
      <c r="J211" s="27">
        <f t="shared" si="350"/>
        <v>0</v>
      </c>
      <c r="K211" s="27">
        <f t="shared" si="350"/>
        <v>0</v>
      </c>
      <c r="L211" s="27">
        <f t="shared" si="350"/>
        <v>0</v>
      </c>
      <c r="M211" s="27">
        <f t="shared" si="350"/>
        <v>0</v>
      </c>
      <c r="N211" s="27">
        <f t="shared" si="350"/>
        <v>0</v>
      </c>
      <c r="O211" s="27">
        <f t="shared" si="350"/>
        <v>0</v>
      </c>
      <c r="P211" s="27">
        <f t="shared" si="350"/>
        <v>0</v>
      </c>
      <c r="Q211" s="27">
        <f t="shared" si="350"/>
        <v>0</v>
      </c>
      <c r="R211" s="27">
        <f t="shared" si="350"/>
        <v>0</v>
      </c>
      <c r="S211" s="27">
        <f t="shared" si="350"/>
        <v>0</v>
      </c>
      <c r="T211" s="27">
        <f t="shared" si="350"/>
        <v>0</v>
      </c>
      <c r="U211" s="27">
        <f t="shared" si="350"/>
        <v>0</v>
      </c>
      <c r="V211" s="27">
        <f t="shared" si="350"/>
        <v>0</v>
      </c>
      <c r="W211" s="27">
        <f t="shared" si="350"/>
        <v>0</v>
      </c>
      <c r="X211" s="27">
        <f t="shared" si="350"/>
        <v>0</v>
      </c>
      <c r="Y211" s="27">
        <f t="shared" si="350"/>
        <v>0</v>
      </c>
      <c r="Z211" s="27">
        <f t="shared" si="350"/>
        <v>0</v>
      </c>
      <c r="AA211" s="27">
        <f t="shared" si="350"/>
        <v>0</v>
      </c>
      <c r="AB211" s="27">
        <f t="shared" si="350"/>
        <v>0</v>
      </c>
      <c r="AC211" s="27">
        <f t="shared" si="350"/>
        <v>0</v>
      </c>
      <c r="AD211" s="27">
        <f t="shared" si="350"/>
        <v>0</v>
      </c>
      <c r="AE211" s="27">
        <f t="shared" si="350"/>
        <v>0</v>
      </c>
      <c r="AF211" s="27">
        <f t="shared" si="350"/>
        <v>0</v>
      </c>
      <c r="AG211" s="27">
        <f t="shared" si="350"/>
        <v>0</v>
      </c>
      <c r="AH211" s="27">
        <f t="shared" si="350"/>
        <v>0</v>
      </c>
      <c r="AI211" s="27">
        <f t="shared" si="350"/>
        <v>0</v>
      </c>
      <c r="AJ211" s="27">
        <f t="shared" si="350"/>
        <v>0</v>
      </c>
      <c r="AK211" s="27">
        <f t="shared" si="350"/>
        <v>0</v>
      </c>
      <c r="AL211" s="27">
        <f t="shared" si="350"/>
        <v>0</v>
      </c>
      <c r="AM211" s="27">
        <f t="shared" si="350"/>
        <v>0</v>
      </c>
      <c r="AN211" s="27">
        <f t="shared" si="350"/>
        <v>0</v>
      </c>
      <c r="AO211" s="27">
        <f t="shared" si="350"/>
        <v>0</v>
      </c>
      <c r="AP211" s="27">
        <f t="shared" si="350"/>
        <v>0</v>
      </c>
      <c r="AQ211" s="27">
        <f t="shared" si="350"/>
        <v>0</v>
      </c>
      <c r="AR211" s="27">
        <f t="shared" si="350"/>
        <v>0</v>
      </c>
      <c r="AS211" s="27">
        <f t="shared" si="350"/>
        <v>0</v>
      </c>
      <c r="AT211" s="27"/>
      <c r="AU211" s="27"/>
      <c r="AV211" s="27">
        <f t="shared" si="350"/>
        <v>0</v>
      </c>
      <c r="AW211" s="27">
        <f t="shared" si="350"/>
        <v>0</v>
      </c>
      <c r="AX211" s="27">
        <f t="shared" si="350"/>
        <v>0</v>
      </c>
      <c r="AY211" s="27"/>
      <c r="AZ211" s="27">
        <f t="shared" si="350"/>
        <v>0</v>
      </c>
      <c r="BA211" s="27">
        <f t="shared" si="350"/>
        <v>621310703</v>
      </c>
      <c r="BB211" s="27">
        <f t="shared" si="350"/>
        <v>1603344</v>
      </c>
      <c r="BC211" s="27">
        <f t="shared" si="350"/>
        <v>1603344</v>
      </c>
      <c r="BD211" s="27">
        <f t="shared" si="350"/>
        <v>0</v>
      </c>
      <c r="BE211" s="27">
        <f t="shared" si="350"/>
        <v>0</v>
      </c>
      <c r="BF211" s="27">
        <f t="shared" si="350"/>
        <v>0</v>
      </c>
      <c r="BG211" s="27">
        <f t="shared" si="350"/>
        <v>0</v>
      </c>
      <c r="BH211" s="27">
        <f t="shared" si="350"/>
        <v>0</v>
      </c>
      <c r="BI211" s="27">
        <f t="shared" si="350"/>
        <v>619707359</v>
      </c>
      <c r="BJ211" s="27">
        <f t="shared" si="350"/>
        <v>0</v>
      </c>
      <c r="BK211" s="27">
        <f t="shared" si="350"/>
        <v>0</v>
      </c>
      <c r="BL211" s="27">
        <f t="shared" si="350"/>
        <v>0</v>
      </c>
      <c r="BM211" s="27">
        <f t="shared" si="350"/>
        <v>0</v>
      </c>
      <c r="BN211" s="27">
        <f t="shared" si="350"/>
        <v>0</v>
      </c>
      <c r="BO211" s="27">
        <f t="shared" si="350"/>
        <v>0</v>
      </c>
      <c r="BP211" s="27">
        <f t="shared" si="350"/>
        <v>0</v>
      </c>
      <c r="BQ211" s="27">
        <f t="shared" si="350"/>
        <v>0</v>
      </c>
      <c r="BR211" s="27">
        <f t="shared" si="350"/>
        <v>0</v>
      </c>
      <c r="BS211" s="27">
        <f t="shared" si="350"/>
        <v>0</v>
      </c>
      <c r="BT211" s="27">
        <f t="shared" si="350"/>
        <v>0</v>
      </c>
      <c r="BU211" s="27">
        <f t="shared" ref="BU211:CU211" si="351">SUM(BU212)</f>
        <v>0</v>
      </c>
      <c r="BV211" s="27">
        <f t="shared" si="351"/>
        <v>0</v>
      </c>
      <c r="BW211" s="27">
        <f t="shared" si="351"/>
        <v>0</v>
      </c>
      <c r="BX211" s="27">
        <f t="shared" si="351"/>
        <v>0</v>
      </c>
      <c r="BY211" s="27">
        <f t="shared" si="351"/>
        <v>0</v>
      </c>
      <c r="BZ211" s="27">
        <f t="shared" si="351"/>
        <v>0</v>
      </c>
      <c r="CA211" s="27">
        <f t="shared" si="351"/>
        <v>0</v>
      </c>
      <c r="CB211" s="27">
        <f t="shared" si="351"/>
        <v>0</v>
      </c>
      <c r="CC211" s="27">
        <f t="shared" si="351"/>
        <v>0</v>
      </c>
      <c r="CD211" s="27">
        <f t="shared" si="351"/>
        <v>0</v>
      </c>
      <c r="CE211" s="27">
        <f t="shared" si="351"/>
        <v>0</v>
      </c>
      <c r="CF211" s="27">
        <f t="shared" si="351"/>
        <v>0</v>
      </c>
      <c r="CG211" s="27">
        <f t="shared" si="351"/>
        <v>0</v>
      </c>
      <c r="CH211" s="27">
        <f t="shared" si="351"/>
        <v>0</v>
      </c>
      <c r="CI211" s="27">
        <f t="shared" si="351"/>
        <v>0</v>
      </c>
      <c r="CJ211" s="27">
        <f t="shared" si="351"/>
        <v>0</v>
      </c>
      <c r="CK211" s="27">
        <f t="shared" si="351"/>
        <v>0</v>
      </c>
      <c r="CL211" s="27">
        <f t="shared" si="351"/>
        <v>0</v>
      </c>
      <c r="CM211" s="27">
        <f t="shared" si="351"/>
        <v>0</v>
      </c>
      <c r="CN211" s="27">
        <f t="shared" si="351"/>
        <v>0</v>
      </c>
      <c r="CO211" s="27"/>
      <c r="CP211" s="27"/>
      <c r="CQ211" s="27">
        <f t="shared" si="351"/>
        <v>0</v>
      </c>
      <c r="CR211" s="27">
        <f t="shared" si="351"/>
        <v>0</v>
      </c>
      <c r="CS211" s="27">
        <f t="shared" si="351"/>
        <v>0</v>
      </c>
      <c r="CT211" s="27">
        <f t="shared" si="351"/>
        <v>0</v>
      </c>
      <c r="CU211" s="61">
        <f t="shared" si="351"/>
        <v>0</v>
      </c>
      <c r="CV211" s="58"/>
      <c r="CW211" s="92"/>
      <c r="CX211" s="113">
        <v>290662065</v>
      </c>
      <c r="CY211" s="113">
        <f t="shared" ref="CY211:CY273" si="352">D211-CX211</f>
        <v>330648638</v>
      </c>
      <c r="CZ211" s="92"/>
      <c r="DA211" s="93"/>
      <c r="DB211" s="58"/>
      <c r="DC211" s="58"/>
      <c r="DD211" s="58"/>
      <c r="DE211" s="58"/>
      <c r="DF211" s="58"/>
      <c r="DG211" s="58"/>
      <c r="DH211" s="58"/>
      <c r="DI211" s="58"/>
      <c r="DJ211" s="58"/>
      <c r="DK211" s="58"/>
      <c r="DL211" s="58"/>
      <c r="DM211" s="58"/>
      <c r="DN211" s="58"/>
      <c r="DO211" s="58"/>
      <c r="DP211" s="58"/>
      <c r="DQ211" s="58"/>
      <c r="DR211" s="58"/>
      <c r="DS211" s="58"/>
    </row>
    <row r="212" spans="1:123" s="59" customFormat="1" ht="31.2" x14ac:dyDescent="0.3">
      <c r="A212" s="16" t="s">
        <v>306</v>
      </c>
      <c r="B212" s="16" t="s">
        <v>1</v>
      </c>
      <c r="C212" s="17" t="s">
        <v>525</v>
      </c>
      <c r="D212" s="18">
        <f>SUM(D213:D214)</f>
        <v>621310703</v>
      </c>
      <c r="E212" s="18">
        <f t="shared" ref="E212:BT212" si="353">SUM(E213:E214)</f>
        <v>621310703</v>
      </c>
      <c r="F212" s="18">
        <f t="shared" si="353"/>
        <v>0</v>
      </c>
      <c r="G212" s="18">
        <f t="shared" si="353"/>
        <v>0</v>
      </c>
      <c r="H212" s="18">
        <f t="shared" si="353"/>
        <v>0</v>
      </c>
      <c r="I212" s="18">
        <f t="shared" si="353"/>
        <v>0</v>
      </c>
      <c r="J212" s="18">
        <f t="shared" si="353"/>
        <v>0</v>
      </c>
      <c r="K212" s="18">
        <f t="shared" si="353"/>
        <v>0</v>
      </c>
      <c r="L212" s="18">
        <f t="shared" si="353"/>
        <v>0</v>
      </c>
      <c r="M212" s="18">
        <f t="shared" si="353"/>
        <v>0</v>
      </c>
      <c r="N212" s="18">
        <f t="shared" si="353"/>
        <v>0</v>
      </c>
      <c r="O212" s="18">
        <f t="shared" si="353"/>
        <v>0</v>
      </c>
      <c r="P212" s="18">
        <f t="shared" si="353"/>
        <v>0</v>
      </c>
      <c r="Q212" s="18">
        <f t="shared" si="353"/>
        <v>0</v>
      </c>
      <c r="R212" s="18">
        <f t="shared" si="353"/>
        <v>0</v>
      </c>
      <c r="S212" s="18">
        <f t="shared" si="353"/>
        <v>0</v>
      </c>
      <c r="T212" s="18">
        <f t="shared" si="353"/>
        <v>0</v>
      </c>
      <c r="U212" s="18">
        <f t="shared" si="353"/>
        <v>0</v>
      </c>
      <c r="V212" s="18">
        <f t="shared" si="353"/>
        <v>0</v>
      </c>
      <c r="W212" s="18">
        <f t="shared" si="353"/>
        <v>0</v>
      </c>
      <c r="X212" s="18">
        <f t="shared" si="353"/>
        <v>0</v>
      </c>
      <c r="Y212" s="18">
        <f t="shared" si="353"/>
        <v>0</v>
      </c>
      <c r="Z212" s="18">
        <f t="shared" si="353"/>
        <v>0</v>
      </c>
      <c r="AA212" s="18">
        <f t="shared" si="353"/>
        <v>0</v>
      </c>
      <c r="AB212" s="18">
        <f t="shared" si="353"/>
        <v>0</v>
      </c>
      <c r="AC212" s="18">
        <f t="shared" si="353"/>
        <v>0</v>
      </c>
      <c r="AD212" s="18">
        <f t="shared" si="353"/>
        <v>0</v>
      </c>
      <c r="AE212" s="18">
        <f t="shared" si="353"/>
        <v>0</v>
      </c>
      <c r="AF212" s="18">
        <f t="shared" si="353"/>
        <v>0</v>
      </c>
      <c r="AG212" s="18">
        <f t="shared" si="353"/>
        <v>0</v>
      </c>
      <c r="AH212" s="18">
        <f t="shared" si="353"/>
        <v>0</v>
      </c>
      <c r="AI212" s="18">
        <f t="shared" si="353"/>
        <v>0</v>
      </c>
      <c r="AJ212" s="18">
        <f t="shared" si="353"/>
        <v>0</v>
      </c>
      <c r="AK212" s="18">
        <f t="shared" si="353"/>
        <v>0</v>
      </c>
      <c r="AL212" s="18">
        <f t="shared" si="353"/>
        <v>0</v>
      </c>
      <c r="AM212" s="18">
        <f t="shared" si="353"/>
        <v>0</v>
      </c>
      <c r="AN212" s="18">
        <f t="shared" si="353"/>
        <v>0</v>
      </c>
      <c r="AO212" s="18">
        <f t="shared" si="353"/>
        <v>0</v>
      </c>
      <c r="AP212" s="18">
        <f t="shared" si="353"/>
        <v>0</v>
      </c>
      <c r="AQ212" s="18">
        <f t="shared" si="353"/>
        <v>0</v>
      </c>
      <c r="AR212" s="18">
        <f t="shared" si="353"/>
        <v>0</v>
      </c>
      <c r="AS212" s="18">
        <f t="shared" si="353"/>
        <v>0</v>
      </c>
      <c r="AT212" s="18"/>
      <c r="AU212" s="18"/>
      <c r="AV212" s="18">
        <f t="shared" si="353"/>
        <v>0</v>
      </c>
      <c r="AW212" s="18">
        <f t="shared" si="353"/>
        <v>0</v>
      </c>
      <c r="AX212" s="18">
        <f t="shared" si="353"/>
        <v>0</v>
      </c>
      <c r="AY212" s="18"/>
      <c r="AZ212" s="18">
        <f t="shared" si="353"/>
        <v>0</v>
      </c>
      <c r="BA212" s="18">
        <f t="shared" si="353"/>
        <v>621310703</v>
      </c>
      <c r="BB212" s="18">
        <f t="shared" si="353"/>
        <v>1603344</v>
      </c>
      <c r="BC212" s="18">
        <f t="shared" si="353"/>
        <v>1603344</v>
      </c>
      <c r="BD212" s="18">
        <f t="shared" si="353"/>
        <v>0</v>
      </c>
      <c r="BE212" s="18">
        <f t="shared" si="353"/>
        <v>0</v>
      </c>
      <c r="BF212" s="18">
        <f t="shared" si="353"/>
        <v>0</v>
      </c>
      <c r="BG212" s="18">
        <f t="shared" si="353"/>
        <v>0</v>
      </c>
      <c r="BH212" s="18">
        <f t="shared" si="353"/>
        <v>0</v>
      </c>
      <c r="BI212" s="18">
        <f t="shared" si="353"/>
        <v>619707359</v>
      </c>
      <c r="BJ212" s="18">
        <f t="shared" si="353"/>
        <v>0</v>
      </c>
      <c r="BK212" s="18">
        <f t="shared" si="353"/>
        <v>0</v>
      </c>
      <c r="BL212" s="18">
        <f t="shared" si="353"/>
        <v>0</v>
      </c>
      <c r="BM212" s="18">
        <f t="shared" si="353"/>
        <v>0</v>
      </c>
      <c r="BN212" s="18">
        <f t="shared" si="353"/>
        <v>0</v>
      </c>
      <c r="BO212" s="18">
        <f t="shared" si="353"/>
        <v>0</v>
      </c>
      <c r="BP212" s="18">
        <f t="shared" si="353"/>
        <v>0</v>
      </c>
      <c r="BQ212" s="18">
        <f t="shared" si="353"/>
        <v>0</v>
      </c>
      <c r="BR212" s="18">
        <f t="shared" si="353"/>
        <v>0</v>
      </c>
      <c r="BS212" s="18">
        <f t="shared" si="353"/>
        <v>0</v>
      </c>
      <c r="BT212" s="18">
        <f t="shared" si="353"/>
        <v>0</v>
      </c>
      <c r="BU212" s="18">
        <f t="shared" ref="BU212:CU212" si="354">SUM(BU213:BU214)</f>
        <v>0</v>
      </c>
      <c r="BV212" s="18">
        <f t="shared" si="354"/>
        <v>0</v>
      </c>
      <c r="BW212" s="18">
        <f t="shared" si="354"/>
        <v>0</v>
      </c>
      <c r="BX212" s="18">
        <f t="shared" si="354"/>
        <v>0</v>
      </c>
      <c r="BY212" s="18">
        <f t="shared" si="354"/>
        <v>0</v>
      </c>
      <c r="BZ212" s="18">
        <f t="shared" si="354"/>
        <v>0</v>
      </c>
      <c r="CA212" s="18">
        <f t="shared" si="354"/>
        <v>0</v>
      </c>
      <c r="CB212" s="18">
        <f t="shared" si="354"/>
        <v>0</v>
      </c>
      <c r="CC212" s="18">
        <f t="shared" si="354"/>
        <v>0</v>
      </c>
      <c r="CD212" s="18">
        <f t="shared" si="354"/>
        <v>0</v>
      </c>
      <c r="CE212" s="18">
        <f t="shared" si="354"/>
        <v>0</v>
      </c>
      <c r="CF212" s="18">
        <f t="shared" si="354"/>
        <v>0</v>
      </c>
      <c r="CG212" s="18">
        <f t="shared" si="354"/>
        <v>0</v>
      </c>
      <c r="CH212" s="18">
        <f t="shared" si="354"/>
        <v>0</v>
      </c>
      <c r="CI212" s="18">
        <f t="shared" si="354"/>
        <v>0</v>
      </c>
      <c r="CJ212" s="18">
        <f t="shared" si="354"/>
        <v>0</v>
      </c>
      <c r="CK212" s="18">
        <f t="shared" si="354"/>
        <v>0</v>
      </c>
      <c r="CL212" s="18">
        <f t="shared" si="354"/>
        <v>0</v>
      </c>
      <c r="CM212" s="18">
        <f t="shared" si="354"/>
        <v>0</v>
      </c>
      <c r="CN212" s="18">
        <f t="shared" si="354"/>
        <v>0</v>
      </c>
      <c r="CO212" s="18"/>
      <c r="CP212" s="18"/>
      <c r="CQ212" s="18">
        <f t="shared" si="354"/>
        <v>0</v>
      </c>
      <c r="CR212" s="18">
        <f t="shared" si="354"/>
        <v>0</v>
      </c>
      <c r="CS212" s="18">
        <f t="shared" si="354"/>
        <v>0</v>
      </c>
      <c r="CT212" s="18">
        <f t="shared" si="354"/>
        <v>0</v>
      </c>
      <c r="CU212" s="46">
        <f t="shared" si="354"/>
        <v>0</v>
      </c>
      <c r="CV212" s="58"/>
      <c r="CW212" s="94"/>
      <c r="CX212" s="114">
        <v>290662065</v>
      </c>
      <c r="CY212" s="114">
        <f t="shared" si="352"/>
        <v>330648638</v>
      </c>
      <c r="CZ212" s="94"/>
      <c r="DA212" s="93"/>
      <c r="DB212" s="58"/>
      <c r="DC212" s="58"/>
      <c r="DD212" s="58"/>
      <c r="DE212" s="58"/>
      <c r="DF212" s="58"/>
      <c r="DG212" s="58"/>
      <c r="DH212" s="58"/>
      <c r="DI212" s="58"/>
      <c r="DJ212" s="58"/>
      <c r="DK212" s="58"/>
      <c r="DL212" s="58"/>
      <c r="DM212" s="58"/>
      <c r="DN212" s="58"/>
      <c r="DO212" s="58"/>
      <c r="DP212" s="58"/>
      <c r="DQ212" s="58"/>
      <c r="DR212" s="58"/>
      <c r="DS212" s="58"/>
    </row>
    <row r="213" spans="1:123" ht="31.2" x14ac:dyDescent="0.3">
      <c r="A213" s="21" t="s">
        <v>1</v>
      </c>
      <c r="B213" s="34" t="s">
        <v>79</v>
      </c>
      <c r="C213" s="31" t="s">
        <v>307</v>
      </c>
      <c r="D213" s="18">
        <f>SUM(E213+BZ213+CR213)</f>
        <v>1603344</v>
      </c>
      <c r="E213" s="19">
        <f>SUM(F213+BA213)</f>
        <v>1603344</v>
      </c>
      <c r="F213" s="19">
        <f>SUM(G213+H213+I213+P213+S213+T213+U213+AE213+AD213)</f>
        <v>0</v>
      </c>
      <c r="G213" s="19">
        <v>0</v>
      </c>
      <c r="H213" s="19">
        <v>0</v>
      </c>
      <c r="I213" s="19">
        <f t="shared" si="213"/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19">
        <f t="shared" si="214"/>
        <v>0</v>
      </c>
      <c r="Q213" s="19">
        <v>0</v>
      </c>
      <c r="R213" s="19">
        <v>0</v>
      </c>
      <c r="S213" s="19">
        <v>0</v>
      </c>
      <c r="T213" s="19">
        <v>0</v>
      </c>
      <c r="U213" s="19">
        <f t="shared" ref="U213:U214" si="355">SUM(V213:AC213)</f>
        <v>0</v>
      </c>
      <c r="V213" s="19">
        <v>0</v>
      </c>
      <c r="W213" s="19">
        <v>0</v>
      </c>
      <c r="X213" s="19">
        <v>0</v>
      </c>
      <c r="Y213" s="19">
        <v>0</v>
      </c>
      <c r="Z213" s="19">
        <v>0</v>
      </c>
      <c r="AA213" s="19">
        <v>0</v>
      </c>
      <c r="AB213" s="19">
        <v>0</v>
      </c>
      <c r="AC213" s="19">
        <v>0</v>
      </c>
      <c r="AD213" s="19">
        <v>0</v>
      </c>
      <c r="AE213" s="19">
        <f>SUM(AF213:AZ213)</f>
        <v>0</v>
      </c>
      <c r="AF213" s="19">
        <v>0</v>
      </c>
      <c r="AG213" s="19">
        <v>0</v>
      </c>
      <c r="AH213" s="19">
        <v>0</v>
      </c>
      <c r="AI213" s="19">
        <v>0</v>
      </c>
      <c r="AJ213" s="19">
        <v>0</v>
      </c>
      <c r="AK213" s="19">
        <v>0</v>
      </c>
      <c r="AL213" s="19">
        <v>0</v>
      </c>
      <c r="AM213" s="19">
        <v>0</v>
      </c>
      <c r="AN213" s="19">
        <v>0</v>
      </c>
      <c r="AO213" s="19">
        <v>0</v>
      </c>
      <c r="AP213" s="19">
        <v>0</v>
      </c>
      <c r="AQ213" s="19">
        <v>0</v>
      </c>
      <c r="AR213" s="19">
        <v>0</v>
      </c>
      <c r="AS213" s="19">
        <v>0</v>
      </c>
      <c r="AT213" s="19"/>
      <c r="AU213" s="19"/>
      <c r="AV213" s="19">
        <v>0</v>
      </c>
      <c r="AW213" s="19">
        <v>0</v>
      </c>
      <c r="AX213" s="19">
        <v>0</v>
      </c>
      <c r="AY213" s="19"/>
      <c r="AZ213" s="19">
        <v>0</v>
      </c>
      <c r="BA213" s="19">
        <f>SUM(BB213+BF213+BI213+BK213+BN213)</f>
        <v>1603344</v>
      </c>
      <c r="BB213" s="19">
        <f>SUM(BC213:BE213)</f>
        <v>1603344</v>
      </c>
      <c r="BC213" s="23">
        <v>1603344</v>
      </c>
      <c r="BD213" s="19">
        <v>0</v>
      </c>
      <c r="BE213" s="19">
        <v>0</v>
      </c>
      <c r="BF213" s="19">
        <f>SUM(BH213:BH213)</f>
        <v>0</v>
      </c>
      <c r="BG213" s="19">
        <v>0</v>
      </c>
      <c r="BH213" s="19">
        <v>0</v>
      </c>
      <c r="BI213" s="19"/>
      <c r="BJ213" s="19">
        <v>0</v>
      </c>
      <c r="BK213" s="19">
        <f t="shared" si="216"/>
        <v>0</v>
      </c>
      <c r="BL213" s="19">
        <v>0</v>
      </c>
      <c r="BM213" s="19">
        <v>0</v>
      </c>
      <c r="BN213" s="19">
        <f>SUM(BO213:BY213)</f>
        <v>0</v>
      </c>
      <c r="BO213" s="19">
        <v>0</v>
      </c>
      <c r="BP213" s="19">
        <v>0</v>
      </c>
      <c r="BQ213" s="19">
        <v>0</v>
      </c>
      <c r="BR213" s="19">
        <v>0</v>
      </c>
      <c r="BS213" s="19">
        <v>0</v>
      </c>
      <c r="BT213" s="19">
        <v>0</v>
      </c>
      <c r="BU213" s="19">
        <v>0</v>
      </c>
      <c r="BV213" s="19">
        <v>0</v>
      </c>
      <c r="BW213" s="19">
        <v>0</v>
      </c>
      <c r="BX213" s="19">
        <v>0</v>
      </c>
      <c r="BY213" s="19">
        <v>0</v>
      </c>
      <c r="BZ213" s="19">
        <f>SUM(CA213+CQ213)</f>
        <v>0</v>
      </c>
      <c r="CA213" s="19">
        <f>SUM(CB213+CE213+CK213)</f>
        <v>0</v>
      </c>
      <c r="CB213" s="19">
        <f t="shared" si="217"/>
        <v>0</v>
      </c>
      <c r="CC213" s="19">
        <v>0</v>
      </c>
      <c r="CD213" s="19">
        <v>0</v>
      </c>
      <c r="CE213" s="19">
        <f>SUM(CF213:CJ213)</f>
        <v>0</v>
      </c>
      <c r="CF213" s="19">
        <v>0</v>
      </c>
      <c r="CG213" s="19">
        <v>0</v>
      </c>
      <c r="CH213" s="19">
        <v>0</v>
      </c>
      <c r="CI213" s="19">
        <v>0</v>
      </c>
      <c r="CJ213" s="19">
        <v>0</v>
      </c>
      <c r="CK213" s="19">
        <f>SUM(CL213:CP213)</f>
        <v>0</v>
      </c>
      <c r="CL213" s="19">
        <v>0</v>
      </c>
      <c r="CM213" s="19">
        <v>0</v>
      </c>
      <c r="CN213" s="19">
        <v>0</v>
      </c>
      <c r="CO213" s="19"/>
      <c r="CP213" s="19"/>
      <c r="CQ213" s="19">
        <v>0</v>
      </c>
      <c r="CR213" s="19">
        <f t="shared" si="219"/>
        <v>0</v>
      </c>
      <c r="CS213" s="19">
        <f t="shared" si="220"/>
        <v>0</v>
      </c>
      <c r="CT213" s="19">
        <v>0</v>
      </c>
      <c r="CU213" s="20">
        <v>0</v>
      </c>
      <c r="CW213" s="94"/>
      <c r="CX213" s="109">
        <v>1603344</v>
      </c>
      <c r="CY213" s="109">
        <f t="shared" si="352"/>
        <v>0</v>
      </c>
      <c r="CZ213" s="94"/>
      <c r="DA213" s="95"/>
    </row>
    <row r="214" spans="1:123" ht="31.2" x14ac:dyDescent="0.3">
      <c r="A214" s="21" t="s">
        <v>1</v>
      </c>
      <c r="B214" s="34" t="s">
        <v>102</v>
      </c>
      <c r="C214" s="31" t="s">
        <v>489</v>
      </c>
      <c r="D214" s="18">
        <f>SUM(E214+BZ214+CR214)</f>
        <v>619707359</v>
      </c>
      <c r="E214" s="19">
        <f>SUM(F214+BA214)</f>
        <v>619707359</v>
      </c>
      <c r="F214" s="19">
        <f>SUM(G214+H214+I214+P214+S214+T214+U214+AE214+AD214)</f>
        <v>0</v>
      </c>
      <c r="G214" s="19">
        <v>0</v>
      </c>
      <c r="H214" s="19">
        <v>0</v>
      </c>
      <c r="I214" s="19">
        <f t="shared" si="213"/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9">
        <f t="shared" si="214"/>
        <v>0</v>
      </c>
      <c r="Q214" s="19">
        <v>0</v>
      </c>
      <c r="R214" s="19">
        <v>0</v>
      </c>
      <c r="S214" s="19">
        <v>0</v>
      </c>
      <c r="T214" s="19">
        <v>0</v>
      </c>
      <c r="U214" s="19">
        <f t="shared" si="355"/>
        <v>0</v>
      </c>
      <c r="V214" s="19">
        <v>0</v>
      </c>
      <c r="W214" s="19">
        <v>0</v>
      </c>
      <c r="X214" s="19">
        <v>0</v>
      </c>
      <c r="Y214" s="19">
        <v>0</v>
      </c>
      <c r="Z214" s="19">
        <v>0</v>
      </c>
      <c r="AA214" s="19">
        <v>0</v>
      </c>
      <c r="AB214" s="19">
        <v>0</v>
      </c>
      <c r="AC214" s="19">
        <v>0</v>
      </c>
      <c r="AD214" s="19">
        <v>0</v>
      </c>
      <c r="AE214" s="19">
        <f>SUM(AF214:AZ214)</f>
        <v>0</v>
      </c>
      <c r="AF214" s="19">
        <v>0</v>
      </c>
      <c r="AG214" s="19">
        <v>0</v>
      </c>
      <c r="AH214" s="19">
        <v>0</v>
      </c>
      <c r="AI214" s="19">
        <v>0</v>
      </c>
      <c r="AJ214" s="19">
        <v>0</v>
      </c>
      <c r="AK214" s="19">
        <v>0</v>
      </c>
      <c r="AL214" s="19">
        <v>0</v>
      </c>
      <c r="AM214" s="19">
        <v>0</v>
      </c>
      <c r="AN214" s="19">
        <v>0</v>
      </c>
      <c r="AO214" s="19">
        <v>0</v>
      </c>
      <c r="AP214" s="19">
        <v>0</v>
      </c>
      <c r="AQ214" s="19">
        <v>0</v>
      </c>
      <c r="AR214" s="19">
        <v>0</v>
      </c>
      <c r="AS214" s="19">
        <v>0</v>
      </c>
      <c r="AT214" s="19"/>
      <c r="AU214" s="19"/>
      <c r="AV214" s="19">
        <v>0</v>
      </c>
      <c r="AW214" s="19">
        <v>0</v>
      </c>
      <c r="AX214" s="19">
        <v>0</v>
      </c>
      <c r="AY214" s="19"/>
      <c r="AZ214" s="19">
        <v>0</v>
      </c>
      <c r="BA214" s="19">
        <f>SUM(BB214+BF214+BI214+BK214+BN214)</f>
        <v>619707359</v>
      </c>
      <c r="BB214" s="19">
        <f>SUM(BC214:BE214)</f>
        <v>0</v>
      </c>
      <c r="BC214" s="19"/>
      <c r="BD214" s="19">
        <v>0</v>
      </c>
      <c r="BE214" s="19">
        <v>0</v>
      </c>
      <c r="BF214" s="19">
        <f>SUM(BH214:BH214)</f>
        <v>0</v>
      </c>
      <c r="BG214" s="19">
        <v>0</v>
      </c>
      <c r="BH214" s="19">
        <v>0</v>
      </c>
      <c r="BI214" s="23">
        <f>289058721+330648638</f>
        <v>619707359</v>
      </c>
      <c r="BJ214" s="19">
        <v>0</v>
      </c>
      <c r="BK214" s="19">
        <f t="shared" si="216"/>
        <v>0</v>
      </c>
      <c r="BL214" s="19">
        <v>0</v>
      </c>
      <c r="BM214" s="19">
        <v>0</v>
      </c>
      <c r="BN214" s="19">
        <f>SUM(BO214:BY214)</f>
        <v>0</v>
      </c>
      <c r="BO214" s="19">
        <v>0</v>
      </c>
      <c r="BP214" s="19">
        <v>0</v>
      </c>
      <c r="BQ214" s="19">
        <v>0</v>
      </c>
      <c r="BR214" s="19">
        <v>0</v>
      </c>
      <c r="BS214" s="19">
        <v>0</v>
      </c>
      <c r="BT214" s="19">
        <v>0</v>
      </c>
      <c r="BU214" s="19">
        <v>0</v>
      </c>
      <c r="BV214" s="19">
        <v>0</v>
      </c>
      <c r="BW214" s="19">
        <v>0</v>
      </c>
      <c r="BX214" s="19">
        <v>0</v>
      </c>
      <c r="BY214" s="19">
        <v>0</v>
      </c>
      <c r="BZ214" s="19">
        <f>SUM(CA214+CQ214)</f>
        <v>0</v>
      </c>
      <c r="CA214" s="19">
        <f>SUM(CB214+CE214+CK214)</f>
        <v>0</v>
      </c>
      <c r="CB214" s="19">
        <f t="shared" si="217"/>
        <v>0</v>
      </c>
      <c r="CC214" s="19">
        <v>0</v>
      </c>
      <c r="CD214" s="19">
        <v>0</v>
      </c>
      <c r="CE214" s="19">
        <f>SUM(CF214:CJ214)</f>
        <v>0</v>
      </c>
      <c r="CF214" s="19">
        <v>0</v>
      </c>
      <c r="CG214" s="19">
        <v>0</v>
      </c>
      <c r="CH214" s="19">
        <v>0</v>
      </c>
      <c r="CI214" s="19">
        <v>0</v>
      </c>
      <c r="CJ214" s="19">
        <v>0</v>
      </c>
      <c r="CK214" s="19">
        <f>SUM(CL214:CP214)</f>
        <v>0</v>
      </c>
      <c r="CL214" s="19">
        <v>0</v>
      </c>
      <c r="CM214" s="19">
        <v>0</v>
      </c>
      <c r="CN214" s="19">
        <v>0</v>
      </c>
      <c r="CO214" s="19"/>
      <c r="CP214" s="19"/>
      <c r="CQ214" s="19">
        <v>0</v>
      </c>
      <c r="CR214" s="19">
        <f t="shared" si="219"/>
        <v>0</v>
      </c>
      <c r="CS214" s="19">
        <f t="shared" si="220"/>
        <v>0</v>
      </c>
      <c r="CT214" s="19">
        <v>0</v>
      </c>
      <c r="CU214" s="20">
        <v>0</v>
      </c>
      <c r="CW214" s="94"/>
      <c r="CX214" s="109">
        <v>289058721</v>
      </c>
      <c r="CY214" s="109">
        <f t="shared" si="352"/>
        <v>330648638</v>
      </c>
      <c r="CZ214" s="94"/>
      <c r="DA214" s="95"/>
    </row>
    <row r="215" spans="1:123" s="59" customFormat="1" ht="15.6" x14ac:dyDescent="0.3">
      <c r="A215" s="25" t="s">
        <v>308</v>
      </c>
      <c r="B215" s="25" t="s">
        <v>1</v>
      </c>
      <c r="C215" s="26" t="s">
        <v>309</v>
      </c>
      <c r="D215" s="27">
        <f t="shared" ref="D215:AI215" si="356">SUM(D216+D218+D221+D258+D270+D272)</f>
        <v>404196814</v>
      </c>
      <c r="E215" s="27">
        <f t="shared" si="356"/>
        <v>266018887</v>
      </c>
      <c r="F215" s="27">
        <f t="shared" si="356"/>
        <v>261087877</v>
      </c>
      <c r="G215" s="27">
        <f t="shared" si="356"/>
        <v>109520534</v>
      </c>
      <c r="H215" s="27">
        <f t="shared" si="356"/>
        <v>21470960</v>
      </c>
      <c r="I215" s="27">
        <f t="shared" si="356"/>
        <v>44115061</v>
      </c>
      <c r="J215" s="27">
        <f t="shared" si="356"/>
        <v>14393397</v>
      </c>
      <c r="K215" s="27">
        <f t="shared" si="356"/>
        <v>1577261</v>
      </c>
      <c r="L215" s="27">
        <f t="shared" si="356"/>
        <v>2208635</v>
      </c>
      <c r="M215" s="27">
        <f t="shared" si="356"/>
        <v>20000</v>
      </c>
      <c r="N215" s="27">
        <f t="shared" si="356"/>
        <v>8885626</v>
      </c>
      <c r="O215" s="27">
        <f t="shared" si="356"/>
        <v>17030142</v>
      </c>
      <c r="P215" s="27">
        <f t="shared" si="356"/>
        <v>664914</v>
      </c>
      <c r="Q215" s="27">
        <f t="shared" si="356"/>
        <v>98031</v>
      </c>
      <c r="R215" s="27">
        <f t="shared" si="356"/>
        <v>566883</v>
      </c>
      <c r="S215" s="27">
        <f t="shared" si="356"/>
        <v>73517</v>
      </c>
      <c r="T215" s="27">
        <f t="shared" si="356"/>
        <v>1408230</v>
      </c>
      <c r="U215" s="27">
        <f t="shared" si="356"/>
        <v>9865096</v>
      </c>
      <c r="V215" s="27">
        <f t="shared" si="356"/>
        <v>2641688</v>
      </c>
      <c r="W215" s="27">
        <f t="shared" si="356"/>
        <v>3828928</v>
      </c>
      <c r="X215" s="27">
        <f t="shared" si="356"/>
        <v>1308628</v>
      </c>
      <c r="Y215" s="27">
        <f t="shared" si="356"/>
        <v>1146124</v>
      </c>
      <c r="Z215" s="27">
        <f t="shared" si="356"/>
        <v>626676</v>
      </c>
      <c r="AA215" s="27">
        <f t="shared" si="356"/>
        <v>126722</v>
      </c>
      <c r="AB215" s="27">
        <f t="shared" si="356"/>
        <v>0</v>
      </c>
      <c r="AC215" s="27">
        <f t="shared" si="356"/>
        <v>186330</v>
      </c>
      <c r="AD215" s="27">
        <f t="shared" si="356"/>
        <v>0</v>
      </c>
      <c r="AE215" s="27">
        <f t="shared" si="356"/>
        <v>73969565</v>
      </c>
      <c r="AF215" s="27">
        <f t="shared" si="356"/>
        <v>0</v>
      </c>
      <c r="AG215" s="27">
        <f t="shared" si="356"/>
        <v>0</v>
      </c>
      <c r="AH215" s="27">
        <f t="shared" si="356"/>
        <v>5845092</v>
      </c>
      <c r="AI215" s="27">
        <f t="shared" si="356"/>
        <v>6971046</v>
      </c>
      <c r="AJ215" s="27">
        <f t="shared" ref="AJ215:BO215" si="357">SUM(AJ216+AJ218+AJ221+AJ258+AJ270+AJ272)</f>
        <v>347041</v>
      </c>
      <c r="AK215" s="27">
        <f t="shared" si="357"/>
        <v>1149832</v>
      </c>
      <c r="AL215" s="27">
        <f t="shared" si="357"/>
        <v>5700</v>
      </c>
      <c r="AM215" s="27">
        <f t="shared" si="357"/>
        <v>324985</v>
      </c>
      <c r="AN215" s="27">
        <f t="shared" si="357"/>
        <v>2543989</v>
      </c>
      <c r="AO215" s="27">
        <f t="shared" si="357"/>
        <v>21833</v>
      </c>
      <c r="AP215" s="27">
        <f t="shared" si="357"/>
        <v>20600</v>
      </c>
      <c r="AQ215" s="27">
        <f t="shared" si="357"/>
        <v>7892843</v>
      </c>
      <c r="AR215" s="27">
        <f t="shared" si="357"/>
        <v>320288</v>
      </c>
      <c r="AS215" s="27">
        <f t="shared" si="357"/>
        <v>606080</v>
      </c>
      <c r="AT215" s="27">
        <f t="shared" si="357"/>
        <v>0</v>
      </c>
      <c r="AU215" s="27">
        <f t="shared" si="357"/>
        <v>3618</v>
      </c>
      <c r="AV215" s="27">
        <f t="shared" si="357"/>
        <v>0</v>
      </c>
      <c r="AW215" s="27">
        <f t="shared" si="357"/>
        <v>1230675</v>
      </c>
      <c r="AX215" s="27">
        <f t="shared" si="357"/>
        <v>443927</v>
      </c>
      <c r="AY215" s="27">
        <f t="shared" si="357"/>
        <v>285000</v>
      </c>
      <c r="AZ215" s="27">
        <f t="shared" si="357"/>
        <v>45957016</v>
      </c>
      <c r="BA215" s="27">
        <f t="shared" si="357"/>
        <v>4931010</v>
      </c>
      <c r="BB215" s="27">
        <f t="shared" si="357"/>
        <v>0</v>
      </c>
      <c r="BC215" s="27">
        <f t="shared" si="357"/>
        <v>0</v>
      </c>
      <c r="BD215" s="27">
        <f t="shared" si="357"/>
        <v>0</v>
      </c>
      <c r="BE215" s="27">
        <f t="shared" si="357"/>
        <v>0</v>
      </c>
      <c r="BF215" s="27">
        <f t="shared" si="357"/>
        <v>0</v>
      </c>
      <c r="BG215" s="27">
        <f t="shared" si="357"/>
        <v>0</v>
      </c>
      <c r="BH215" s="27">
        <f t="shared" si="357"/>
        <v>0</v>
      </c>
      <c r="BI215" s="27">
        <f t="shared" si="357"/>
        <v>4685577</v>
      </c>
      <c r="BJ215" s="27">
        <f t="shared" si="357"/>
        <v>509352</v>
      </c>
      <c r="BK215" s="27">
        <f t="shared" si="357"/>
        <v>0</v>
      </c>
      <c r="BL215" s="27">
        <f t="shared" si="357"/>
        <v>0</v>
      </c>
      <c r="BM215" s="27">
        <f t="shared" si="357"/>
        <v>0</v>
      </c>
      <c r="BN215" s="27">
        <f t="shared" si="357"/>
        <v>245433</v>
      </c>
      <c r="BO215" s="27">
        <f t="shared" si="357"/>
        <v>0</v>
      </c>
      <c r="BP215" s="27">
        <f t="shared" ref="BP215:CN215" si="358">SUM(BP216+BP218+BP221+BP258+BP270+BP272)</f>
        <v>0</v>
      </c>
      <c r="BQ215" s="27">
        <f t="shared" si="358"/>
        <v>0</v>
      </c>
      <c r="BR215" s="27">
        <f t="shared" si="358"/>
        <v>0</v>
      </c>
      <c r="BS215" s="27">
        <f t="shared" si="358"/>
        <v>0</v>
      </c>
      <c r="BT215" s="27">
        <f t="shared" si="358"/>
        <v>0</v>
      </c>
      <c r="BU215" s="27">
        <f t="shared" si="358"/>
        <v>0</v>
      </c>
      <c r="BV215" s="27">
        <f t="shared" si="358"/>
        <v>0</v>
      </c>
      <c r="BW215" s="27">
        <f t="shared" si="358"/>
        <v>0</v>
      </c>
      <c r="BX215" s="27">
        <f t="shared" si="358"/>
        <v>42689</v>
      </c>
      <c r="BY215" s="27">
        <f t="shared" si="358"/>
        <v>202744</v>
      </c>
      <c r="BZ215" s="27">
        <f t="shared" si="358"/>
        <v>138177927</v>
      </c>
      <c r="CA215" s="27">
        <f t="shared" si="358"/>
        <v>26241454</v>
      </c>
      <c r="CB215" s="27">
        <f t="shared" si="358"/>
        <v>24616407</v>
      </c>
      <c r="CC215" s="27">
        <f t="shared" si="358"/>
        <v>310560</v>
      </c>
      <c r="CD215" s="27">
        <f t="shared" si="358"/>
        <v>24305847</v>
      </c>
      <c r="CE215" s="27">
        <f t="shared" si="358"/>
        <v>352106</v>
      </c>
      <c r="CF215" s="27">
        <f t="shared" si="358"/>
        <v>0</v>
      </c>
      <c r="CG215" s="27">
        <f t="shared" si="358"/>
        <v>0</v>
      </c>
      <c r="CH215" s="27">
        <f t="shared" si="358"/>
        <v>0</v>
      </c>
      <c r="CI215" s="27">
        <f t="shared" si="358"/>
        <v>0</v>
      </c>
      <c r="CJ215" s="27">
        <f t="shared" si="358"/>
        <v>352106</v>
      </c>
      <c r="CK215" s="27">
        <f t="shared" si="358"/>
        <v>1272941</v>
      </c>
      <c r="CL215" s="27">
        <f t="shared" si="358"/>
        <v>0</v>
      </c>
      <c r="CM215" s="27">
        <f t="shared" si="358"/>
        <v>300000</v>
      </c>
      <c r="CN215" s="27">
        <f t="shared" si="358"/>
        <v>972941</v>
      </c>
      <c r="CO215" s="27"/>
      <c r="CP215" s="27"/>
      <c r="CQ215" s="27">
        <f>SUM(CQ216+CQ218+CQ221+CQ258+CQ270+CQ272)</f>
        <v>111936473</v>
      </c>
      <c r="CR215" s="27">
        <f>SUM(CR216+CR218+CR221+CR258+CR270+CR272)</f>
        <v>0</v>
      </c>
      <c r="CS215" s="27">
        <f>SUM(CS216+CS218+CS221+CS258+CS270+CS272)</f>
        <v>0</v>
      </c>
      <c r="CT215" s="27">
        <f>SUM(CT216+CT218+CT221+CT258+CT270+CT272)</f>
        <v>0</v>
      </c>
      <c r="CU215" s="61">
        <f>SUM(CU216+CU218+CU221+CU258+CU270+CU272)</f>
        <v>0</v>
      </c>
      <c r="CV215" s="58"/>
      <c r="CW215" s="92"/>
      <c r="CX215" s="113">
        <v>386902506</v>
      </c>
      <c r="CY215" s="113">
        <f t="shared" si="352"/>
        <v>17294308</v>
      </c>
      <c r="CZ215" s="92"/>
      <c r="DA215" s="93"/>
      <c r="DB215" s="58"/>
      <c r="DC215" s="58"/>
      <c r="DD215" s="58"/>
      <c r="DE215" s="58"/>
      <c r="DF215" s="58"/>
      <c r="DG215" s="58"/>
      <c r="DH215" s="58"/>
      <c r="DI215" s="58"/>
      <c r="DJ215" s="58"/>
      <c r="DK215" s="58"/>
      <c r="DL215" s="58"/>
      <c r="DM215" s="58"/>
      <c r="DN215" s="58"/>
      <c r="DO215" s="58"/>
      <c r="DP215" s="58"/>
      <c r="DQ215" s="58"/>
      <c r="DR215" s="58"/>
      <c r="DS215" s="58"/>
    </row>
    <row r="216" spans="1:123" s="59" customFormat="1" ht="15.6" x14ac:dyDescent="0.3">
      <c r="A216" s="16" t="s">
        <v>310</v>
      </c>
      <c r="B216" s="16" t="s">
        <v>1</v>
      </c>
      <c r="C216" s="17" t="s">
        <v>311</v>
      </c>
      <c r="D216" s="18">
        <f>SUM(D217)</f>
        <v>18000000</v>
      </c>
      <c r="E216" s="18">
        <f t="shared" ref="E216:BT216" si="359">SUM(E217)</f>
        <v>0</v>
      </c>
      <c r="F216" s="18">
        <f t="shared" si="359"/>
        <v>0</v>
      </c>
      <c r="G216" s="18">
        <f t="shared" si="359"/>
        <v>0</v>
      </c>
      <c r="H216" s="18">
        <f t="shared" si="359"/>
        <v>0</v>
      </c>
      <c r="I216" s="18">
        <f t="shared" si="359"/>
        <v>0</v>
      </c>
      <c r="J216" s="18">
        <f t="shared" si="359"/>
        <v>0</v>
      </c>
      <c r="K216" s="18">
        <f t="shared" si="359"/>
        <v>0</v>
      </c>
      <c r="L216" s="18">
        <f t="shared" si="359"/>
        <v>0</v>
      </c>
      <c r="M216" s="18">
        <f t="shared" si="359"/>
        <v>0</v>
      </c>
      <c r="N216" s="18">
        <f t="shared" si="359"/>
        <v>0</v>
      </c>
      <c r="O216" s="18">
        <f t="shared" si="359"/>
        <v>0</v>
      </c>
      <c r="P216" s="18">
        <f t="shared" si="359"/>
        <v>0</v>
      </c>
      <c r="Q216" s="18">
        <f t="shared" si="359"/>
        <v>0</v>
      </c>
      <c r="R216" s="18">
        <f t="shared" si="359"/>
        <v>0</v>
      </c>
      <c r="S216" s="18">
        <f t="shared" si="359"/>
        <v>0</v>
      </c>
      <c r="T216" s="18">
        <f t="shared" si="359"/>
        <v>0</v>
      </c>
      <c r="U216" s="18">
        <f t="shared" si="359"/>
        <v>0</v>
      </c>
      <c r="V216" s="18">
        <f t="shared" si="359"/>
        <v>0</v>
      </c>
      <c r="W216" s="18">
        <f t="shared" si="359"/>
        <v>0</v>
      </c>
      <c r="X216" s="18">
        <f t="shared" si="359"/>
        <v>0</v>
      </c>
      <c r="Y216" s="18">
        <f t="shared" si="359"/>
        <v>0</v>
      </c>
      <c r="Z216" s="18">
        <f t="shared" si="359"/>
        <v>0</v>
      </c>
      <c r="AA216" s="18">
        <f t="shared" si="359"/>
        <v>0</v>
      </c>
      <c r="AB216" s="18">
        <f t="shared" si="359"/>
        <v>0</v>
      </c>
      <c r="AC216" s="18">
        <f t="shared" si="359"/>
        <v>0</v>
      </c>
      <c r="AD216" s="18">
        <f t="shared" si="359"/>
        <v>0</v>
      </c>
      <c r="AE216" s="18">
        <f t="shared" si="359"/>
        <v>0</v>
      </c>
      <c r="AF216" s="18">
        <f t="shared" si="359"/>
        <v>0</v>
      </c>
      <c r="AG216" s="18">
        <f t="shared" si="359"/>
        <v>0</v>
      </c>
      <c r="AH216" s="18">
        <f t="shared" si="359"/>
        <v>0</v>
      </c>
      <c r="AI216" s="18">
        <f t="shared" si="359"/>
        <v>0</v>
      </c>
      <c r="AJ216" s="18">
        <f t="shared" si="359"/>
        <v>0</v>
      </c>
      <c r="AK216" s="18">
        <f t="shared" si="359"/>
        <v>0</v>
      </c>
      <c r="AL216" s="18">
        <f t="shared" si="359"/>
        <v>0</v>
      </c>
      <c r="AM216" s="18">
        <f t="shared" si="359"/>
        <v>0</v>
      </c>
      <c r="AN216" s="18">
        <f t="shared" si="359"/>
        <v>0</v>
      </c>
      <c r="AO216" s="18">
        <f t="shared" si="359"/>
        <v>0</v>
      </c>
      <c r="AP216" s="18">
        <f t="shared" si="359"/>
        <v>0</v>
      </c>
      <c r="AQ216" s="18">
        <f t="shared" si="359"/>
        <v>0</v>
      </c>
      <c r="AR216" s="18">
        <f t="shared" si="359"/>
        <v>0</v>
      </c>
      <c r="AS216" s="18">
        <f t="shared" si="359"/>
        <v>0</v>
      </c>
      <c r="AT216" s="18"/>
      <c r="AU216" s="18"/>
      <c r="AV216" s="18">
        <f t="shared" si="359"/>
        <v>0</v>
      </c>
      <c r="AW216" s="18">
        <f t="shared" si="359"/>
        <v>0</v>
      </c>
      <c r="AX216" s="18">
        <f t="shared" si="359"/>
        <v>0</v>
      </c>
      <c r="AY216" s="18"/>
      <c r="AZ216" s="18">
        <f t="shared" si="359"/>
        <v>0</v>
      </c>
      <c r="BA216" s="18">
        <f t="shared" si="359"/>
        <v>0</v>
      </c>
      <c r="BB216" s="18">
        <f t="shared" si="359"/>
        <v>0</v>
      </c>
      <c r="BC216" s="18">
        <f t="shared" si="359"/>
        <v>0</v>
      </c>
      <c r="BD216" s="18">
        <f t="shared" si="359"/>
        <v>0</v>
      </c>
      <c r="BE216" s="18">
        <f t="shared" si="359"/>
        <v>0</v>
      </c>
      <c r="BF216" s="18">
        <f t="shared" si="359"/>
        <v>0</v>
      </c>
      <c r="BG216" s="18">
        <f t="shared" si="359"/>
        <v>0</v>
      </c>
      <c r="BH216" s="18">
        <f t="shared" si="359"/>
        <v>0</v>
      </c>
      <c r="BI216" s="18">
        <f t="shared" si="359"/>
        <v>0</v>
      </c>
      <c r="BJ216" s="18">
        <f t="shared" si="359"/>
        <v>0</v>
      </c>
      <c r="BK216" s="18">
        <f t="shared" si="359"/>
        <v>0</v>
      </c>
      <c r="BL216" s="18">
        <f t="shared" si="359"/>
        <v>0</v>
      </c>
      <c r="BM216" s="18">
        <f t="shared" si="359"/>
        <v>0</v>
      </c>
      <c r="BN216" s="18">
        <f t="shared" si="359"/>
        <v>0</v>
      </c>
      <c r="BO216" s="18">
        <f t="shared" si="359"/>
        <v>0</v>
      </c>
      <c r="BP216" s="18">
        <f t="shared" si="359"/>
        <v>0</v>
      </c>
      <c r="BQ216" s="18">
        <f t="shared" si="359"/>
        <v>0</v>
      </c>
      <c r="BR216" s="18">
        <f t="shared" si="359"/>
        <v>0</v>
      </c>
      <c r="BS216" s="18">
        <f t="shared" si="359"/>
        <v>0</v>
      </c>
      <c r="BT216" s="18">
        <f t="shared" si="359"/>
        <v>0</v>
      </c>
      <c r="BU216" s="18">
        <f t="shared" ref="BU216:CU216" si="360">SUM(BU217)</f>
        <v>0</v>
      </c>
      <c r="BV216" s="18">
        <f t="shared" si="360"/>
        <v>0</v>
      </c>
      <c r="BW216" s="18">
        <f t="shared" si="360"/>
        <v>0</v>
      </c>
      <c r="BX216" s="18">
        <f t="shared" si="360"/>
        <v>0</v>
      </c>
      <c r="BY216" s="18">
        <f t="shared" si="360"/>
        <v>0</v>
      </c>
      <c r="BZ216" s="18">
        <f t="shared" si="360"/>
        <v>18000000</v>
      </c>
      <c r="CA216" s="18">
        <f t="shared" si="360"/>
        <v>0</v>
      </c>
      <c r="CB216" s="18">
        <f t="shared" si="360"/>
        <v>0</v>
      </c>
      <c r="CC216" s="18">
        <f t="shared" si="360"/>
        <v>0</v>
      </c>
      <c r="CD216" s="18">
        <f t="shared" si="360"/>
        <v>0</v>
      </c>
      <c r="CE216" s="18">
        <f t="shared" si="360"/>
        <v>0</v>
      </c>
      <c r="CF216" s="18">
        <f t="shared" si="360"/>
        <v>0</v>
      </c>
      <c r="CG216" s="18">
        <f t="shared" si="360"/>
        <v>0</v>
      </c>
      <c r="CH216" s="18">
        <f t="shared" si="360"/>
        <v>0</v>
      </c>
      <c r="CI216" s="18">
        <f t="shared" si="360"/>
        <v>0</v>
      </c>
      <c r="CJ216" s="18">
        <f t="shared" si="360"/>
        <v>0</v>
      </c>
      <c r="CK216" s="18">
        <f t="shared" si="360"/>
        <v>0</v>
      </c>
      <c r="CL216" s="18">
        <f t="shared" si="360"/>
        <v>0</v>
      </c>
      <c r="CM216" s="18">
        <f t="shared" si="360"/>
        <v>0</v>
      </c>
      <c r="CN216" s="18">
        <f t="shared" si="360"/>
        <v>0</v>
      </c>
      <c r="CO216" s="18"/>
      <c r="CP216" s="18"/>
      <c r="CQ216" s="18">
        <f t="shared" si="360"/>
        <v>18000000</v>
      </c>
      <c r="CR216" s="18">
        <f t="shared" si="360"/>
        <v>0</v>
      </c>
      <c r="CS216" s="18">
        <f t="shared" si="360"/>
        <v>0</v>
      </c>
      <c r="CT216" s="18">
        <f t="shared" si="360"/>
        <v>0</v>
      </c>
      <c r="CU216" s="46">
        <f t="shared" si="360"/>
        <v>0</v>
      </c>
      <c r="CV216" s="58"/>
      <c r="CW216" s="94"/>
      <c r="CX216" s="114">
        <v>18000000</v>
      </c>
      <c r="CY216" s="114">
        <f t="shared" si="352"/>
        <v>0</v>
      </c>
      <c r="CZ216" s="94"/>
      <c r="DA216" s="93"/>
      <c r="DB216" s="58"/>
      <c r="DC216" s="58"/>
      <c r="DD216" s="58"/>
      <c r="DE216" s="58"/>
      <c r="DF216" s="58"/>
      <c r="DG216" s="58"/>
      <c r="DH216" s="58"/>
      <c r="DI216" s="58"/>
      <c r="DJ216" s="58"/>
      <c r="DK216" s="58"/>
      <c r="DL216" s="58"/>
      <c r="DM216" s="58"/>
      <c r="DN216" s="58"/>
      <c r="DO216" s="58"/>
      <c r="DP216" s="58"/>
      <c r="DQ216" s="58"/>
      <c r="DR216" s="58"/>
      <c r="DS216" s="58"/>
    </row>
    <row r="217" spans="1:123" ht="15.6" x14ac:dyDescent="0.3">
      <c r="A217" s="21" t="s">
        <v>1</v>
      </c>
      <c r="B217" s="21" t="s">
        <v>312</v>
      </c>
      <c r="C217" s="22" t="s">
        <v>311</v>
      </c>
      <c r="D217" s="18">
        <f>SUM(E217+BZ217+CR217)</f>
        <v>18000000</v>
      </c>
      <c r="E217" s="19">
        <f>SUM(F217+BA217)</f>
        <v>0</v>
      </c>
      <c r="F217" s="19">
        <f>SUM(G217+H217+I217+P217+S217+T217+U217+AE217+AD217)</f>
        <v>0</v>
      </c>
      <c r="G217" s="19">
        <v>0</v>
      </c>
      <c r="H217" s="19">
        <v>0</v>
      </c>
      <c r="I217" s="19">
        <f t="shared" si="213"/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9">
        <f t="shared" si="214"/>
        <v>0</v>
      </c>
      <c r="Q217" s="19">
        <v>0</v>
      </c>
      <c r="R217" s="19">
        <v>0</v>
      </c>
      <c r="S217" s="19">
        <v>0</v>
      </c>
      <c r="T217" s="19">
        <v>0</v>
      </c>
      <c r="U217" s="19">
        <f t="shared" ref="U217" si="361">SUM(V217:AC217)</f>
        <v>0</v>
      </c>
      <c r="V217" s="19">
        <v>0</v>
      </c>
      <c r="W217" s="19">
        <v>0</v>
      </c>
      <c r="X217" s="19">
        <v>0</v>
      </c>
      <c r="Y217" s="19">
        <v>0</v>
      </c>
      <c r="Z217" s="19">
        <v>0</v>
      </c>
      <c r="AA217" s="19">
        <v>0</v>
      </c>
      <c r="AB217" s="19">
        <v>0</v>
      </c>
      <c r="AC217" s="19">
        <v>0</v>
      </c>
      <c r="AD217" s="19">
        <v>0</v>
      </c>
      <c r="AE217" s="19">
        <f>SUM(AF217:AZ217)</f>
        <v>0</v>
      </c>
      <c r="AF217" s="19">
        <v>0</v>
      </c>
      <c r="AG217" s="19">
        <v>0</v>
      </c>
      <c r="AH217" s="19">
        <v>0</v>
      </c>
      <c r="AI217" s="19">
        <v>0</v>
      </c>
      <c r="AJ217" s="19">
        <v>0</v>
      </c>
      <c r="AK217" s="19">
        <v>0</v>
      </c>
      <c r="AL217" s="19">
        <v>0</v>
      </c>
      <c r="AM217" s="19">
        <v>0</v>
      </c>
      <c r="AN217" s="19">
        <v>0</v>
      </c>
      <c r="AO217" s="19">
        <v>0</v>
      </c>
      <c r="AP217" s="19">
        <v>0</v>
      </c>
      <c r="AQ217" s="19">
        <v>0</v>
      </c>
      <c r="AR217" s="19">
        <v>0</v>
      </c>
      <c r="AS217" s="19">
        <v>0</v>
      </c>
      <c r="AT217" s="19"/>
      <c r="AU217" s="19"/>
      <c r="AV217" s="19">
        <v>0</v>
      </c>
      <c r="AW217" s="19">
        <v>0</v>
      </c>
      <c r="AX217" s="19">
        <v>0</v>
      </c>
      <c r="AY217" s="19"/>
      <c r="AZ217" s="19">
        <v>0</v>
      </c>
      <c r="BA217" s="19">
        <f>SUM(BB217+BF217+BI217+BK217+BN217)</f>
        <v>0</v>
      </c>
      <c r="BB217" s="19">
        <f>SUM(BC217:BE217)</f>
        <v>0</v>
      </c>
      <c r="BC217" s="19">
        <v>0</v>
      </c>
      <c r="BD217" s="19">
        <v>0</v>
      </c>
      <c r="BE217" s="19">
        <v>0</v>
      </c>
      <c r="BF217" s="19">
        <f>SUM(BH217:BH217)</f>
        <v>0</v>
      </c>
      <c r="BG217" s="19">
        <v>0</v>
      </c>
      <c r="BH217" s="19">
        <v>0</v>
      </c>
      <c r="BI217" s="19">
        <v>0</v>
      </c>
      <c r="BJ217" s="19">
        <v>0</v>
      </c>
      <c r="BK217" s="19">
        <f t="shared" si="216"/>
        <v>0</v>
      </c>
      <c r="BL217" s="19">
        <v>0</v>
      </c>
      <c r="BM217" s="19">
        <v>0</v>
      </c>
      <c r="BN217" s="19">
        <f>SUM(BO217:BY217)</f>
        <v>0</v>
      </c>
      <c r="BO217" s="19">
        <v>0</v>
      </c>
      <c r="BP217" s="19">
        <v>0</v>
      </c>
      <c r="BQ217" s="19">
        <v>0</v>
      </c>
      <c r="BR217" s="19">
        <v>0</v>
      </c>
      <c r="BS217" s="19">
        <v>0</v>
      </c>
      <c r="BT217" s="19">
        <v>0</v>
      </c>
      <c r="BU217" s="19">
        <v>0</v>
      </c>
      <c r="BV217" s="19">
        <v>0</v>
      </c>
      <c r="BW217" s="19">
        <v>0</v>
      </c>
      <c r="BX217" s="19">
        <v>0</v>
      </c>
      <c r="BY217" s="19">
        <v>0</v>
      </c>
      <c r="BZ217" s="19">
        <f>SUM(CA217+CQ217)</f>
        <v>18000000</v>
      </c>
      <c r="CA217" s="19">
        <f>SUM(CB217+CE217+CK217)</f>
        <v>0</v>
      </c>
      <c r="CB217" s="19">
        <f t="shared" si="217"/>
        <v>0</v>
      </c>
      <c r="CC217" s="19">
        <v>0</v>
      </c>
      <c r="CD217" s="19">
        <v>0</v>
      </c>
      <c r="CE217" s="19">
        <f>SUM(CF217:CJ217)</f>
        <v>0</v>
      </c>
      <c r="CF217" s="19">
        <v>0</v>
      </c>
      <c r="CG217" s="19">
        <v>0</v>
      </c>
      <c r="CH217" s="19">
        <v>0</v>
      </c>
      <c r="CI217" s="19">
        <v>0</v>
      </c>
      <c r="CJ217" s="19">
        <v>0</v>
      </c>
      <c r="CK217" s="19">
        <f>SUM(CL217:CP217)</f>
        <v>0</v>
      </c>
      <c r="CL217" s="19">
        <v>0</v>
      </c>
      <c r="CM217" s="19">
        <v>0</v>
      </c>
      <c r="CN217" s="19">
        <v>0</v>
      </c>
      <c r="CO217" s="19"/>
      <c r="CP217" s="19"/>
      <c r="CQ217" s="19">
        <v>18000000</v>
      </c>
      <c r="CR217" s="19">
        <f t="shared" si="219"/>
        <v>0</v>
      </c>
      <c r="CS217" s="19">
        <f t="shared" si="220"/>
        <v>0</v>
      </c>
      <c r="CT217" s="19">
        <v>0</v>
      </c>
      <c r="CU217" s="20">
        <v>0</v>
      </c>
      <c r="CW217" s="94"/>
      <c r="CX217" s="109">
        <v>18000000</v>
      </c>
      <c r="CY217" s="109">
        <f t="shared" si="352"/>
        <v>0</v>
      </c>
      <c r="CZ217" s="94"/>
      <c r="DA217" s="95"/>
    </row>
    <row r="218" spans="1:123" s="59" customFormat="1" ht="31.2" x14ac:dyDescent="0.3">
      <c r="A218" s="16" t="s">
        <v>313</v>
      </c>
      <c r="B218" s="16" t="s">
        <v>1</v>
      </c>
      <c r="C218" s="17" t="s">
        <v>314</v>
      </c>
      <c r="D218" s="18">
        <f>SUM(D220:D220)+D219</f>
        <v>13990982</v>
      </c>
      <c r="E218" s="18">
        <f t="shared" ref="E218:BP218" si="362">SUM(E220:E220)+E219</f>
        <v>13990982</v>
      </c>
      <c r="F218" s="18">
        <f t="shared" si="362"/>
        <v>13987148</v>
      </c>
      <c r="G218" s="18">
        <f t="shared" si="362"/>
        <v>1100522</v>
      </c>
      <c r="H218" s="18">
        <f t="shared" si="362"/>
        <v>267614</v>
      </c>
      <c r="I218" s="18">
        <f t="shared" si="362"/>
        <v>124768</v>
      </c>
      <c r="J218" s="18">
        <f t="shared" si="362"/>
        <v>0</v>
      </c>
      <c r="K218" s="18">
        <f t="shared" si="362"/>
        <v>0</v>
      </c>
      <c r="L218" s="18">
        <f t="shared" si="362"/>
        <v>0</v>
      </c>
      <c r="M218" s="18">
        <f t="shared" si="362"/>
        <v>0</v>
      </c>
      <c r="N218" s="18">
        <f t="shared" si="362"/>
        <v>64183</v>
      </c>
      <c r="O218" s="18">
        <f t="shared" si="362"/>
        <v>60585</v>
      </c>
      <c r="P218" s="18">
        <f t="shared" si="362"/>
        <v>0</v>
      </c>
      <c r="Q218" s="18">
        <f t="shared" si="362"/>
        <v>0</v>
      </c>
      <c r="R218" s="18">
        <f t="shared" si="362"/>
        <v>0</v>
      </c>
      <c r="S218" s="18">
        <f t="shared" si="362"/>
        <v>0</v>
      </c>
      <c r="T218" s="18">
        <f t="shared" si="362"/>
        <v>20039</v>
      </c>
      <c r="U218" s="18">
        <f t="shared" si="362"/>
        <v>47590</v>
      </c>
      <c r="V218" s="18">
        <f t="shared" si="362"/>
        <v>0</v>
      </c>
      <c r="W218" s="18">
        <f t="shared" si="362"/>
        <v>32299</v>
      </c>
      <c r="X218" s="18">
        <f t="shared" si="362"/>
        <v>13354</v>
      </c>
      <c r="Y218" s="18">
        <f t="shared" si="362"/>
        <v>1937</v>
      </c>
      <c r="Z218" s="18">
        <f t="shared" si="362"/>
        <v>0</v>
      </c>
      <c r="AA218" s="18">
        <f t="shared" si="362"/>
        <v>0</v>
      </c>
      <c r="AB218" s="18">
        <f t="shared" si="362"/>
        <v>0</v>
      </c>
      <c r="AC218" s="18">
        <f t="shared" si="362"/>
        <v>0</v>
      </c>
      <c r="AD218" s="18">
        <f t="shared" si="362"/>
        <v>0</v>
      </c>
      <c r="AE218" s="18">
        <f t="shared" si="362"/>
        <v>12426615</v>
      </c>
      <c r="AF218" s="18">
        <f t="shared" si="362"/>
        <v>0</v>
      </c>
      <c r="AG218" s="18">
        <f t="shared" si="362"/>
        <v>0</v>
      </c>
      <c r="AH218" s="18">
        <f t="shared" si="362"/>
        <v>20000</v>
      </c>
      <c r="AI218" s="18">
        <f t="shared" si="362"/>
        <v>0</v>
      </c>
      <c r="AJ218" s="18">
        <f t="shared" si="362"/>
        <v>0</v>
      </c>
      <c r="AK218" s="18">
        <f t="shared" si="362"/>
        <v>569</v>
      </c>
      <c r="AL218" s="18">
        <f t="shared" si="362"/>
        <v>0</v>
      </c>
      <c r="AM218" s="18">
        <f t="shared" si="362"/>
        <v>0</v>
      </c>
      <c r="AN218" s="18">
        <f t="shared" si="362"/>
        <v>0</v>
      </c>
      <c r="AO218" s="18">
        <f t="shared" si="362"/>
        <v>6833</v>
      </c>
      <c r="AP218" s="18">
        <f t="shared" si="362"/>
        <v>0</v>
      </c>
      <c r="AQ218" s="18">
        <f t="shared" si="362"/>
        <v>0</v>
      </c>
      <c r="AR218" s="18">
        <f t="shared" si="362"/>
        <v>105288</v>
      </c>
      <c r="AS218" s="18">
        <f t="shared" si="362"/>
        <v>1611</v>
      </c>
      <c r="AT218" s="18">
        <f t="shared" si="362"/>
        <v>0</v>
      </c>
      <c r="AU218" s="18">
        <f t="shared" si="362"/>
        <v>0</v>
      </c>
      <c r="AV218" s="18">
        <f t="shared" si="362"/>
        <v>0</v>
      </c>
      <c r="AW218" s="18">
        <f t="shared" si="362"/>
        <v>0</v>
      </c>
      <c r="AX218" s="18">
        <f t="shared" si="362"/>
        <v>12000</v>
      </c>
      <c r="AY218" s="18">
        <f t="shared" si="362"/>
        <v>185000</v>
      </c>
      <c r="AZ218" s="18">
        <f t="shared" si="362"/>
        <v>12095314</v>
      </c>
      <c r="BA218" s="18">
        <f t="shared" si="362"/>
        <v>3834</v>
      </c>
      <c r="BB218" s="18">
        <f t="shared" si="362"/>
        <v>0</v>
      </c>
      <c r="BC218" s="18">
        <f t="shared" si="362"/>
        <v>0</v>
      </c>
      <c r="BD218" s="18">
        <f t="shared" si="362"/>
        <v>0</v>
      </c>
      <c r="BE218" s="18">
        <f t="shared" si="362"/>
        <v>0</v>
      </c>
      <c r="BF218" s="18">
        <f t="shared" si="362"/>
        <v>0</v>
      </c>
      <c r="BG218" s="18">
        <f t="shared" si="362"/>
        <v>0</v>
      </c>
      <c r="BH218" s="18">
        <f t="shared" si="362"/>
        <v>0</v>
      </c>
      <c r="BI218" s="18">
        <f t="shared" si="362"/>
        <v>0</v>
      </c>
      <c r="BJ218" s="18">
        <f t="shared" si="362"/>
        <v>0</v>
      </c>
      <c r="BK218" s="18">
        <f t="shared" si="362"/>
        <v>0</v>
      </c>
      <c r="BL218" s="18">
        <f t="shared" si="362"/>
        <v>0</v>
      </c>
      <c r="BM218" s="18">
        <f t="shared" si="362"/>
        <v>0</v>
      </c>
      <c r="BN218" s="18">
        <f t="shared" si="362"/>
        <v>3834</v>
      </c>
      <c r="BO218" s="18">
        <f t="shared" si="362"/>
        <v>0</v>
      </c>
      <c r="BP218" s="18">
        <f t="shared" si="362"/>
        <v>0</v>
      </c>
      <c r="BQ218" s="18">
        <f t="shared" ref="BQ218:CQ218" si="363">SUM(BQ220:BQ220)+BQ219</f>
        <v>0</v>
      </c>
      <c r="BR218" s="18">
        <f t="shared" si="363"/>
        <v>0</v>
      </c>
      <c r="BS218" s="18">
        <f t="shared" si="363"/>
        <v>0</v>
      </c>
      <c r="BT218" s="18">
        <f t="shared" si="363"/>
        <v>0</v>
      </c>
      <c r="BU218" s="18">
        <f t="shared" si="363"/>
        <v>0</v>
      </c>
      <c r="BV218" s="18">
        <f t="shared" si="363"/>
        <v>0</v>
      </c>
      <c r="BW218" s="18">
        <f t="shared" si="363"/>
        <v>0</v>
      </c>
      <c r="BX218" s="18">
        <f t="shared" si="363"/>
        <v>3834</v>
      </c>
      <c r="BY218" s="18">
        <f t="shared" si="363"/>
        <v>0</v>
      </c>
      <c r="BZ218" s="18">
        <f t="shared" si="363"/>
        <v>0</v>
      </c>
      <c r="CA218" s="18">
        <f t="shared" si="363"/>
        <v>0</v>
      </c>
      <c r="CB218" s="18">
        <f t="shared" si="363"/>
        <v>0</v>
      </c>
      <c r="CC218" s="18">
        <f t="shared" si="363"/>
        <v>0</v>
      </c>
      <c r="CD218" s="18">
        <f t="shared" si="363"/>
        <v>0</v>
      </c>
      <c r="CE218" s="18">
        <f t="shared" si="363"/>
        <v>0</v>
      </c>
      <c r="CF218" s="18">
        <f t="shared" si="363"/>
        <v>0</v>
      </c>
      <c r="CG218" s="18">
        <f t="shared" si="363"/>
        <v>0</v>
      </c>
      <c r="CH218" s="18">
        <f t="shared" si="363"/>
        <v>0</v>
      </c>
      <c r="CI218" s="18">
        <f t="shared" si="363"/>
        <v>0</v>
      </c>
      <c r="CJ218" s="18">
        <f t="shared" si="363"/>
        <v>0</v>
      </c>
      <c r="CK218" s="18">
        <f t="shared" si="363"/>
        <v>0</v>
      </c>
      <c r="CL218" s="18">
        <f t="shared" si="363"/>
        <v>0</v>
      </c>
      <c r="CM218" s="18">
        <f t="shared" si="363"/>
        <v>0</v>
      </c>
      <c r="CN218" s="18">
        <f t="shared" si="363"/>
        <v>0</v>
      </c>
      <c r="CO218" s="18">
        <f t="shared" si="363"/>
        <v>0</v>
      </c>
      <c r="CP218" s="18">
        <f t="shared" si="363"/>
        <v>0</v>
      </c>
      <c r="CQ218" s="18">
        <f t="shared" si="363"/>
        <v>0</v>
      </c>
      <c r="CR218" s="18">
        <f t="shared" ref="CR218:CU218" si="364">SUM(CR220:CR220)</f>
        <v>0</v>
      </c>
      <c r="CS218" s="18">
        <f t="shared" si="364"/>
        <v>0</v>
      </c>
      <c r="CT218" s="18">
        <f t="shared" si="364"/>
        <v>0</v>
      </c>
      <c r="CU218" s="46">
        <f t="shared" si="364"/>
        <v>0</v>
      </c>
      <c r="CV218" s="58"/>
      <c r="CW218" s="94"/>
      <c r="CX218" s="114">
        <v>13990982</v>
      </c>
      <c r="CY218" s="114">
        <f t="shared" si="352"/>
        <v>0</v>
      </c>
      <c r="CZ218" s="94"/>
      <c r="DA218" s="93"/>
      <c r="DB218" s="58"/>
      <c r="DC218" s="58"/>
      <c r="DD218" s="58"/>
      <c r="DE218" s="58"/>
      <c r="DF218" s="58"/>
      <c r="DG218" s="58"/>
      <c r="DH218" s="58"/>
      <c r="DI218" s="58"/>
      <c r="DJ218" s="58"/>
      <c r="DK218" s="58"/>
      <c r="DL218" s="58"/>
      <c r="DM218" s="58"/>
      <c r="DN218" s="58"/>
      <c r="DO218" s="58"/>
      <c r="DP218" s="58"/>
      <c r="DQ218" s="58"/>
      <c r="DR218" s="58"/>
      <c r="DS218" s="58"/>
    </row>
    <row r="219" spans="1:123" s="59" customFormat="1" ht="31.2" x14ac:dyDescent="0.3">
      <c r="A219" s="16"/>
      <c r="B219" s="21" t="s">
        <v>315</v>
      </c>
      <c r="C219" s="22" t="s">
        <v>607</v>
      </c>
      <c r="D219" s="18">
        <f>SUM(E219+BZ219+CR219)</f>
        <v>12080496</v>
      </c>
      <c r="E219" s="39">
        <f>SUM(F219+BA219)</f>
        <v>12080496</v>
      </c>
      <c r="F219" s="39">
        <f>SUM(G219+H219+I219+P219+S219+T219+U219+AE219+AD219)</f>
        <v>12080496</v>
      </c>
      <c r="G219" s="18"/>
      <c r="H219" s="18"/>
      <c r="I219" s="39">
        <f t="shared" ref="I219:I276" si="365">SUM(J219:O219)</f>
        <v>0</v>
      </c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39">
        <f>SUM(AF219:AZ219)</f>
        <v>12080496</v>
      </c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>
        <v>12080496</v>
      </c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46"/>
      <c r="CV219" s="58"/>
      <c r="CW219" s="94"/>
      <c r="CX219" s="109">
        <v>12080496</v>
      </c>
      <c r="CY219" s="109">
        <f t="shared" si="352"/>
        <v>0</v>
      </c>
      <c r="CZ219" s="94"/>
      <c r="DA219" s="93"/>
      <c r="DB219" s="58"/>
      <c r="DC219" s="58"/>
      <c r="DD219" s="58"/>
      <c r="DE219" s="58"/>
      <c r="DF219" s="58"/>
      <c r="DG219" s="58"/>
      <c r="DH219" s="58"/>
      <c r="DI219" s="58"/>
      <c r="DJ219" s="58"/>
      <c r="DK219" s="58"/>
      <c r="DL219" s="58"/>
      <c r="DM219" s="58"/>
      <c r="DN219" s="58"/>
      <c r="DO219" s="58"/>
      <c r="DP219" s="58"/>
      <c r="DQ219" s="58"/>
      <c r="DR219" s="58"/>
      <c r="DS219" s="58"/>
    </row>
    <row r="220" spans="1:123" s="52" customFormat="1" ht="41.4" customHeight="1" x14ac:dyDescent="0.3">
      <c r="A220" s="36" t="s">
        <v>1</v>
      </c>
      <c r="B220" s="36" t="s">
        <v>315</v>
      </c>
      <c r="C220" s="37" t="s">
        <v>316</v>
      </c>
      <c r="D220" s="38">
        <f>SUM(E220+BZ220+CR220)</f>
        <v>1910486</v>
      </c>
      <c r="E220" s="39">
        <f>SUM(F220+BA220)</f>
        <v>1910486</v>
      </c>
      <c r="F220" s="39">
        <f>SUM(G220+H220+I220+P220+S220+T220+U220+AE220+AD220)</f>
        <v>1906652</v>
      </c>
      <c r="G220" s="35">
        <v>1100522</v>
      </c>
      <c r="H220" s="35">
        <v>267614</v>
      </c>
      <c r="I220" s="39">
        <f t="shared" si="365"/>
        <v>124768</v>
      </c>
      <c r="J220" s="39">
        <v>0</v>
      </c>
      <c r="K220" s="39">
        <v>0</v>
      </c>
      <c r="L220" s="39">
        <v>0</v>
      </c>
      <c r="M220" s="39">
        <v>0</v>
      </c>
      <c r="N220" s="35">
        <v>64183</v>
      </c>
      <c r="O220" s="35">
        <v>60585</v>
      </c>
      <c r="P220" s="39">
        <f t="shared" ref="P220:P276" si="366">SUM(Q220:R220)</f>
        <v>0</v>
      </c>
      <c r="Q220" s="39">
        <v>0</v>
      </c>
      <c r="R220" s="35"/>
      <c r="S220" s="35">
        <v>0</v>
      </c>
      <c r="T220" s="35">
        <v>20039</v>
      </c>
      <c r="U220" s="39">
        <f t="shared" ref="U220" si="367">SUM(V220:AC220)</f>
        <v>47590</v>
      </c>
      <c r="V220" s="35"/>
      <c r="W220" s="35">
        <v>32299</v>
      </c>
      <c r="X220" s="35">
        <v>13354</v>
      </c>
      <c r="Y220" s="35">
        <v>1937</v>
      </c>
      <c r="Z220" s="35"/>
      <c r="AA220" s="35"/>
      <c r="AB220" s="35"/>
      <c r="AC220" s="35"/>
      <c r="AD220" s="35">
        <v>0</v>
      </c>
      <c r="AE220" s="39">
        <f>SUM(AF220:AZ220)</f>
        <v>346119</v>
      </c>
      <c r="AF220" s="39">
        <v>0</v>
      </c>
      <c r="AG220" s="39">
        <v>0</v>
      </c>
      <c r="AH220" s="35">
        <v>20000</v>
      </c>
      <c r="AI220" s="35">
        <v>0</v>
      </c>
      <c r="AJ220" s="35">
        <v>0</v>
      </c>
      <c r="AK220" s="35">
        <v>569</v>
      </c>
      <c r="AL220" s="35">
        <v>0</v>
      </c>
      <c r="AM220" s="35">
        <v>0</v>
      </c>
      <c r="AN220" s="35">
        <v>0</v>
      </c>
      <c r="AO220" s="35">
        <v>6833</v>
      </c>
      <c r="AP220" s="35">
        <v>0</v>
      </c>
      <c r="AQ220" s="35">
        <v>0</v>
      </c>
      <c r="AR220" s="35">
        <v>105288</v>
      </c>
      <c r="AS220" s="35">
        <v>1611</v>
      </c>
      <c r="AT220" s="35">
        <v>0</v>
      </c>
      <c r="AU220" s="35">
        <v>0</v>
      </c>
      <c r="AV220" s="35">
        <v>0</v>
      </c>
      <c r="AW220" s="35">
        <v>0</v>
      </c>
      <c r="AX220" s="35">
        <v>12000</v>
      </c>
      <c r="AY220" s="35">
        <v>185000</v>
      </c>
      <c r="AZ220" s="35">
        <v>14818</v>
      </c>
      <c r="BA220" s="39">
        <f>SUM(BB220+BF220+BI220+BK220+BN220)</f>
        <v>3834</v>
      </c>
      <c r="BB220" s="39">
        <f>SUM(BC220:BE220)</f>
        <v>0</v>
      </c>
      <c r="BC220" s="39">
        <v>0</v>
      </c>
      <c r="BD220" s="39">
        <v>0</v>
      </c>
      <c r="BE220" s="39">
        <v>0</v>
      </c>
      <c r="BF220" s="39">
        <f>SUM(BH220:BH220)</f>
        <v>0</v>
      </c>
      <c r="BG220" s="39">
        <v>0</v>
      </c>
      <c r="BH220" s="39">
        <v>0</v>
      </c>
      <c r="BI220" s="39">
        <v>0</v>
      </c>
      <c r="BJ220" s="39">
        <v>0</v>
      </c>
      <c r="BK220" s="39">
        <f t="shared" ref="BK220:BK276" si="368">SUM(BL220)</f>
        <v>0</v>
      </c>
      <c r="BL220" s="39">
        <v>0</v>
      </c>
      <c r="BM220" s="39">
        <v>0</v>
      </c>
      <c r="BN220" s="39">
        <f>SUM(BO220:BY220)</f>
        <v>3834</v>
      </c>
      <c r="BO220" s="39">
        <v>0</v>
      </c>
      <c r="BP220" s="39">
        <v>0</v>
      </c>
      <c r="BQ220" s="39">
        <v>0</v>
      </c>
      <c r="BR220" s="39">
        <v>0</v>
      </c>
      <c r="BS220" s="39">
        <v>0</v>
      </c>
      <c r="BT220" s="39">
        <v>0</v>
      </c>
      <c r="BU220" s="39">
        <v>0</v>
      </c>
      <c r="BV220" s="39">
        <v>0</v>
      </c>
      <c r="BW220" s="39">
        <v>0</v>
      </c>
      <c r="BX220" s="39">
        <v>3834</v>
      </c>
      <c r="BY220" s="39">
        <v>0</v>
      </c>
      <c r="BZ220" s="39">
        <f>SUM(CA220+CQ220)</f>
        <v>0</v>
      </c>
      <c r="CA220" s="39">
        <f>SUM(CB220+CE220+CK220)</f>
        <v>0</v>
      </c>
      <c r="CB220" s="39">
        <f t="shared" ref="CB220:CB276" si="369">SUM(CC220:CD220)</f>
        <v>0</v>
      </c>
      <c r="CC220" s="39">
        <v>0</v>
      </c>
      <c r="CD220" s="35"/>
      <c r="CE220" s="39">
        <f>SUM(CF220:CJ220)</f>
        <v>0</v>
      </c>
      <c r="CF220" s="39">
        <v>0</v>
      </c>
      <c r="CG220" s="39">
        <v>0</v>
      </c>
      <c r="CH220" s="39">
        <v>0</v>
      </c>
      <c r="CI220" s="39">
        <v>0</v>
      </c>
      <c r="CJ220" s="39">
        <v>0</v>
      </c>
      <c r="CK220" s="39">
        <f>SUM(CL220:CP220)</f>
        <v>0</v>
      </c>
      <c r="CL220" s="39">
        <v>0</v>
      </c>
      <c r="CM220" s="39">
        <v>0</v>
      </c>
      <c r="CN220" s="39"/>
      <c r="CO220" s="39"/>
      <c r="CP220" s="39"/>
      <c r="CQ220" s="39">
        <v>0</v>
      </c>
      <c r="CR220" s="39">
        <f t="shared" ref="CR220:CR276" si="370">SUM(CS220)</f>
        <v>0</v>
      </c>
      <c r="CS220" s="39">
        <f t="shared" ref="CS220:CS276" si="371">SUM(CT220:CU220)</f>
        <v>0</v>
      </c>
      <c r="CT220" s="39">
        <v>0</v>
      </c>
      <c r="CU220" s="41">
        <v>0</v>
      </c>
      <c r="CW220" s="96"/>
      <c r="CX220" s="109">
        <v>1910486</v>
      </c>
      <c r="CY220" s="109">
        <f t="shared" si="352"/>
        <v>0</v>
      </c>
      <c r="CZ220" s="96"/>
      <c r="DA220" s="95"/>
    </row>
    <row r="221" spans="1:123" s="59" customFormat="1" ht="31.2" x14ac:dyDescent="0.3">
      <c r="A221" s="16" t="s">
        <v>317</v>
      </c>
      <c r="B221" s="16" t="s">
        <v>1</v>
      </c>
      <c r="C221" s="17" t="s">
        <v>318</v>
      </c>
      <c r="D221" s="18">
        <f t="shared" ref="D221:AI221" si="372">SUM(D222:D233)</f>
        <v>273060091</v>
      </c>
      <c r="E221" s="18">
        <f t="shared" si="372"/>
        <v>246818637</v>
      </c>
      <c r="F221" s="18">
        <f t="shared" si="372"/>
        <v>245245762</v>
      </c>
      <c r="G221" s="18">
        <f t="shared" si="372"/>
        <v>108420012</v>
      </c>
      <c r="H221" s="18">
        <f t="shared" si="372"/>
        <v>21203346</v>
      </c>
      <c r="I221" s="18">
        <f t="shared" si="372"/>
        <v>43990293</v>
      </c>
      <c r="J221" s="18">
        <f t="shared" si="372"/>
        <v>14393397</v>
      </c>
      <c r="K221" s="18">
        <f t="shared" si="372"/>
        <v>1577261</v>
      </c>
      <c r="L221" s="18">
        <f t="shared" si="372"/>
        <v>2208635</v>
      </c>
      <c r="M221" s="18">
        <f t="shared" si="372"/>
        <v>20000</v>
      </c>
      <c r="N221" s="18">
        <f t="shared" si="372"/>
        <v>8821443</v>
      </c>
      <c r="O221" s="18">
        <f t="shared" si="372"/>
        <v>16969557</v>
      </c>
      <c r="P221" s="18">
        <f t="shared" si="372"/>
        <v>664914</v>
      </c>
      <c r="Q221" s="18">
        <f t="shared" si="372"/>
        <v>98031</v>
      </c>
      <c r="R221" s="18">
        <f t="shared" si="372"/>
        <v>566883</v>
      </c>
      <c r="S221" s="18">
        <f t="shared" si="372"/>
        <v>73517</v>
      </c>
      <c r="T221" s="18">
        <f t="shared" si="372"/>
        <v>1388191</v>
      </c>
      <c r="U221" s="18">
        <f t="shared" si="372"/>
        <v>9817506</v>
      </c>
      <c r="V221" s="18">
        <f t="shared" si="372"/>
        <v>2641688</v>
      </c>
      <c r="W221" s="18">
        <f t="shared" si="372"/>
        <v>3796629</v>
      </c>
      <c r="X221" s="18">
        <f t="shared" si="372"/>
        <v>1295274</v>
      </c>
      <c r="Y221" s="18">
        <f t="shared" si="372"/>
        <v>1144187</v>
      </c>
      <c r="Z221" s="18">
        <f t="shared" si="372"/>
        <v>626676</v>
      </c>
      <c r="AA221" s="18">
        <f t="shared" si="372"/>
        <v>126722</v>
      </c>
      <c r="AB221" s="18">
        <f t="shared" si="372"/>
        <v>0</v>
      </c>
      <c r="AC221" s="18">
        <f t="shared" si="372"/>
        <v>186330</v>
      </c>
      <c r="AD221" s="18">
        <f t="shared" si="372"/>
        <v>0</v>
      </c>
      <c r="AE221" s="18">
        <f t="shared" si="372"/>
        <v>59687983</v>
      </c>
      <c r="AF221" s="18">
        <f t="shared" si="372"/>
        <v>0</v>
      </c>
      <c r="AG221" s="18">
        <f t="shared" si="372"/>
        <v>0</v>
      </c>
      <c r="AH221" s="18">
        <f t="shared" si="372"/>
        <v>5825092</v>
      </c>
      <c r="AI221" s="18">
        <f t="shared" si="372"/>
        <v>6971046</v>
      </c>
      <c r="AJ221" s="18">
        <f t="shared" ref="AJ221:BO221" si="373">SUM(AJ222:AJ233)</f>
        <v>347041</v>
      </c>
      <c r="AK221" s="18">
        <f t="shared" si="373"/>
        <v>1149263</v>
      </c>
      <c r="AL221" s="18">
        <f t="shared" si="373"/>
        <v>5700</v>
      </c>
      <c r="AM221" s="18">
        <f t="shared" si="373"/>
        <v>324985</v>
      </c>
      <c r="AN221" s="18">
        <f t="shared" si="373"/>
        <v>2543989</v>
      </c>
      <c r="AO221" s="18">
        <f t="shared" si="373"/>
        <v>15000</v>
      </c>
      <c r="AP221" s="18">
        <f t="shared" si="373"/>
        <v>20600</v>
      </c>
      <c r="AQ221" s="18">
        <f t="shared" si="373"/>
        <v>7892843</v>
      </c>
      <c r="AR221" s="18">
        <f t="shared" si="373"/>
        <v>215000</v>
      </c>
      <c r="AS221" s="18">
        <f t="shared" si="373"/>
        <v>604469</v>
      </c>
      <c r="AT221" s="18">
        <f t="shared" si="373"/>
        <v>0</v>
      </c>
      <c r="AU221" s="18">
        <f t="shared" si="373"/>
        <v>3618</v>
      </c>
      <c r="AV221" s="18">
        <f t="shared" si="373"/>
        <v>0</v>
      </c>
      <c r="AW221" s="18">
        <f t="shared" si="373"/>
        <v>1230675</v>
      </c>
      <c r="AX221" s="18">
        <f t="shared" si="373"/>
        <v>431927</v>
      </c>
      <c r="AY221" s="18">
        <f t="shared" si="373"/>
        <v>100000</v>
      </c>
      <c r="AZ221" s="18">
        <f t="shared" si="373"/>
        <v>32006735</v>
      </c>
      <c r="BA221" s="18">
        <f t="shared" si="373"/>
        <v>1572875</v>
      </c>
      <c r="BB221" s="18">
        <f t="shared" si="373"/>
        <v>0</v>
      </c>
      <c r="BC221" s="18">
        <f t="shared" si="373"/>
        <v>0</v>
      </c>
      <c r="BD221" s="18">
        <f t="shared" si="373"/>
        <v>0</v>
      </c>
      <c r="BE221" s="18">
        <f t="shared" si="373"/>
        <v>0</v>
      </c>
      <c r="BF221" s="18">
        <f t="shared" si="373"/>
        <v>0</v>
      </c>
      <c r="BG221" s="18">
        <f t="shared" si="373"/>
        <v>0</v>
      </c>
      <c r="BH221" s="18">
        <f t="shared" si="373"/>
        <v>0</v>
      </c>
      <c r="BI221" s="18">
        <f t="shared" si="373"/>
        <v>1331276</v>
      </c>
      <c r="BJ221" s="18">
        <f t="shared" si="373"/>
        <v>509352</v>
      </c>
      <c r="BK221" s="18">
        <f t="shared" si="373"/>
        <v>0</v>
      </c>
      <c r="BL221" s="18">
        <f t="shared" si="373"/>
        <v>0</v>
      </c>
      <c r="BM221" s="18">
        <f t="shared" si="373"/>
        <v>0</v>
      </c>
      <c r="BN221" s="18">
        <f t="shared" si="373"/>
        <v>241599</v>
      </c>
      <c r="BO221" s="18">
        <f t="shared" si="373"/>
        <v>0</v>
      </c>
      <c r="BP221" s="18">
        <f t="shared" ref="BP221:CN221" si="374">SUM(BP222:BP233)</f>
        <v>0</v>
      </c>
      <c r="BQ221" s="18">
        <f t="shared" si="374"/>
        <v>0</v>
      </c>
      <c r="BR221" s="18">
        <f t="shared" si="374"/>
        <v>0</v>
      </c>
      <c r="BS221" s="18">
        <f t="shared" si="374"/>
        <v>0</v>
      </c>
      <c r="BT221" s="18">
        <f t="shared" si="374"/>
        <v>0</v>
      </c>
      <c r="BU221" s="18">
        <f t="shared" si="374"/>
        <v>0</v>
      </c>
      <c r="BV221" s="18">
        <f t="shared" si="374"/>
        <v>0</v>
      </c>
      <c r="BW221" s="18">
        <f t="shared" si="374"/>
        <v>0</v>
      </c>
      <c r="BX221" s="18">
        <f t="shared" si="374"/>
        <v>38855</v>
      </c>
      <c r="BY221" s="18">
        <f t="shared" si="374"/>
        <v>202744</v>
      </c>
      <c r="BZ221" s="18">
        <f t="shared" si="374"/>
        <v>26241454</v>
      </c>
      <c r="CA221" s="18">
        <f t="shared" si="374"/>
        <v>26241454</v>
      </c>
      <c r="CB221" s="18">
        <f t="shared" si="374"/>
        <v>24616407</v>
      </c>
      <c r="CC221" s="18">
        <f t="shared" si="374"/>
        <v>310560</v>
      </c>
      <c r="CD221" s="18">
        <f t="shared" si="374"/>
        <v>24305847</v>
      </c>
      <c r="CE221" s="18">
        <f t="shared" si="374"/>
        <v>352106</v>
      </c>
      <c r="CF221" s="18">
        <f t="shared" si="374"/>
        <v>0</v>
      </c>
      <c r="CG221" s="18">
        <f t="shared" si="374"/>
        <v>0</v>
      </c>
      <c r="CH221" s="18">
        <f t="shared" si="374"/>
        <v>0</v>
      </c>
      <c r="CI221" s="18">
        <f t="shared" si="374"/>
        <v>0</v>
      </c>
      <c r="CJ221" s="18">
        <f t="shared" si="374"/>
        <v>352106</v>
      </c>
      <c r="CK221" s="18">
        <f t="shared" si="374"/>
        <v>1272941</v>
      </c>
      <c r="CL221" s="18">
        <f t="shared" si="374"/>
        <v>0</v>
      </c>
      <c r="CM221" s="18">
        <f t="shared" si="374"/>
        <v>300000</v>
      </c>
      <c r="CN221" s="18">
        <f t="shared" si="374"/>
        <v>972941</v>
      </c>
      <c r="CO221" s="18"/>
      <c r="CP221" s="18"/>
      <c r="CQ221" s="18">
        <f>SUM(CQ222:CQ233)</f>
        <v>0</v>
      </c>
      <c r="CR221" s="18">
        <f>SUM(CR222:CR233)</f>
        <v>0</v>
      </c>
      <c r="CS221" s="18">
        <f>SUM(CS222:CS233)</f>
        <v>0</v>
      </c>
      <c r="CT221" s="18">
        <f>SUM(CT222:CT233)</f>
        <v>0</v>
      </c>
      <c r="CU221" s="46">
        <f>SUM(CU222:CU233)</f>
        <v>0</v>
      </c>
      <c r="CV221" s="58"/>
      <c r="CW221" s="94"/>
      <c r="CX221" s="114">
        <v>255765783</v>
      </c>
      <c r="CY221" s="114">
        <f t="shared" si="352"/>
        <v>17294308</v>
      </c>
      <c r="CZ221" s="94"/>
      <c r="DA221" s="93"/>
      <c r="DB221" s="58"/>
      <c r="DC221" s="58"/>
      <c r="DD221" s="58"/>
      <c r="DE221" s="58"/>
      <c r="DF221" s="58"/>
      <c r="DG221" s="58"/>
      <c r="DH221" s="58"/>
      <c r="DI221" s="58"/>
      <c r="DJ221" s="58"/>
      <c r="DK221" s="58"/>
      <c r="DL221" s="58"/>
      <c r="DM221" s="58"/>
      <c r="DN221" s="58"/>
      <c r="DO221" s="58"/>
      <c r="DP221" s="58"/>
      <c r="DQ221" s="58"/>
      <c r="DR221" s="58"/>
      <c r="DS221" s="58"/>
    </row>
    <row r="222" spans="1:123" ht="36.6" customHeight="1" x14ac:dyDescent="0.3">
      <c r="A222" s="21" t="s">
        <v>1</v>
      </c>
      <c r="B222" s="21" t="s">
        <v>68</v>
      </c>
      <c r="C222" s="22" t="s">
        <v>319</v>
      </c>
      <c r="D222" s="18">
        <f t="shared" ref="D222:D232" si="375">SUM(E222+BZ222+CR222)</f>
        <v>7500000</v>
      </c>
      <c r="E222" s="19">
        <f t="shared" ref="E222:E232" si="376">SUM(F222+BA222)</f>
        <v>7500000</v>
      </c>
      <c r="F222" s="19">
        <f t="shared" ref="F222:F232" si="377">SUM(G222+H222+I222+P222+S222+T222+U222+AE222+AD222)</f>
        <v>7500000</v>
      </c>
      <c r="G222" s="19">
        <v>0</v>
      </c>
      <c r="H222" s="19">
        <v>0</v>
      </c>
      <c r="I222" s="19">
        <f t="shared" si="365"/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f t="shared" si="366"/>
        <v>0</v>
      </c>
      <c r="Q222" s="19">
        <v>0</v>
      </c>
      <c r="R222" s="19">
        <v>0</v>
      </c>
      <c r="S222" s="19">
        <v>0</v>
      </c>
      <c r="T222" s="19">
        <v>0</v>
      </c>
      <c r="U222" s="19">
        <f t="shared" ref="U222:U232" si="378">SUM(V222:AC222)</f>
        <v>0</v>
      </c>
      <c r="V222" s="19">
        <v>0</v>
      </c>
      <c r="W222" s="19">
        <v>0</v>
      </c>
      <c r="X222" s="19">
        <v>0</v>
      </c>
      <c r="Y222" s="19">
        <v>0</v>
      </c>
      <c r="Z222" s="19">
        <v>0</v>
      </c>
      <c r="AA222" s="19">
        <v>0</v>
      </c>
      <c r="AB222" s="19">
        <v>0</v>
      </c>
      <c r="AC222" s="19">
        <v>0</v>
      </c>
      <c r="AD222" s="19">
        <v>0</v>
      </c>
      <c r="AE222" s="19">
        <f t="shared" ref="AE222:AE232" si="379">SUM(AF222:AZ222)</f>
        <v>7500000</v>
      </c>
      <c r="AF222" s="19">
        <v>0</v>
      </c>
      <c r="AG222" s="19">
        <v>0</v>
      </c>
      <c r="AH222" s="19">
        <v>0</v>
      </c>
      <c r="AI222" s="19">
        <v>0</v>
      </c>
      <c r="AJ222" s="23">
        <v>0</v>
      </c>
      <c r="AK222" s="23">
        <v>0</v>
      </c>
      <c r="AL222" s="19">
        <v>0</v>
      </c>
      <c r="AM222" s="19">
        <v>0</v>
      </c>
      <c r="AN222" s="19">
        <v>0</v>
      </c>
      <c r="AO222" s="19">
        <v>0</v>
      </c>
      <c r="AP222" s="19">
        <v>0</v>
      </c>
      <c r="AQ222" s="23">
        <v>7500000</v>
      </c>
      <c r="AR222" s="19">
        <v>0</v>
      </c>
      <c r="AS222" s="19">
        <v>0</v>
      </c>
      <c r="AT222" s="19">
        <v>0</v>
      </c>
      <c r="AU222" s="19">
        <v>0</v>
      </c>
      <c r="AV222" s="19">
        <v>0</v>
      </c>
      <c r="AW222" s="19">
        <v>0</v>
      </c>
      <c r="AX222" s="19">
        <v>0</v>
      </c>
      <c r="AY222" s="19">
        <v>0</v>
      </c>
      <c r="AZ222" s="24">
        <v>0</v>
      </c>
      <c r="BA222" s="19">
        <f>SUM(BB222+BF222+BI222+BK222+BN222)</f>
        <v>0</v>
      </c>
      <c r="BB222" s="19">
        <f t="shared" ref="BB222:BB232" si="380">SUM(BC222:BE222)</f>
        <v>0</v>
      </c>
      <c r="BC222" s="19">
        <v>0</v>
      </c>
      <c r="BD222" s="19">
        <v>0</v>
      </c>
      <c r="BE222" s="19">
        <v>0</v>
      </c>
      <c r="BF222" s="19">
        <f t="shared" ref="BF222:BF232" si="381">SUM(BH222:BH222)</f>
        <v>0</v>
      </c>
      <c r="BG222" s="19">
        <v>0</v>
      </c>
      <c r="BH222" s="19">
        <v>0</v>
      </c>
      <c r="BI222" s="19">
        <v>0</v>
      </c>
      <c r="BJ222" s="19">
        <v>0</v>
      </c>
      <c r="BK222" s="19">
        <f t="shared" si="368"/>
        <v>0</v>
      </c>
      <c r="BL222" s="19">
        <v>0</v>
      </c>
      <c r="BM222" s="19">
        <v>0</v>
      </c>
      <c r="BN222" s="19">
        <f t="shared" ref="BN222:BN232" si="382">SUM(BO222:BY222)</f>
        <v>0</v>
      </c>
      <c r="BO222" s="19">
        <v>0</v>
      </c>
      <c r="BP222" s="19">
        <v>0</v>
      </c>
      <c r="BQ222" s="19">
        <v>0</v>
      </c>
      <c r="BR222" s="19">
        <v>0</v>
      </c>
      <c r="BS222" s="19">
        <v>0</v>
      </c>
      <c r="BT222" s="19">
        <v>0</v>
      </c>
      <c r="BU222" s="19">
        <v>0</v>
      </c>
      <c r="BV222" s="19">
        <v>0</v>
      </c>
      <c r="BW222" s="19">
        <v>0</v>
      </c>
      <c r="BX222" s="19">
        <v>0</v>
      </c>
      <c r="BY222" s="19">
        <v>0</v>
      </c>
      <c r="BZ222" s="19">
        <f t="shared" ref="BZ222:BZ232" si="383">SUM(CA222+CQ222)</f>
        <v>0</v>
      </c>
      <c r="CA222" s="19">
        <f t="shared" ref="CA222:CA232" si="384">SUM(CB222+CE222+CK222)</f>
        <v>0</v>
      </c>
      <c r="CB222" s="19">
        <f t="shared" si="369"/>
        <v>0</v>
      </c>
      <c r="CC222" s="19">
        <v>0</v>
      </c>
      <c r="CD222" s="19">
        <v>0</v>
      </c>
      <c r="CE222" s="19">
        <f t="shared" ref="CE222:CE232" si="385">SUM(CF222:CJ222)</f>
        <v>0</v>
      </c>
      <c r="CF222" s="19">
        <v>0</v>
      </c>
      <c r="CG222" s="19">
        <v>0</v>
      </c>
      <c r="CH222" s="19">
        <v>0</v>
      </c>
      <c r="CI222" s="19">
        <v>0</v>
      </c>
      <c r="CJ222" s="19">
        <v>0</v>
      </c>
      <c r="CK222" s="19">
        <f t="shared" ref="CK222:CK232" si="386">SUM(CL222:CP222)</f>
        <v>0</v>
      </c>
      <c r="CL222" s="19">
        <v>0</v>
      </c>
      <c r="CM222" s="19">
        <v>0</v>
      </c>
      <c r="CN222" s="19">
        <v>0</v>
      </c>
      <c r="CO222" s="19"/>
      <c r="CP222" s="19"/>
      <c r="CQ222" s="19">
        <v>0</v>
      </c>
      <c r="CR222" s="19">
        <f t="shared" si="370"/>
        <v>0</v>
      </c>
      <c r="CS222" s="19">
        <f t="shared" si="371"/>
        <v>0</v>
      </c>
      <c r="CT222" s="19">
        <v>0</v>
      </c>
      <c r="CU222" s="20">
        <v>0</v>
      </c>
      <c r="CW222" s="94"/>
      <c r="CX222" s="109">
        <v>7500000</v>
      </c>
      <c r="CY222" s="109">
        <f t="shared" si="352"/>
        <v>0</v>
      </c>
      <c r="CZ222" s="94"/>
      <c r="DA222" s="95"/>
    </row>
    <row r="223" spans="1:123" ht="30.6" customHeight="1" x14ac:dyDescent="0.3">
      <c r="A223" s="21" t="s">
        <v>1</v>
      </c>
      <c r="B223" s="36" t="s">
        <v>79</v>
      </c>
      <c r="C223" s="37" t="s">
        <v>507</v>
      </c>
      <c r="D223" s="18">
        <f t="shared" si="375"/>
        <v>1084210</v>
      </c>
      <c r="E223" s="19">
        <f t="shared" si="376"/>
        <v>1084210</v>
      </c>
      <c r="F223" s="19">
        <f>SUM(G223+H223+I223+P223+S223+T223+U223+AE223+AD223)</f>
        <v>1084210</v>
      </c>
      <c r="G223" s="19">
        <v>0</v>
      </c>
      <c r="H223" s="19">
        <v>0</v>
      </c>
      <c r="I223" s="19">
        <f>SUM(J223:O223)</f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f>32507-32507</f>
        <v>0</v>
      </c>
      <c r="P223" s="19">
        <f>SUM(Q223:R223)</f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f>SUM(V223:AC223)</f>
        <v>0</v>
      </c>
      <c r="V223" s="19">
        <v>0</v>
      </c>
      <c r="W223" s="19">
        <v>0</v>
      </c>
      <c r="X223" s="19">
        <v>0</v>
      </c>
      <c r="Y223" s="19">
        <v>0</v>
      </c>
      <c r="Z223" s="19">
        <v>0</v>
      </c>
      <c r="AA223" s="19">
        <v>0</v>
      </c>
      <c r="AB223" s="19">
        <v>0</v>
      </c>
      <c r="AC223" s="19">
        <v>0</v>
      </c>
      <c r="AD223" s="19">
        <v>0</v>
      </c>
      <c r="AE223" s="19">
        <f t="shared" si="379"/>
        <v>1084210</v>
      </c>
      <c r="AF223" s="19">
        <v>0</v>
      </c>
      <c r="AG223" s="19">
        <v>0</v>
      </c>
      <c r="AH223" s="19">
        <v>0</v>
      </c>
      <c r="AI223" s="19">
        <v>0</v>
      </c>
      <c r="AJ223" s="24"/>
      <c r="AK223" s="24"/>
      <c r="AL223" s="19"/>
      <c r="AM223" s="19">
        <v>0</v>
      </c>
      <c r="AN223" s="19">
        <v>0</v>
      </c>
      <c r="AO223" s="19">
        <v>0</v>
      </c>
      <c r="AP223" s="19">
        <v>0</v>
      </c>
      <c r="AQ223" s="19">
        <v>0</v>
      </c>
      <c r="AR223" s="19">
        <v>0</v>
      </c>
      <c r="AS223" s="19">
        <v>0</v>
      </c>
      <c r="AT223" s="19">
        <v>0</v>
      </c>
      <c r="AU223" s="19">
        <v>0</v>
      </c>
      <c r="AV223" s="19">
        <v>0</v>
      </c>
      <c r="AW223" s="19">
        <v>0</v>
      </c>
      <c r="AX223" s="19">
        <v>0</v>
      </c>
      <c r="AY223" s="19">
        <v>0</v>
      </c>
      <c r="AZ223" s="24">
        <v>1084210</v>
      </c>
      <c r="BA223" s="19"/>
      <c r="BB223" s="19">
        <f>SUM(BC223:BE223)</f>
        <v>0</v>
      </c>
      <c r="BC223" s="19">
        <v>0</v>
      </c>
      <c r="BD223" s="19">
        <v>0</v>
      </c>
      <c r="BE223" s="19">
        <v>0</v>
      </c>
      <c r="BF223" s="19">
        <f>SUM(BH223:BH223)</f>
        <v>0</v>
      </c>
      <c r="BG223" s="19">
        <v>0</v>
      </c>
      <c r="BH223" s="19">
        <v>0</v>
      </c>
      <c r="BI223" s="19"/>
      <c r="BJ223" s="19">
        <v>0</v>
      </c>
      <c r="BK223" s="19">
        <f>SUM(BL223)</f>
        <v>0</v>
      </c>
      <c r="BL223" s="19">
        <v>0</v>
      </c>
      <c r="BM223" s="19">
        <v>0</v>
      </c>
      <c r="BN223" s="19">
        <f t="shared" si="382"/>
        <v>0</v>
      </c>
      <c r="BO223" s="19">
        <v>0</v>
      </c>
      <c r="BP223" s="19">
        <v>0</v>
      </c>
      <c r="BQ223" s="19">
        <v>0</v>
      </c>
      <c r="BR223" s="19">
        <v>0</v>
      </c>
      <c r="BS223" s="19">
        <v>0</v>
      </c>
      <c r="BT223" s="19">
        <v>0</v>
      </c>
      <c r="BU223" s="19">
        <v>0</v>
      </c>
      <c r="BV223" s="19">
        <v>0</v>
      </c>
      <c r="BW223" s="19">
        <v>0</v>
      </c>
      <c r="BX223" s="19">
        <v>0</v>
      </c>
      <c r="BY223" s="19">
        <v>0</v>
      </c>
      <c r="BZ223" s="19">
        <f t="shared" si="383"/>
        <v>0</v>
      </c>
      <c r="CA223" s="19">
        <f t="shared" si="384"/>
        <v>0</v>
      </c>
      <c r="CB223" s="19">
        <f>SUM(CC223:CD223)</f>
        <v>0</v>
      </c>
      <c r="CC223" s="19">
        <v>0</v>
      </c>
      <c r="CD223" s="19">
        <v>0</v>
      </c>
      <c r="CE223" s="19">
        <f t="shared" si="385"/>
        <v>0</v>
      </c>
      <c r="CF223" s="19">
        <v>0</v>
      </c>
      <c r="CG223" s="19">
        <v>0</v>
      </c>
      <c r="CH223" s="19">
        <v>0</v>
      </c>
      <c r="CI223" s="19">
        <v>0</v>
      </c>
      <c r="CJ223" s="19">
        <v>0</v>
      </c>
      <c r="CK223" s="19">
        <f>SUM(CL223:CP223)</f>
        <v>0</v>
      </c>
      <c r="CL223" s="19">
        <v>0</v>
      </c>
      <c r="CM223" s="19">
        <v>0</v>
      </c>
      <c r="CN223" s="19">
        <v>0</v>
      </c>
      <c r="CO223" s="19"/>
      <c r="CP223" s="19"/>
      <c r="CQ223" s="19">
        <v>0</v>
      </c>
      <c r="CR223" s="19">
        <f>SUM(CS223)</f>
        <v>0</v>
      </c>
      <c r="CS223" s="19">
        <f>SUM(CT223:CU223)</f>
        <v>0</v>
      </c>
      <c r="CT223" s="19">
        <v>0</v>
      </c>
      <c r="CU223" s="20">
        <v>0</v>
      </c>
      <c r="CW223" s="94"/>
      <c r="CX223" s="109">
        <v>1084210</v>
      </c>
      <c r="CY223" s="109">
        <f t="shared" si="352"/>
        <v>0</v>
      </c>
      <c r="CZ223" s="94"/>
      <c r="DA223" s="95"/>
    </row>
    <row r="224" spans="1:123" ht="22.95" hidden="1" customHeight="1" x14ac:dyDescent="0.3">
      <c r="A224" s="36" t="s">
        <v>1</v>
      </c>
      <c r="B224" s="36" t="s">
        <v>79</v>
      </c>
      <c r="C224" s="37" t="s">
        <v>526</v>
      </c>
      <c r="D224" s="38">
        <f t="shared" si="375"/>
        <v>0</v>
      </c>
      <c r="E224" s="39">
        <f t="shared" si="376"/>
        <v>0</v>
      </c>
      <c r="F224" s="19">
        <f>SUM(G224+H224+I224+P224+S224+T224+U224+AE224+AD224)</f>
        <v>0</v>
      </c>
      <c r="G224" s="39">
        <v>0</v>
      </c>
      <c r="H224" s="39">
        <v>0</v>
      </c>
      <c r="I224" s="39">
        <f>SUM(J224:O224)</f>
        <v>0</v>
      </c>
      <c r="J224" s="39">
        <v>0</v>
      </c>
      <c r="K224" s="39">
        <v>0</v>
      </c>
      <c r="L224" s="39">
        <v>0</v>
      </c>
      <c r="M224" s="39">
        <v>0</v>
      </c>
      <c r="N224" s="39">
        <v>0</v>
      </c>
      <c r="O224" s="39">
        <v>0</v>
      </c>
      <c r="P224" s="39">
        <f>SUM(Q224:R224)</f>
        <v>0</v>
      </c>
      <c r="Q224" s="39">
        <v>0</v>
      </c>
      <c r="R224" s="39">
        <v>0</v>
      </c>
      <c r="S224" s="39">
        <v>0</v>
      </c>
      <c r="T224" s="39">
        <v>0</v>
      </c>
      <c r="U224" s="19">
        <f>SUM(V224:AC224)</f>
        <v>0</v>
      </c>
      <c r="V224" s="39">
        <v>0</v>
      </c>
      <c r="W224" s="39">
        <v>0</v>
      </c>
      <c r="X224" s="39">
        <v>0</v>
      </c>
      <c r="Y224" s="39">
        <v>0</v>
      </c>
      <c r="Z224" s="39">
        <v>0</v>
      </c>
      <c r="AA224" s="39">
        <v>0</v>
      </c>
      <c r="AB224" s="39">
        <v>0</v>
      </c>
      <c r="AC224" s="39">
        <v>0</v>
      </c>
      <c r="AD224" s="39">
        <v>0</v>
      </c>
      <c r="AE224" s="39">
        <f t="shared" si="379"/>
        <v>0</v>
      </c>
      <c r="AF224" s="39">
        <v>0</v>
      </c>
      <c r="AG224" s="39">
        <v>0</v>
      </c>
      <c r="AH224" s="39">
        <v>0</v>
      </c>
      <c r="AI224" s="39">
        <v>0</v>
      </c>
      <c r="AJ224" s="35">
        <v>0</v>
      </c>
      <c r="AK224" s="35">
        <v>0</v>
      </c>
      <c r="AL224" s="39">
        <v>0</v>
      </c>
      <c r="AM224" s="39">
        <v>0</v>
      </c>
      <c r="AN224" s="39">
        <v>0</v>
      </c>
      <c r="AO224" s="39">
        <v>0</v>
      </c>
      <c r="AP224" s="39">
        <v>0</v>
      </c>
      <c r="AQ224" s="39">
        <v>0</v>
      </c>
      <c r="AR224" s="39">
        <v>0</v>
      </c>
      <c r="AS224" s="39">
        <v>0</v>
      </c>
      <c r="AT224" s="39">
        <v>0</v>
      </c>
      <c r="AU224" s="39">
        <v>0</v>
      </c>
      <c r="AV224" s="39">
        <v>0</v>
      </c>
      <c r="AW224" s="39">
        <v>0</v>
      </c>
      <c r="AX224" s="39">
        <v>0</v>
      </c>
      <c r="AY224" s="39">
        <v>0</v>
      </c>
      <c r="AZ224" s="40"/>
      <c r="BA224" s="39">
        <f t="shared" ref="BA224:BA229" si="387">SUM(BB224+BF224+BI224+BK224+BN224)</f>
        <v>0</v>
      </c>
      <c r="BB224" s="39">
        <f>SUM(BC224:BE224)</f>
        <v>0</v>
      </c>
      <c r="BC224" s="39">
        <v>0</v>
      </c>
      <c r="BD224" s="39">
        <v>0</v>
      </c>
      <c r="BE224" s="39">
        <v>0</v>
      </c>
      <c r="BF224" s="39">
        <f>SUM(BH224:BH224)</f>
        <v>0</v>
      </c>
      <c r="BG224" s="39">
        <v>0</v>
      </c>
      <c r="BH224" s="39">
        <v>0</v>
      </c>
      <c r="BI224" s="39">
        <v>0</v>
      </c>
      <c r="BJ224" s="39">
        <v>0</v>
      </c>
      <c r="BK224" s="39">
        <f>SUM(BL224)</f>
        <v>0</v>
      </c>
      <c r="BL224" s="39">
        <v>0</v>
      </c>
      <c r="BM224" s="39">
        <v>0</v>
      </c>
      <c r="BN224" s="39">
        <f>SUM(BO224:BY224)</f>
        <v>0</v>
      </c>
      <c r="BO224" s="39">
        <v>0</v>
      </c>
      <c r="BP224" s="39">
        <v>0</v>
      </c>
      <c r="BQ224" s="39">
        <v>0</v>
      </c>
      <c r="BR224" s="39">
        <v>0</v>
      </c>
      <c r="BS224" s="39">
        <v>0</v>
      </c>
      <c r="BT224" s="39">
        <v>0</v>
      </c>
      <c r="BU224" s="39">
        <v>0</v>
      </c>
      <c r="BV224" s="39">
        <v>0</v>
      </c>
      <c r="BW224" s="39">
        <v>0</v>
      </c>
      <c r="BX224" s="39">
        <v>0</v>
      </c>
      <c r="BY224" s="39">
        <v>0</v>
      </c>
      <c r="BZ224" s="39">
        <f t="shared" si="383"/>
        <v>0</v>
      </c>
      <c r="CA224" s="39">
        <f t="shared" si="384"/>
        <v>0</v>
      </c>
      <c r="CB224" s="39">
        <f>SUM(CC224:CD224)</f>
        <v>0</v>
      </c>
      <c r="CC224" s="39">
        <v>0</v>
      </c>
      <c r="CD224" s="39"/>
      <c r="CE224" s="19">
        <f t="shared" si="385"/>
        <v>0</v>
      </c>
      <c r="CF224" s="39">
        <v>0</v>
      </c>
      <c r="CG224" s="39">
        <v>0</v>
      </c>
      <c r="CH224" s="39">
        <v>0</v>
      </c>
      <c r="CI224" s="39">
        <v>0</v>
      </c>
      <c r="CJ224" s="39">
        <v>0</v>
      </c>
      <c r="CK224" s="39">
        <f>SUM(CL224:CP224)</f>
        <v>0</v>
      </c>
      <c r="CL224" s="39">
        <v>0</v>
      </c>
      <c r="CM224" s="39">
        <v>0</v>
      </c>
      <c r="CN224" s="39">
        <v>0</v>
      </c>
      <c r="CO224" s="39"/>
      <c r="CP224" s="39"/>
      <c r="CQ224" s="39">
        <v>0</v>
      </c>
      <c r="CR224" s="39">
        <f>SUM(CS224)</f>
        <v>0</v>
      </c>
      <c r="CS224" s="39">
        <f>SUM(CT224:CU224)</f>
        <v>0</v>
      </c>
      <c r="CT224" s="39">
        <v>0</v>
      </c>
      <c r="CU224" s="41">
        <v>0</v>
      </c>
      <c r="CW224" s="96"/>
      <c r="CX224" s="109">
        <v>71412</v>
      </c>
      <c r="CY224" s="109">
        <f t="shared" si="352"/>
        <v>-71412</v>
      </c>
      <c r="CZ224" s="96"/>
      <c r="DA224" s="95"/>
    </row>
    <row r="225" spans="1:105" ht="42" customHeight="1" x14ac:dyDescent="0.3">
      <c r="A225" s="36"/>
      <c r="B225" s="42" t="s">
        <v>81</v>
      </c>
      <c r="C225" s="43" t="s">
        <v>491</v>
      </c>
      <c r="D225" s="38">
        <f t="shared" si="375"/>
        <v>71412</v>
      </c>
      <c r="E225" s="39">
        <f t="shared" si="376"/>
        <v>71412</v>
      </c>
      <c r="F225" s="39">
        <f t="shared" si="377"/>
        <v>71412</v>
      </c>
      <c r="G225" s="39">
        <v>0</v>
      </c>
      <c r="H225" s="39">
        <v>0</v>
      </c>
      <c r="I225" s="39">
        <f t="shared" ref="I225:I227" si="388">SUM(J225:O225)</f>
        <v>0</v>
      </c>
      <c r="J225" s="39">
        <v>0</v>
      </c>
      <c r="K225" s="39">
        <v>0</v>
      </c>
      <c r="L225" s="39">
        <v>0</v>
      </c>
      <c r="M225" s="39">
        <v>0</v>
      </c>
      <c r="N225" s="39">
        <v>0</v>
      </c>
      <c r="O225" s="39">
        <v>0</v>
      </c>
      <c r="P225" s="39">
        <f t="shared" ref="P225:P227" si="389">SUM(Q225:R225)</f>
        <v>0</v>
      </c>
      <c r="Q225" s="39">
        <v>0</v>
      </c>
      <c r="R225" s="39">
        <v>0</v>
      </c>
      <c r="S225" s="39">
        <v>0</v>
      </c>
      <c r="T225" s="39">
        <v>0</v>
      </c>
      <c r="U225" s="39">
        <f t="shared" si="378"/>
        <v>0</v>
      </c>
      <c r="V225" s="39">
        <v>0</v>
      </c>
      <c r="W225" s="39">
        <v>0</v>
      </c>
      <c r="X225" s="39">
        <v>0</v>
      </c>
      <c r="Y225" s="39">
        <v>0</v>
      </c>
      <c r="Z225" s="39">
        <v>0</v>
      </c>
      <c r="AA225" s="39">
        <v>0</v>
      </c>
      <c r="AB225" s="39">
        <v>0</v>
      </c>
      <c r="AC225" s="39">
        <v>0</v>
      </c>
      <c r="AD225" s="39">
        <v>0</v>
      </c>
      <c r="AE225" s="39">
        <f t="shared" si="379"/>
        <v>71412</v>
      </c>
      <c r="AF225" s="40"/>
      <c r="AG225" s="40"/>
      <c r="AH225" s="39">
        <v>0</v>
      </c>
      <c r="AI225" s="39">
        <v>0</v>
      </c>
      <c r="AJ225" s="35">
        <v>71412</v>
      </c>
      <c r="AK225" s="35">
        <v>0</v>
      </c>
      <c r="AL225" s="39">
        <v>0</v>
      </c>
      <c r="AM225" s="39">
        <v>0</v>
      </c>
      <c r="AN225" s="39">
        <v>0</v>
      </c>
      <c r="AO225" s="39">
        <v>0</v>
      </c>
      <c r="AP225" s="39">
        <v>0</v>
      </c>
      <c r="AQ225" s="39">
        <v>0</v>
      </c>
      <c r="AR225" s="39">
        <v>0</v>
      </c>
      <c r="AS225" s="39">
        <v>0</v>
      </c>
      <c r="AT225" s="39">
        <v>0</v>
      </c>
      <c r="AU225" s="39">
        <v>0</v>
      </c>
      <c r="AV225" s="39">
        <v>0</v>
      </c>
      <c r="AW225" s="39">
        <v>0</v>
      </c>
      <c r="AX225" s="39">
        <v>0</v>
      </c>
      <c r="AY225" s="39">
        <v>0</v>
      </c>
      <c r="AZ225" s="39"/>
      <c r="BA225" s="39">
        <f t="shared" si="387"/>
        <v>0</v>
      </c>
      <c r="BB225" s="39">
        <f t="shared" si="380"/>
        <v>0</v>
      </c>
      <c r="BC225" s="39">
        <v>0</v>
      </c>
      <c r="BD225" s="39">
        <v>0</v>
      </c>
      <c r="BE225" s="39">
        <v>0</v>
      </c>
      <c r="BF225" s="39">
        <f t="shared" si="381"/>
        <v>0</v>
      </c>
      <c r="BG225" s="39">
        <v>0</v>
      </c>
      <c r="BH225" s="39">
        <v>0</v>
      </c>
      <c r="BI225" s="39">
        <v>0</v>
      </c>
      <c r="BJ225" s="39">
        <v>0</v>
      </c>
      <c r="BK225" s="39">
        <f t="shared" si="368"/>
        <v>0</v>
      </c>
      <c r="BL225" s="39">
        <v>0</v>
      </c>
      <c r="BM225" s="39">
        <v>0</v>
      </c>
      <c r="BN225" s="39">
        <f t="shared" si="382"/>
        <v>0</v>
      </c>
      <c r="BO225" s="39">
        <v>0</v>
      </c>
      <c r="BP225" s="39">
        <v>0</v>
      </c>
      <c r="BQ225" s="39">
        <v>0</v>
      </c>
      <c r="BR225" s="39">
        <v>0</v>
      </c>
      <c r="BS225" s="39">
        <v>0</v>
      </c>
      <c r="BT225" s="39">
        <v>0</v>
      </c>
      <c r="BU225" s="39">
        <v>0</v>
      </c>
      <c r="BV225" s="39">
        <v>0</v>
      </c>
      <c r="BW225" s="39">
        <v>0</v>
      </c>
      <c r="BX225" s="39">
        <v>0</v>
      </c>
      <c r="BY225" s="39">
        <v>0</v>
      </c>
      <c r="BZ225" s="39">
        <f t="shared" si="383"/>
        <v>0</v>
      </c>
      <c r="CA225" s="39">
        <f t="shared" si="384"/>
        <v>0</v>
      </c>
      <c r="CB225" s="39">
        <f t="shared" ref="CB225:CB227" si="390">SUM(CC225:CD225)</f>
        <v>0</v>
      </c>
      <c r="CC225" s="39">
        <v>0</v>
      </c>
      <c r="CD225" s="39">
        <v>0</v>
      </c>
      <c r="CE225" s="19">
        <f t="shared" si="385"/>
        <v>0</v>
      </c>
      <c r="CF225" s="39">
        <v>0</v>
      </c>
      <c r="CG225" s="39">
        <v>0</v>
      </c>
      <c r="CH225" s="39">
        <v>0</v>
      </c>
      <c r="CI225" s="39">
        <v>0</v>
      </c>
      <c r="CJ225" s="39">
        <v>0</v>
      </c>
      <c r="CK225" s="39">
        <f t="shared" si="386"/>
        <v>0</v>
      </c>
      <c r="CL225" s="39">
        <v>0</v>
      </c>
      <c r="CM225" s="39">
        <v>0</v>
      </c>
      <c r="CN225" s="39">
        <v>0</v>
      </c>
      <c r="CO225" s="39"/>
      <c r="CP225" s="39"/>
      <c r="CQ225" s="39">
        <v>0</v>
      </c>
      <c r="CR225" s="39">
        <f t="shared" si="370"/>
        <v>0</v>
      </c>
      <c r="CS225" s="39">
        <f t="shared" si="371"/>
        <v>0</v>
      </c>
      <c r="CT225" s="39">
        <v>0</v>
      </c>
      <c r="CU225" s="41">
        <v>0</v>
      </c>
      <c r="CW225" s="96"/>
      <c r="CX225" s="109">
        <v>71412</v>
      </c>
      <c r="CY225" s="109">
        <f t="shared" si="352"/>
        <v>0</v>
      </c>
      <c r="CZ225" s="96"/>
      <c r="DA225" s="95"/>
    </row>
    <row r="226" spans="1:105" ht="46.8" x14ac:dyDescent="0.3">
      <c r="A226" s="36"/>
      <c r="B226" s="42">
        <v>113</v>
      </c>
      <c r="C226" s="43" t="s">
        <v>555</v>
      </c>
      <c r="D226" s="38">
        <f t="shared" si="375"/>
        <v>35647338</v>
      </c>
      <c r="E226" s="39">
        <f t="shared" si="376"/>
        <v>19784956</v>
      </c>
      <c r="F226" s="39">
        <f t="shared" si="377"/>
        <v>19784956</v>
      </c>
      <c r="G226" s="39">
        <v>0</v>
      </c>
      <c r="H226" s="39">
        <v>0</v>
      </c>
      <c r="I226" s="39">
        <f t="shared" si="388"/>
        <v>0</v>
      </c>
      <c r="J226" s="35">
        <v>0</v>
      </c>
      <c r="K226" s="35">
        <v>0</v>
      </c>
      <c r="L226" s="35">
        <v>0</v>
      </c>
      <c r="M226" s="35">
        <v>0</v>
      </c>
      <c r="N226" s="35">
        <v>0</v>
      </c>
      <c r="O226" s="35"/>
      <c r="P226" s="39">
        <f t="shared" si="389"/>
        <v>0</v>
      </c>
      <c r="Q226" s="39">
        <v>0</v>
      </c>
      <c r="R226" s="39">
        <v>0</v>
      </c>
      <c r="S226" s="39">
        <v>0</v>
      </c>
      <c r="T226" s="39">
        <v>0</v>
      </c>
      <c r="U226" s="39">
        <f>SUM(V226:AC226)</f>
        <v>0</v>
      </c>
      <c r="V226" s="39">
        <v>0</v>
      </c>
      <c r="W226" s="39">
        <v>0</v>
      </c>
      <c r="X226" s="39">
        <v>0</v>
      </c>
      <c r="Y226" s="39">
        <v>0</v>
      </c>
      <c r="Z226" s="39">
        <v>0</v>
      </c>
      <c r="AA226" s="39">
        <v>0</v>
      </c>
      <c r="AB226" s="39">
        <v>0</v>
      </c>
      <c r="AC226" s="39">
        <v>0</v>
      </c>
      <c r="AD226" s="39">
        <v>0</v>
      </c>
      <c r="AE226" s="39">
        <f t="shared" si="379"/>
        <v>19784956</v>
      </c>
      <c r="AF226" s="39">
        <v>0</v>
      </c>
      <c r="AG226" s="39">
        <v>0</v>
      </c>
      <c r="AH226" s="35">
        <v>3000000</v>
      </c>
      <c r="AI226" s="35">
        <v>0</v>
      </c>
      <c r="AJ226" s="35"/>
      <c r="AK226" s="35">
        <v>0</v>
      </c>
      <c r="AL226" s="35">
        <v>0</v>
      </c>
      <c r="AM226" s="35">
        <v>0</v>
      </c>
      <c r="AN226" s="35">
        <v>0</v>
      </c>
      <c r="AO226" s="35">
        <v>0</v>
      </c>
      <c r="AP226" s="35">
        <v>0</v>
      </c>
      <c r="AQ226" s="35">
        <v>0</v>
      </c>
      <c r="AR226" s="35">
        <v>0</v>
      </c>
      <c r="AS226" s="35">
        <v>0</v>
      </c>
      <c r="AT226" s="35">
        <v>0</v>
      </c>
      <c r="AU226" s="35">
        <v>0</v>
      </c>
      <c r="AV226" s="35">
        <v>0</v>
      </c>
      <c r="AW226" s="35">
        <v>0</v>
      </c>
      <c r="AX226" s="35">
        <v>0</v>
      </c>
      <c r="AY226" s="35">
        <v>0</v>
      </c>
      <c r="AZ226" s="35">
        <f>16784956</f>
        <v>16784956</v>
      </c>
      <c r="BA226" s="39">
        <f t="shared" si="387"/>
        <v>0</v>
      </c>
      <c r="BB226" s="39">
        <f t="shared" ref="BB226" si="391">SUM(BC226:BE226)</f>
        <v>0</v>
      </c>
      <c r="BC226" s="39">
        <v>0</v>
      </c>
      <c r="BD226" s="39">
        <v>0</v>
      </c>
      <c r="BE226" s="39">
        <v>0</v>
      </c>
      <c r="BF226" s="39">
        <f t="shared" si="381"/>
        <v>0</v>
      </c>
      <c r="BG226" s="39">
        <v>0</v>
      </c>
      <c r="BH226" s="39">
        <v>0</v>
      </c>
      <c r="BI226" s="39">
        <v>0</v>
      </c>
      <c r="BJ226" s="39">
        <v>0</v>
      </c>
      <c r="BK226" s="39">
        <f t="shared" ref="BK226" si="392">SUM(BL226)</f>
        <v>0</v>
      </c>
      <c r="BL226" s="39">
        <v>0</v>
      </c>
      <c r="BM226" s="39">
        <v>0</v>
      </c>
      <c r="BN226" s="39">
        <f t="shared" si="382"/>
        <v>0</v>
      </c>
      <c r="BO226" s="39">
        <v>0</v>
      </c>
      <c r="BP226" s="39">
        <v>0</v>
      </c>
      <c r="BQ226" s="39">
        <v>0</v>
      </c>
      <c r="BR226" s="39">
        <v>0</v>
      </c>
      <c r="BS226" s="39">
        <v>0</v>
      </c>
      <c r="BT226" s="39">
        <v>0</v>
      </c>
      <c r="BU226" s="39">
        <v>0</v>
      </c>
      <c r="BV226" s="39">
        <v>0</v>
      </c>
      <c r="BW226" s="39">
        <v>0</v>
      </c>
      <c r="BX226" s="39">
        <v>0</v>
      </c>
      <c r="BY226" s="39">
        <v>0</v>
      </c>
      <c r="BZ226" s="39">
        <f t="shared" si="383"/>
        <v>15862382</v>
      </c>
      <c r="CA226" s="39">
        <f t="shared" si="384"/>
        <v>15862382</v>
      </c>
      <c r="CB226" s="39">
        <f t="shared" si="390"/>
        <v>15862382</v>
      </c>
      <c r="CC226" s="39">
        <v>0</v>
      </c>
      <c r="CD226" s="39">
        <v>15862382</v>
      </c>
      <c r="CE226" s="19">
        <f t="shared" si="385"/>
        <v>0</v>
      </c>
      <c r="CF226" s="39">
        <v>0</v>
      </c>
      <c r="CG226" s="39">
        <v>0</v>
      </c>
      <c r="CH226" s="39">
        <v>0</v>
      </c>
      <c r="CI226" s="39">
        <v>0</v>
      </c>
      <c r="CJ226" s="39">
        <v>0</v>
      </c>
      <c r="CK226" s="39">
        <f t="shared" si="386"/>
        <v>0</v>
      </c>
      <c r="CL226" s="39">
        <v>0</v>
      </c>
      <c r="CM226" s="39">
        <v>0</v>
      </c>
      <c r="CN226" s="39">
        <v>0</v>
      </c>
      <c r="CO226" s="39"/>
      <c r="CP226" s="39"/>
      <c r="CQ226" s="39">
        <v>0</v>
      </c>
      <c r="CR226" s="39">
        <f t="shared" ref="CR226" si="393">SUM(CS226)</f>
        <v>0</v>
      </c>
      <c r="CS226" s="39">
        <f t="shared" si="371"/>
        <v>0</v>
      </c>
      <c r="CT226" s="39">
        <v>0</v>
      </c>
      <c r="CU226" s="41">
        <v>0</v>
      </c>
      <c r="CW226" s="96"/>
      <c r="CX226" s="109">
        <v>18862382</v>
      </c>
      <c r="CY226" s="109">
        <f t="shared" si="352"/>
        <v>16784956</v>
      </c>
      <c r="CZ226" s="96"/>
      <c r="DA226" s="95"/>
    </row>
    <row r="227" spans="1:105" ht="31.2" x14ac:dyDescent="0.3">
      <c r="A227" s="36"/>
      <c r="B227" s="42" t="s">
        <v>85</v>
      </c>
      <c r="C227" s="43" t="s">
        <v>491</v>
      </c>
      <c r="D227" s="38">
        <f t="shared" si="375"/>
        <v>5469</v>
      </c>
      <c r="E227" s="39">
        <f t="shared" si="376"/>
        <v>5469</v>
      </c>
      <c r="F227" s="39">
        <f t="shared" si="377"/>
        <v>5469</v>
      </c>
      <c r="G227" s="39">
        <v>0</v>
      </c>
      <c r="H227" s="39">
        <v>0</v>
      </c>
      <c r="I227" s="39">
        <f t="shared" si="388"/>
        <v>0</v>
      </c>
      <c r="J227" s="35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9">
        <f t="shared" si="389"/>
        <v>0</v>
      </c>
      <c r="Q227" s="39">
        <v>0</v>
      </c>
      <c r="R227" s="39">
        <v>0</v>
      </c>
      <c r="S227" s="39">
        <v>0</v>
      </c>
      <c r="T227" s="39">
        <v>0</v>
      </c>
      <c r="U227" s="39">
        <f t="shared" si="378"/>
        <v>0</v>
      </c>
      <c r="V227" s="39">
        <v>0</v>
      </c>
      <c r="W227" s="39">
        <v>0</v>
      </c>
      <c r="X227" s="39">
        <v>0</v>
      </c>
      <c r="Y227" s="39">
        <v>0</v>
      </c>
      <c r="Z227" s="39">
        <v>0</v>
      </c>
      <c r="AA227" s="39">
        <v>0</v>
      </c>
      <c r="AB227" s="39">
        <v>0</v>
      </c>
      <c r="AC227" s="39">
        <v>0</v>
      </c>
      <c r="AD227" s="39">
        <v>0</v>
      </c>
      <c r="AE227" s="39">
        <f t="shared" si="379"/>
        <v>5469</v>
      </c>
      <c r="AF227" s="40"/>
      <c r="AG227" s="40"/>
      <c r="AH227" s="35">
        <v>0</v>
      </c>
      <c r="AI227" s="35">
        <v>0</v>
      </c>
      <c r="AJ227" s="35">
        <v>5469</v>
      </c>
      <c r="AK227" s="35"/>
      <c r="AL227" s="35">
        <v>0</v>
      </c>
      <c r="AM227" s="35">
        <v>0</v>
      </c>
      <c r="AN227" s="35">
        <v>0</v>
      </c>
      <c r="AO227" s="35">
        <v>0</v>
      </c>
      <c r="AP227" s="35">
        <v>0</v>
      </c>
      <c r="AQ227" s="35">
        <v>0</v>
      </c>
      <c r="AR227" s="35">
        <v>0</v>
      </c>
      <c r="AS227" s="35">
        <v>0</v>
      </c>
      <c r="AT227" s="35">
        <v>0</v>
      </c>
      <c r="AU227" s="35">
        <v>0</v>
      </c>
      <c r="AV227" s="35">
        <v>0</v>
      </c>
      <c r="AW227" s="35">
        <v>0</v>
      </c>
      <c r="AX227" s="35">
        <v>0</v>
      </c>
      <c r="AY227" s="35">
        <v>0</v>
      </c>
      <c r="AZ227" s="35">
        <v>0</v>
      </c>
      <c r="BA227" s="39">
        <f t="shared" si="387"/>
        <v>0</v>
      </c>
      <c r="BB227" s="39">
        <f t="shared" si="380"/>
        <v>0</v>
      </c>
      <c r="BC227" s="39">
        <v>0</v>
      </c>
      <c r="BD227" s="39">
        <v>0</v>
      </c>
      <c r="BE227" s="39">
        <v>0</v>
      </c>
      <c r="BF227" s="39">
        <f t="shared" si="381"/>
        <v>0</v>
      </c>
      <c r="BG227" s="39">
        <v>0</v>
      </c>
      <c r="BH227" s="39">
        <v>0</v>
      </c>
      <c r="BI227" s="39">
        <v>0</v>
      </c>
      <c r="BJ227" s="39">
        <v>0</v>
      </c>
      <c r="BK227" s="39">
        <f t="shared" si="368"/>
        <v>0</v>
      </c>
      <c r="BL227" s="39">
        <v>0</v>
      </c>
      <c r="BM227" s="39">
        <v>0</v>
      </c>
      <c r="BN227" s="39">
        <f t="shared" si="382"/>
        <v>0</v>
      </c>
      <c r="BO227" s="39">
        <v>0</v>
      </c>
      <c r="BP227" s="39">
        <v>0</v>
      </c>
      <c r="BQ227" s="39">
        <v>0</v>
      </c>
      <c r="BR227" s="39">
        <v>0</v>
      </c>
      <c r="BS227" s="39">
        <v>0</v>
      </c>
      <c r="BT227" s="39">
        <v>0</v>
      </c>
      <c r="BU227" s="39">
        <v>0</v>
      </c>
      <c r="BV227" s="39">
        <v>0</v>
      </c>
      <c r="BW227" s="39">
        <v>0</v>
      </c>
      <c r="BX227" s="39">
        <v>0</v>
      </c>
      <c r="BY227" s="39">
        <v>0</v>
      </c>
      <c r="BZ227" s="39">
        <f t="shared" si="383"/>
        <v>0</v>
      </c>
      <c r="CA227" s="39">
        <f t="shared" si="384"/>
        <v>0</v>
      </c>
      <c r="CB227" s="39">
        <f t="shared" si="390"/>
        <v>0</v>
      </c>
      <c r="CC227" s="39">
        <v>0</v>
      </c>
      <c r="CD227" s="39">
        <v>0</v>
      </c>
      <c r="CE227" s="19">
        <f t="shared" si="385"/>
        <v>0</v>
      </c>
      <c r="CF227" s="39">
        <v>0</v>
      </c>
      <c r="CG227" s="39">
        <v>0</v>
      </c>
      <c r="CH227" s="39">
        <v>0</v>
      </c>
      <c r="CI227" s="39">
        <v>0</v>
      </c>
      <c r="CJ227" s="39">
        <v>0</v>
      </c>
      <c r="CK227" s="39">
        <f t="shared" si="386"/>
        <v>0</v>
      </c>
      <c r="CL227" s="39">
        <v>0</v>
      </c>
      <c r="CM227" s="39">
        <v>0</v>
      </c>
      <c r="CN227" s="39">
        <v>0</v>
      </c>
      <c r="CO227" s="39"/>
      <c r="CP227" s="39"/>
      <c r="CQ227" s="39">
        <v>0</v>
      </c>
      <c r="CR227" s="39">
        <f t="shared" ref="CR227" si="394">SUM(CS227)</f>
        <v>0</v>
      </c>
      <c r="CS227" s="39">
        <f t="shared" si="371"/>
        <v>0</v>
      </c>
      <c r="CT227" s="39">
        <v>0</v>
      </c>
      <c r="CU227" s="41">
        <v>0</v>
      </c>
      <c r="CW227" s="96"/>
      <c r="CX227" s="109">
        <v>5469</v>
      </c>
      <c r="CY227" s="109">
        <f t="shared" si="352"/>
        <v>0</v>
      </c>
      <c r="CZ227" s="96"/>
      <c r="DA227" s="95"/>
    </row>
    <row r="228" spans="1:105" ht="46.8" x14ac:dyDescent="0.3">
      <c r="A228" s="36"/>
      <c r="B228" s="36" t="s">
        <v>85</v>
      </c>
      <c r="C228" s="37" t="s">
        <v>492</v>
      </c>
      <c r="D228" s="38">
        <f t="shared" si="375"/>
        <v>750000</v>
      </c>
      <c r="E228" s="39">
        <f t="shared" si="376"/>
        <v>750000</v>
      </c>
      <c r="F228" s="39">
        <f t="shared" si="377"/>
        <v>750000</v>
      </c>
      <c r="G228" s="39"/>
      <c r="H228" s="39"/>
      <c r="I228" s="39">
        <f t="shared" si="365"/>
        <v>0</v>
      </c>
      <c r="J228" s="35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9">
        <f t="shared" si="366"/>
        <v>0</v>
      </c>
      <c r="Q228" s="39"/>
      <c r="R228" s="39"/>
      <c r="S228" s="39">
        <v>0</v>
      </c>
      <c r="T228" s="39"/>
      <c r="U228" s="39">
        <f t="shared" si="378"/>
        <v>0</v>
      </c>
      <c r="V228" s="39"/>
      <c r="W228" s="39"/>
      <c r="X228" s="39"/>
      <c r="Y228" s="39"/>
      <c r="Z228" s="39"/>
      <c r="AA228" s="39">
        <v>0</v>
      </c>
      <c r="AB228" s="39">
        <v>0</v>
      </c>
      <c r="AC228" s="39"/>
      <c r="AD228" s="39"/>
      <c r="AE228" s="39">
        <f t="shared" si="379"/>
        <v>750000</v>
      </c>
      <c r="AF228" s="39"/>
      <c r="AG228" s="39"/>
      <c r="AH228" s="35"/>
      <c r="AI228" s="35"/>
      <c r="AJ228" s="35"/>
      <c r="AK228" s="35">
        <v>750000</v>
      </c>
      <c r="AL228" s="35">
        <v>0</v>
      </c>
      <c r="AM228" s="35">
        <v>0</v>
      </c>
      <c r="AN228" s="35">
        <v>0</v>
      </c>
      <c r="AO228" s="35">
        <v>0</v>
      </c>
      <c r="AP228" s="35">
        <v>0</v>
      </c>
      <c r="AQ228" s="35">
        <v>0</v>
      </c>
      <c r="AR228" s="35">
        <v>0</v>
      </c>
      <c r="AS228" s="35">
        <v>0</v>
      </c>
      <c r="AT228" s="35">
        <v>0</v>
      </c>
      <c r="AU228" s="35">
        <v>0</v>
      </c>
      <c r="AV228" s="35">
        <v>0</v>
      </c>
      <c r="AW228" s="35">
        <v>0</v>
      </c>
      <c r="AX228" s="35">
        <v>0</v>
      </c>
      <c r="AY228" s="35">
        <v>0</v>
      </c>
      <c r="AZ228" s="35">
        <v>0</v>
      </c>
      <c r="BA228" s="39">
        <f t="shared" si="387"/>
        <v>0</v>
      </c>
      <c r="BB228" s="39">
        <f t="shared" si="380"/>
        <v>0</v>
      </c>
      <c r="BC228" s="39">
        <v>0</v>
      </c>
      <c r="BD228" s="39">
        <v>0</v>
      </c>
      <c r="BE228" s="39">
        <v>0</v>
      </c>
      <c r="BF228" s="39">
        <f t="shared" si="381"/>
        <v>0</v>
      </c>
      <c r="BG228" s="39">
        <v>0</v>
      </c>
      <c r="BH228" s="39">
        <v>0</v>
      </c>
      <c r="BI228" s="39">
        <v>0</v>
      </c>
      <c r="BJ228" s="39">
        <v>0</v>
      </c>
      <c r="BK228" s="39">
        <f t="shared" si="368"/>
        <v>0</v>
      </c>
      <c r="BL228" s="39">
        <v>0</v>
      </c>
      <c r="BM228" s="39">
        <v>0</v>
      </c>
      <c r="BN228" s="39">
        <f t="shared" si="382"/>
        <v>0</v>
      </c>
      <c r="BO228" s="39">
        <v>0</v>
      </c>
      <c r="BP228" s="39">
        <v>0</v>
      </c>
      <c r="BQ228" s="39">
        <v>0</v>
      </c>
      <c r="BR228" s="39">
        <v>0</v>
      </c>
      <c r="BS228" s="39">
        <v>0</v>
      </c>
      <c r="BT228" s="39">
        <v>0</v>
      </c>
      <c r="BU228" s="39">
        <v>0</v>
      </c>
      <c r="BV228" s="39">
        <v>0</v>
      </c>
      <c r="BW228" s="39">
        <v>0</v>
      </c>
      <c r="BX228" s="39"/>
      <c r="BY228" s="39">
        <v>0</v>
      </c>
      <c r="BZ228" s="39">
        <f t="shared" si="383"/>
        <v>0</v>
      </c>
      <c r="CA228" s="39">
        <f t="shared" si="384"/>
        <v>0</v>
      </c>
      <c r="CB228" s="39">
        <f t="shared" si="369"/>
        <v>0</v>
      </c>
      <c r="CC228" s="39">
        <v>0</v>
      </c>
      <c r="CD228" s="39"/>
      <c r="CE228" s="19">
        <f t="shared" si="385"/>
        <v>0</v>
      </c>
      <c r="CF228" s="39">
        <v>0</v>
      </c>
      <c r="CG228" s="39">
        <v>0</v>
      </c>
      <c r="CH228" s="39">
        <v>0</v>
      </c>
      <c r="CI228" s="39">
        <v>0</v>
      </c>
      <c r="CJ228" s="39">
        <v>0</v>
      </c>
      <c r="CK228" s="39">
        <f t="shared" si="386"/>
        <v>0</v>
      </c>
      <c r="CL228" s="39">
        <v>0</v>
      </c>
      <c r="CM228" s="39">
        <v>0</v>
      </c>
      <c r="CN228" s="39"/>
      <c r="CO228" s="39"/>
      <c r="CP228" s="39"/>
      <c r="CQ228" s="39">
        <v>0</v>
      </c>
      <c r="CR228" s="39">
        <f t="shared" ref="CR228" si="395">SUM(CS228)</f>
        <v>0</v>
      </c>
      <c r="CS228" s="39">
        <f t="shared" si="371"/>
        <v>0</v>
      </c>
      <c r="CT228" s="39">
        <v>0</v>
      </c>
      <c r="CU228" s="41">
        <v>0</v>
      </c>
      <c r="CW228" s="96"/>
      <c r="CX228" s="109">
        <v>750000</v>
      </c>
      <c r="CY228" s="109">
        <f t="shared" si="352"/>
        <v>0</v>
      </c>
      <c r="CZ228" s="96"/>
      <c r="DA228" s="95"/>
    </row>
    <row r="229" spans="1:105" ht="62.25" customHeight="1" x14ac:dyDescent="0.3">
      <c r="A229" s="36"/>
      <c r="B229" s="42">
        <v>147</v>
      </c>
      <c r="C229" s="43" t="s">
        <v>604</v>
      </c>
      <c r="D229" s="38">
        <f t="shared" si="375"/>
        <v>821924</v>
      </c>
      <c r="E229" s="39">
        <f t="shared" si="376"/>
        <v>821924</v>
      </c>
      <c r="F229" s="39">
        <f t="shared" si="377"/>
        <v>0</v>
      </c>
      <c r="G229" s="39">
        <v>0</v>
      </c>
      <c r="H229" s="39">
        <v>0</v>
      </c>
      <c r="I229" s="39">
        <f t="shared" ref="I229:I231" si="396">SUM(J229:O229)</f>
        <v>0</v>
      </c>
      <c r="J229" s="35">
        <v>0</v>
      </c>
      <c r="K229" s="35">
        <v>0</v>
      </c>
      <c r="L229" s="35">
        <v>0</v>
      </c>
      <c r="M229" s="35">
        <v>0</v>
      </c>
      <c r="N229" s="35">
        <v>0</v>
      </c>
      <c r="O229" s="35"/>
      <c r="P229" s="39">
        <f t="shared" ref="P229" si="397">SUM(Q229:R229)</f>
        <v>0</v>
      </c>
      <c r="Q229" s="39">
        <v>0</v>
      </c>
      <c r="R229" s="39">
        <v>0</v>
      </c>
      <c r="S229" s="39">
        <v>0</v>
      </c>
      <c r="T229" s="39">
        <v>0</v>
      </c>
      <c r="U229" s="39">
        <f t="shared" si="378"/>
        <v>0</v>
      </c>
      <c r="V229" s="39">
        <v>0</v>
      </c>
      <c r="W229" s="39">
        <v>0</v>
      </c>
      <c r="X229" s="39">
        <v>0</v>
      </c>
      <c r="Y229" s="39">
        <v>0</v>
      </c>
      <c r="Z229" s="39">
        <v>0</v>
      </c>
      <c r="AA229" s="39">
        <v>0</v>
      </c>
      <c r="AB229" s="39">
        <v>0</v>
      </c>
      <c r="AC229" s="39">
        <v>0</v>
      </c>
      <c r="AD229" s="39">
        <v>0</v>
      </c>
      <c r="AE229" s="39">
        <f t="shared" si="379"/>
        <v>0</v>
      </c>
      <c r="AF229" s="40"/>
      <c r="AG229" s="40"/>
      <c r="AH229" s="35">
        <v>0</v>
      </c>
      <c r="AI229" s="35">
        <v>0</v>
      </c>
      <c r="AJ229" s="35">
        <v>0</v>
      </c>
      <c r="AK229" s="35">
        <v>0</v>
      </c>
      <c r="AL229" s="35">
        <v>0</v>
      </c>
      <c r="AM229" s="35">
        <v>0</v>
      </c>
      <c r="AN229" s="35">
        <v>0</v>
      </c>
      <c r="AO229" s="35">
        <v>0</v>
      </c>
      <c r="AP229" s="35">
        <v>0</v>
      </c>
      <c r="AQ229" s="35">
        <v>0</v>
      </c>
      <c r="AR229" s="35">
        <v>0</v>
      </c>
      <c r="AS229" s="35">
        <v>0</v>
      </c>
      <c r="AT229" s="35">
        <v>0</v>
      </c>
      <c r="AU229" s="35">
        <v>0</v>
      </c>
      <c r="AV229" s="35">
        <v>0</v>
      </c>
      <c r="AW229" s="35">
        <v>0</v>
      </c>
      <c r="AX229" s="35">
        <v>0</v>
      </c>
      <c r="AY229" s="35">
        <v>0</v>
      </c>
      <c r="AZ229" s="35"/>
      <c r="BA229" s="39">
        <f t="shared" si="387"/>
        <v>821924</v>
      </c>
      <c r="BB229" s="39">
        <f t="shared" ref="BB229" si="398">SUM(BC229:BE229)</f>
        <v>0</v>
      </c>
      <c r="BC229" s="39">
        <v>0</v>
      </c>
      <c r="BD229" s="39">
        <v>0</v>
      </c>
      <c r="BE229" s="39">
        <v>0</v>
      </c>
      <c r="BF229" s="39">
        <f t="shared" si="381"/>
        <v>0</v>
      </c>
      <c r="BG229" s="39">
        <v>0</v>
      </c>
      <c r="BH229" s="39">
        <v>0</v>
      </c>
      <c r="BI229" s="39">
        <v>821924</v>
      </c>
      <c r="BJ229" s="39">
        <v>0</v>
      </c>
      <c r="BK229" s="39">
        <f t="shared" ref="BK229" si="399">SUM(BL229)</f>
        <v>0</v>
      </c>
      <c r="BL229" s="39">
        <v>0</v>
      </c>
      <c r="BM229" s="39">
        <v>0</v>
      </c>
      <c r="BN229" s="39">
        <f>SUM(BO229:BY229)</f>
        <v>0</v>
      </c>
      <c r="BO229" s="39">
        <v>0</v>
      </c>
      <c r="BP229" s="39">
        <v>0</v>
      </c>
      <c r="BQ229" s="39">
        <v>0</v>
      </c>
      <c r="BR229" s="39">
        <v>0</v>
      </c>
      <c r="BS229" s="39">
        <v>0</v>
      </c>
      <c r="BT229" s="39">
        <v>0</v>
      </c>
      <c r="BU229" s="39">
        <v>0</v>
      </c>
      <c r="BV229" s="39">
        <v>0</v>
      </c>
      <c r="BW229" s="39">
        <v>0</v>
      </c>
      <c r="BX229" s="39">
        <v>0</v>
      </c>
      <c r="BY229" s="39">
        <v>0</v>
      </c>
      <c r="BZ229" s="39">
        <f t="shared" si="383"/>
        <v>0</v>
      </c>
      <c r="CA229" s="39">
        <f t="shared" si="384"/>
        <v>0</v>
      </c>
      <c r="CB229" s="39">
        <f t="shared" ref="CB229" si="400">SUM(CC229:CD229)</f>
        <v>0</v>
      </c>
      <c r="CC229" s="39">
        <v>0</v>
      </c>
      <c r="CD229" s="39">
        <v>0</v>
      </c>
      <c r="CE229" s="19">
        <f t="shared" si="385"/>
        <v>0</v>
      </c>
      <c r="CF229" s="39">
        <v>0</v>
      </c>
      <c r="CG229" s="39">
        <v>0</v>
      </c>
      <c r="CH229" s="39">
        <v>0</v>
      </c>
      <c r="CI229" s="39">
        <v>0</v>
      </c>
      <c r="CJ229" s="39">
        <v>0</v>
      </c>
      <c r="CK229" s="39">
        <f t="shared" si="386"/>
        <v>0</v>
      </c>
      <c r="CL229" s="39">
        <v>0</v>
      </c>
      <c r="CM229" s="39">
        <v>0</v>
      </c>
      <c r="CN229" s="39">
        <v>0</v>
      </c>
      <c r="CO229" s="39"/>
      <c r="CP229" s="39"/>
      <c r="CQ229" s="39">
        <v>0</v>
      </c>
      <c r="CR229" s="39">
        <f t="shared" ref="CR229" si="401">SUM(CS229)</f>
        <v>0</v>
      </c>
      <c r="CS229" s="39">
        <f t="shared" si="371"/>
        <v>0</v>
      </c>
      <c r="CT229" s="39">
        <v>0</v>
      </c>
      <c r="CU229" s="41">
        <v>0</v>
      </c>
      <c r="CW229" s="96"/>
      <c r="CX229" s="109">
        <v>821924</v>
      </c>
      <c r="CY229" s="109">
        <f t="shared" si="352"/>
        <v>0</v>
      </c>
      <c r="CZ229" s="96"/>
      <c r="DA229" s="95"/>
    </row>
    <row r="230" spans="1:105" s="52" customFormat="1" ht="37.5" customHeight="1" x14ac:dyDescent="0.3">
      <c r="A230" s="21" t="s">
        <v>1</v>
      </c>
      <c r="B230" s="36" t="s">
        <v>102</v>
      </c>
      <c r="C230" s="37" t="s">
        <v>374</v>
      </c>
      <c r="D230" s="18">
        <f t="shared" si="375"/>
        <v>509352</v>
      </c>
      <c r="E230" s="19">
        <f t="shared" si="376"/>
        <v>509352</v>
      </c>
      <c r="F230" s="19">
        <f t="shared" si="377"/>
        <v>0</v>
      </c>
      <c r="G230" s="19">
        <v>0</v>
      </c>
      <c r="H230" s="19">
        <v>0</v>
      </c>
      <c r="I230" s="19">
        <f t="shared" si="396"/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f>32507-32507</f>
        <v>0</v>
      </c>
      <c r="P230" s="19">
        <f t="shared" si="366"/>
        <v>0</v>
      </c>
      <c r="Q230" s="19">
        <v>0</v>
      </c>
      <c r="R230" s="19">
        <v>0</v>
      </c>
      <c r="S230" s="19">
        <v>0</v>
      </c>
      <c r="T230" s="19">
        <v>0</v>
      </c>
      <c r="U230" s="19">
        <f t="shared" si="378"/>
        <v>0</v>
      </c>
      <c r="V230" s="19">
        <v>0</v>
      </c>
      <c r="W230" s="19">
        <v>0</v>
      </c>
      <c r="X230" s="19">
        <v>0</v>
      </c>
      <c r="Y230" s="19">
        <v>0</v>
      </c>
      <c r="Z230" s="19">
        <v>0</v>
      </c>
      <c r="AA230" s="19">
        <v>0</v>
      </c>
      <c r="AB230" s="19">
        <v>0</v>
      </c>
      <c r="AC230" s="19">
        <v>0</v>
      </c>
      <c r="AD230" s="19">
        <v>0</v>
      </c>
      <c r="AE230" s="19">
        <f t="shared" si="379"/>
        <v>0</v>
      </c>
      <c r="AF230" s="19">
        <v>0</v>
      </c>
      <c r="AG230" s="19">
        <v>0</v>
      </c>
      <c r="AH230" s="19">
        <v>0</v>
      </c>
      <c r="AI230" s="19">
        <v>0</v>
      </c>
      <c r="AJ230" s="24"/>
      <c r="AK230" s="24"/>
      <c r="AL230" s="19">
        <v>0</v>
      </c>
      <c r="AM230" s="19">
        <v>0</v>
      </c>
      <c r="AN230" s="19">
        <v>0</v>
      </c>
      <c r="AO230" s="19">
        <v>0</v>
      </c>
      <c r="AP230" s="19">
        <v>0</v>
      </c>
      <c r="AQ230" s="19">
        <v>0</v>
      </c>
      <c r="AR230" s="19">
        <v>0</v>
      </c>
      <c r="AS230" s="19">
        <v>0</v>
      </c>
      <c r="AT230" s="19">
        <v>0</v>
      </c>
      <c r="AU230" s="19">
        <v>0</v>
      </c>
      <c r="AV230" s="19">
        <v>0</v>
      </c>
      <c r="AW230" s="19">
        <v>0</v>
      </c>
      <c r="AX230" s="19">
        <v>0</v>
      </c>
      <c r="AY230" s="19">
        <v>0</v>
      </c>
      <c r="AZ230" s="24">
        <v>0</v>
      </c>
      <c r="BA230" s="39">
        <f>SUM(BB230+BF230+BI230+BK230+BN230)</f>
        <v>509352</v>
      </c>
      <c r="BB230" s="19">
        <f t="shared" si="380"/>
        <v>0</v>
      </c>
      <c r="BC230" s="19">
        <v>0</v>
      </c>
      <c r="BD230" s="19">
        <v>0</v>
      </c>
      <c r="BE230" s="19">
        <v>0</v>
      </c>
      <c r="BF230" s="19">
        <f t="shared" si="381"/>
        <v>0</v>
      </c>
      <c r="BG230" s="19">
        <v>0</v>
      </c>
      <c r="BH230" s="19">
        <v>0</v>
      </c>
      <c r="BI230" s="19">
        <f>BJ230</f>
        <v>509352</v>
      </c>
      <c r="BJ230" s="19">
        <v>509352</v>
      </c>
      <c r="BK230" s="19">
        <f t="shared" si="368"/>
        <v>0</v>
      </c>
      <c r="BL230" s="19">
        <v>0</v>
      </c>
      <c r="BM230" s="19">
        <v>0</v>
      </c>
      <c r="BN230" s="19">
        <f t="shared" si="382"/>
        <v>0</v>
      </c>
      <c r="BO230" s="19">
        <v>0</v>
      </c>
      <c r="BP230" s="19">
        <v>0</v>
      </c>
      <c r="BQ230" s="19">
        <v>0</v>
      </c>
      <c r="BR230" s="19">
        <v>0</v>
      </c>
      <c r="BS230" s="19">
        <v>0</v>
      </c>
      <c r="BT230" s="19">
        <v>0</v>
      </c>
      <c r="BU230" s="19">
        <v>0</v>
      </c>
      <c r="BV230" s="19">
        <v>0</v>
      </c>
      <c r="BW230" s="19">
        <v>0</v>
      </c>
      <c r="BX230" s="19">
        <v>0</v>
      </c>
      <c r="BY230" s="19">
        <v>0</v>
      </c>
      <c r="BZ230" s="19">
        <f t="shared" si="383"/>
        <v>0</v>
      </c>
      <c r="CA230" s="19">
        <f t="shared" si="384"/>
        <v>0</v>
      </c>
      <c r="CB230" s="19">
        <f t="shared" ref="CB230:CB231" si="402">SUM(CC230:CD230)</f>
        <v>0</v>
      </c>
      <c r="CC230" s="19">
        <v>0</v>
      </c>
      <c r="CD230" s="19">
        <v>0</v>
      </c>
      <c r="CE230" s="19">
        <f t="shared" si="385"/>
        <v>0</v>
      </c>
      <c r="CF230" s="19">
        <v>0</v>
      </c>
      <c r="CG230" s="19">
        <v>0</v>
      </c>
      <c r="CH230" s="19">
        <v>0</v>
      </c>
      <c r="CI230" s="19">
        <v>0</v>
      </c>
      <c r="CJ230" s="19">
        <v>0</v>
      </c>
      <c r="CK230" s="19">
        <f t="shared" si="386"/>
        <v>0</v>
      </c>
      <c r="CL230" s="19">
        <v>0</v>
      </c>
      <c r="CM230" s="19">
        <v>0</v>
      </c>
      <c r="CN230" s="19">
        <v>0</v>
      </c>
      <c r="CO230" s="19"/>
      <c r="CP230" s="19"/>
      <c r="CQ230" s="19">
        <v>0</v>
      </c>
      <c r="CR230" s="19">
        <f t="shared" si="370"/>
        <v>0</v>
      </c>
      <c r="CS230" s="19">
        <f t="shared" si="371"/>
        <v>0</v>
      </c>
      <c r="CT230" s="19">
        <v>0</v>
      </c>
      <c r="CU230" s="20">
        <v>0</v>
      </c>
      <c r="CW230" s="94"/>
      <c r="CX230" s="109">
        <v>0</v>
      </c>
      <c r="CY230" s="109">
        <f t="shared" si="352"/>
        <v>509352</v>
      </c>
      <c r="CZ230" s="94"/>
      <c r="DA230" s="95"/>
    </row>
    <row r="231" spans="1:105" ht="46.8" x14ac:dyDescent="0.3">
      <c r="A231" s="21" t="s">
        <v>1</v>
      </c>
      <c r="B231" s="44" t="s">
        <v>102</v>
      </c>
      <c r="C231" s="45" t="s">
        <v>320</v>
      </c>
      <c r="D231" s="18">
        <f t="shared" si="375"/>
        <v>300000</v>
      </c>
      <c r="E231" s="19">
        <f t="shared" si="376"/>
        <v>0</v>
      </c>
      <c r="F231" s="19">
        <f t="shared" si="377"/>
        <v>0</v>
      </c>
      <c r="G231" s="19">
        <v>0</v>
      </c>
      <c r="H231" s="19">
        <v>0</v>
      </c>
      <c r="I231" s="19">
        <f t="shared" si="396"/>
        <v>0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9">
        <f t="shared" si="366"/>
        <v>0</v>
      </c>
      <c r="Q231" s="19">
        <v>0</v>
      </c>
      <c r="R231" s="19">
        <v>0</v>
      </c>
      <c r="S231" s="19">
        <v>0</v>
      </c>
      <c r="T231" s="19">
        <v>0</v>
      </c>
      <c r="U231" s="19">
        <f t="shared" si="378"/>
        <v>0</v>
      </c>
      <c r="V231" s="19">
        <v>0</v>
      </c>
      <c r="W231" s="19">
        <v>0</v>
      </c>
      <c r="X231" s="19">
        <v>0</v>
      </c>
      <c r="Y231" s="19">
        <v>0</v>
      </c>
      <c r="Z231" s="19">
        <v>0</v>
      </c>
      <c r="AA231" s="19">
        <v>0</v>
      </c>
      <c r="AB231" s="19">
        <v>0</v>
      </c>
      <c r="AC231" s="19">
        <v>0</v>
      </c>
      <c r="AD231" s="19">
        <v>0</v>
      </c>
      <c r="AE231" s="19">
        <f t="shared" si="379"/>
        <v>0</v>
      </c>
      <c r="AF231" s="19">
        <v>0</v>
      </c>
      <c r="AG231" s="19">
        <v>0</v>
      </c>
      <c r="AH231" s="19">
        <v>0</v>
      </c>
      <c r="AI231" s="19">
        <v>0</v>
      </c>
      <c r="AJ231" s="24"/>
      <c r="AK231" s="24"/>
      <c r="AL231" s="19">
        <v>0</v>
      </c>
      <c r="AM231" s="19">
        <v>0</v>
      </c>
      <c r="AN231" s="19">
        <v>0</v>
      </c>
      <c r="AO231" s="19">
        <v>0</v>
      </c>
      <c r="AP231" s="19">
        <v>0</v>
      </c>
      <c r="AQ231" s="19">
        <v>0</v>
      </c>
      <c r="AR231" s="19">
        <v>0</v>
      </c>
      <c r="AS231" s="19">
        <v>0</v>
      </c>
      <c r="AT231" s="19">
        <v>0</v>
      </c>
      <c r="AU231" s="19">
        <v>0</v>
      </c>
      <c r="AV231" s="19">
        <v>0</v>
      </c>
      <c r="AW231" s="19">
        <v>0</v>
      </c>
      <c r="AX231" s="19">
        <v>0</v>
      </c>
      <c r="AY231" s="19">
        <v>0</v>
      </c>
      <c r="AZ231" s="19">
        <v>0</v>
      </c>
      <c r="BA231" s="19">
        <f>SUM(BB231+BF231+BI231+BK231+BN231)</f>
        <v>0</v>
      </c>
      <c r="BB231" s="19">
        <f t="shared" si="380"/>
        <v>0</v>
      </c>
      <c r="BC231" s="19">
        <v>0</v>
      </c>
      <c r="BD231" s="19">
        <v>0</v>
      </c>
      <c r="BE231" s="19">
        <v>0</v>
      </c>
      <c r="BF231" s="19">
        <f t="shared" si="381"/>
        <v>0</v>
      </c>
      <c r="BG231" s="19">
        <v>0</v>
      </c>
      <c r="BH231" s="19">
        <v>0</v>
      </c>
      <c r="BI231" s="19">
        <v>0</v>
      </c>
      <c r="BJ231" s="19">
        <v>0</v>
      </c>
      <c r="BK231" s="19">
        <f t="shared" si="368"/>
        <v>0</v>
      </c>
      <c r="BL231" s="19">
        <v>0</v>
      </c>
      <c r="BM231" s="19">
        <v>0</v>
      </c>
      <c r="BN231" s="19">
        <f t="shared" si="382"/>
        <v>0</v>
      </c>
      <c r="BO231" s="19">
        <v>0</v>
      </c>
      <c r="BP231" s="19">
        <v>0</v>
      </c>
      <c r="BQ231" s="19">
        <v>0</v>
      </c>
      <c r="BR231" s="19">
        <v>0</v>
      </c>
      <c r="BS231" s="19">
        <v>0</v>
      </c>
      <c r="BT231" s="19">
        <v>0</v>
      </c>
      <c r="BU231" s="19">
        <v>0</v>
      </c>
      <c r="BV231" s="19">
        <v>0</v>
      </c>
      <c r="BW231" s="19">
        <v>0</v>
      </c>
      <c r="BX231" s="19">
        <v>0</v>
      </c>
      <c r="BY231" s="19">
        <v>0</v>
      </c>
      <c r="BZ231" s="19">
        <f t="shared" si="383"/>
        <v>300000</v>
      </c>
      <c r="CA231" s="19">
        <f t="shared" si="384"/>
        <v>300000</v>
      </c>
      <c r="CB231" s="19">
        <f t="shared" si="402"/>
        <v>300000</v>
      </c>
      <c r="CC231" s="19">
        <v>0</v>
      </c>
      <c r="CD231" s="19">
        <v>300000</v>
      </c>
      <c r="CE231" s="19">
        <f t="shared" si="385"/>
        <v>0</v>
      </c>
      <c r="CF231" s="19">
        <v>0</v>
      </c>
      <c r="CG231" s="19">
        <v>0</v>
      </c>
      <c r="CH231" s="19">
        <v>0</v>
      </c>
      <c r="CI231" s="19">
        <v>0</v>
      </c>
      <c r="CJ231" s="19">
        <v>0</v>
      </c>
      <c r="CK231" s="19">
        <f t="shared" si="386"/>
        <v>0</v>
      </c>
      <c r="CL231" s="19">
        <v>0</v>
      </c>
      <c r="CM231" s="19">
        <v>0</v>
      </c>
      <c r="CN231" s="19">
        <v>0</v>
      </c>
      <c r="CO231" s="19"/>
      <c r="CP231" s="19"/>
      <c r="CQ231" s="19">
        <v>0</v>
      </c>
      <c r="CR231" s="19">
        <f t="shared" si="370"/>
        <v>0</v>
      </c>
      <c r="CS231" s="19">
        <f t="shared" si="371"/>
        <v>0</v>
      </c>
      <c r="CT231" s="19">
        <v>0</v>
      </c>
      <c r="CU231" s="20">
        <v>0</v>
      </c>
      <c r="CW231" s="94"/>
      <c r="CX231" s="109">
        <v>300000</v>
      </c>
      <c r="CY231" s="109">
        <f t="shared" si="352"/>
        <v>0</v>
      </c>
      <c r="CZ231" s="94"/>
      <c r="DA231" s="95"/>
    </row>
    <row r="232" spans="1:105" s="52" customFormat="1" ht="61.2" customHeight="1" x14ac:dyDescent="0.3">
      <c r="A232" s="36"/>
      <c r="B232" s="42" t="s">
        <v>103</v>
      </c>
      <c r="C232" s="43" t="s">
        <v>493</v>
      </c>
      <c r="D232" s="38">
        <f t="shared" si="375"/>
        <v>1875000</v>
      </c>
      <c r="E232" s="39">
        <f t="shared" si="376"/>
        <v>1875000</v>
      </c>
      <c r="F232" s="39">
        <f t="shared" si="377"/>
        <v>1875000</v>
      </c>
      <c r="G232" s="39">
        <v>0</v>
      </c>
      <c r="H232" s="39">
        <v>0</v>
      </c>
      <c r="I232" s="39">
        <f t="shared" ref="I232" si="403">SUM(J232:O232)</f>
        <v>0</v>
      </c>
      <c r="J232" s="39">
        <v>0</v>
      </c>
      <c r="K232" s="39">
        <v>0</v>
      </c>
      <c r="L232" s="39">
        <v>0</v>
      </c>
      <c r="M232" s="39">
        <v>0</v>
      </c>
      <c r="N232" s="39">
        <v>0</v>
      </c>
      <c r="O232" s="39">
        <v>0</v>
      </c>
      <c r="P232" s="39">
        <f t="shared" ref="P232" si="404">SUM(Q232:R232)</f>
        <v>0</v>
      </c>
      <c r="Q232" s="39">
        <v>0</v>
      </c>
      <c r="R232" s="39">
        <v>0</v>
      </c>
      <c r="S232" s="39">
        <v>0</v>
      </c>
      <c r="T232" s="39">
        <v>0</v>
      </c>
      <c r="U232" s="39">
        <f t="shared" si="378"/>
        <v>0</v>
      </c>
      <c r="V232" s="39">
        <v>0</v>
      </c>
      <c r="W232" s="39">
        <v>0</v>
      </c>
      <c r="X232" s="39">
        <v>0</v>
      </c>
      <c r="Y232" s="39">
        <v>0</v>
      </c>
      <c r="Z232" s="39">
        <v>0</v>
      </c>
      <c r="AA232" s="39">
        <v>0</v>
      </c>
      <c r="AB232" s="39">
        <v>0</v>
      </c>
      <c r="AC232" s="39">
        <v>0</v>
      </c>
      <c r="AD232" s="39">
        <v>0</v>
      </c>
      <c r="AE232" s="39">
        <f t="shared" si="379"/>
        <v>1875000</v>
      </c>
      <c r="AF232" s="40"/>
      <c r="AG232" s="40"/>
      <c r="AH232" s="39">
        <v>0</v>
      </c>
      <c r="AI232" s="39">
        <v>0</v>
      </c>
      <c r="AJ232" s="39">
        <v>0</v>
      </c>
      <c r="AK232" s="39">
        <v>0</v>
      </c>
      <c r="AL232" s="39">
        <v>0</v>
      </c>
      <c r="AM232" s="39">
        <v>0</v>
      </c>
      <c r="AN232" s="39">
        <v>0</v>
      </c>
      <c r="AO232" s="39">
        <v>0</v>
      </c>
      <c r="AP232" s="39">
        <v>0</v>
      </c>
      <c r="AQ232" s="39">
        <v>0</v>
      </c>
      <c r="AR232" s="39">
        <v>0</v>
      </c>
      <c r="AS232" s="39">
        <v>0</v>
      </c>
      <c r="AT232" s="39">
        <v>0</v>
      </c>
      <c r="AU232" s="39">
        <v>0</v>
      </c>
      <c r="AV232" s="39">
        <v>0</v>
      </c>
      <c r="AW232" s="39">
        <v>0</v>
      </c>
      <c r="AX232" s="39">
        <v>0</v>
      </c>
      <c r="AY232" s="39">
        <v>0</v>
      </c>
      <c r="AZ232" s="35">
        <v>1875000</v>
      </c>
      <c r="BA232" s="39">
        <f>SUM(BB232+BF232+BI232+BK232+BN232)</f>
        <v>0</v>
      </c>
      <c r="BB232" s="39">
        <f t="shared" si="380"/>
        <v>0</v>
      </c>
      <c r="BC232" s="39">
        <v>0</v>
      </c>
      <c r="BD232" s="39">
        <v>0</v>
      </c>
      <c r="BE232" s="39">
        <v>0</v>
      </c>
      <c r="BF232" s="39">
        <f t="shared" si="381"/>
        <v>0</v>
      </c>
      <c r="BG232" s="39">
        <v>0</v>
      </c>
      <c r="BH232" s="39">
        <v>0</v>
      </c>
      <c r="BI232" s="39">
        <v>0</v>
      </c>
      <c r="BJ232" s="39">
        <v>0</v>
      </c>
      <c r="BK232" s="39">
        <f t="shared" si="368"/>
        <v>0</v>
      </c>
      <c r="BL232" s="39">
        <v>0</v>
      </c>
      <c r="BM232" s="39">
        <v>0</v>
      </c>
      <c r="BN232" s="39">
        <f t="shared" si="382"/>
        <v>0</v>
      </c>
      <c r="BO232" s="39">
        <v>0</v>
      </c>
      <c r="BP232" s="39">
        <v>0</v>
      </c>
      <c r="BQ232" s="39">
        <v>0</v>
      </c>
      <c r="BR232" s="39">
        <v>0</v>
      </c>
      <c r="BS232" s="39">
        <v>0</v>
      </c>
      <c r="BT232" s="39">
        <v>0</v>
      </c>
      <c r="BU232" s="39">
        <v>0</v>
      </c>
      <c r="BV232" s="39">
        <v>0</v>
      </c>
      <c r="BW232" s="39">
        <v>0</v>
      </c>
      <c r="BX232" s="39">
        <v>0</v>
      </c>
      <c r="BY232" s="39">
        <v>0</v>
      </c>
      <c r="BZ232" s="39">
        <f t="shared" si="383"/>
        <v>0</v>
      </c>
      <c r="CA232" s="39">
        <f t="shared" si="384"/>
        <v>0</v>
      </c>
      <c r="CB232" s="39">
        <f t="shared" ref="CB232" si="405">SUM(CC232:CD232)</f>
        <v>0</v>
      </c>
      <c r="CC232" s="39">
        <v>0</v>
      </c>
      <c r="CD232" s="39">
        <v>0</v>
      </c>
      <c r="CE232" s="19">
        <f t="shared" si="385"/>
        <v>0</v>
      </c>
      <c r="CF232" s="39">
        <v>0</v>
      </c>
      <c r="CG232" s="39">
        <v>0</v>
      </c>
      <c r="CH232" s="39">
        <v>0</v>
      </c>
      <c r="CI232" s="39">
        <v>0</v>
      </c>
      <c r="CJ232" s="39">
        <v>0</v>
      </c>
      <c r="CK232" s="39">
        <f t="shared" si="386"/>
        <v>0</v>
      </c>
      <c r="CL232" s="39">
        <v>0</v>
      </c>
      <c r="CM232" s="39">
        <v>0</v>
      </c>
      <c r="CN232" s="39">
        <v>0</v>
      </c>
      <c r="CO232" s="39"/>
      <c r="CP232" s="39"/>
      <c r="CQ232" s="39">
        <v>0</v>
      </c>
      <c r="CR232" s="39">
        <f t="shared" si="370"/>
        <v>0</v>
      </c>
      <c r="CS232" s="39">
        <f t="shared" si="371"/>
        <v>0</v>
      </c>
      <c r="CT232" s="39">
        <v>0</v>
      </c>
      <c r="CU232" s="41">
        <v>0</v>
      </c>
      <c r="CW232" s="96"/>
      <c r="CX232" s="109">
        <v>1875000</v>
      </c>
      <c r="CY232" s="109">
        <f t="shared" si="352"/>
        <v>0</v>
      </c>
      <c r="CZ232" s="96"/>
      <c r="DA232" s="95"/>
    </row>
    <row r="233" spans="1:105" s="52" customFormat="1" ht="22.5" customHeight="1" x14ac:dyDescent="0.3">
      <c r="A233" s="16"/>
      <c r="B233" s="16"/>
      <c r="C233" s="17" t="s">
        <v>556</v>
      </c>
      <c r="D233" s="18">
        <f t="shared" ref="D233:BO233" si="406">SUM(D234:D257)</f>
        <v>224495386</v>
      </c>
      <c r="E233" s="18">
        <f t="shared" si="406"/>
        <v>214416314</v>
      </c>
      <c r="F233" s="18">
        <f t="shared" si="406"/>
        <v>214174715</v>
      </c>
      <c r="G233" s="18">
        <f t="shared" si="406"/>
        <v>108420012</v>
      </c>
      <c r="H233" s="18">
        <f t="shared" si="406"/>
        <v>21203346</v>
      </c>
      <c r="I233" s="18">
        <f t="shared" si="406"/>
        <v>43990293</v>
      </c>
      <c r="J233" s="18">
        <f t="shared" si="406"/>
        <v>14393397</v>
      </c>
      <c r="K233" s="18">
        <f t="shared" si="406"/>
        <v>1577261</v>
      </c>
      <c r="L233" s="18">
        <f t="shared" si="406"/>
        <v>2208635</v>
      </c>
      <c r="M233" s="18">
        <f t="shared" si="406"/>
        <v>20000</v>
      </c>
      <c r="N233" s="18">
        <f t="shared" si="406"/>
        <v>8821443</v>
      </c>
      <c r="O233" s="18">
        <f t="shared" si="406"/>
        <v>16969557</v>
      </c>
      <c r="P233" s="18">
        <f t="shared" si="406"/>
        <v>664914</v>
      </c>
      <c r="Q233" s="18">
        <f t="shared" si="406"/>
        <v>98031</v>
      </c>
      <c r="R233" s="18">
        <f t="shared" si="406"/>
        <v>566883</v>
      </c>
      <c r="S233" s="18">
        <f t="shared" si="406"/>
        <v>73517</v>
      </c>
      <c r="T233" s="18">
        <f t="shared" si="406"/>
        <v>1388191</v>
      </c>
      <c r="U233" s="18">
        <f t="shared" si="406"/>
        <v>9817506</v>
      </c>
      <c r="V233" s="18">
        <f t="shared" si="406"/>
        <v>2641688</v>
      </c>
      <c r="W233" s="18">
        <f t="shared" si="406"/>
        <v>3796629</v>
      </c>
      <c r="X233" s="18">
        <f t="shared" si="406"/>
        <v>1295274</v>
      </c>
      <c r="Y233" s="18">
        <f t="shared" si="406"/>
        <v>1144187</v>
      </c>
      <c r="Z233" s="18">
        <f t="shared" si="406"/>
        <v>626676</v>
      </c>
      <c r="AA233" s="18">
        <f t="shared" si="406"/>
        <v>126722</v>
      </c>
      <c r="AB233" s="18">
        <f t="shared" si="406"/>
        <v>0</v>
      </c>
      <c r="AC233" s="18">
        <f t="shared" si="406"/>
        <v>186330</v>
      </c>
      <c r="AD233" s="18">
        <f t="shared" si="406"/>
        <v>0</v>
      </c>
      <c r="AE233" s="18">
        <f t="shared" si="406"/>
        <v>28616936</v>
      </c>
      <c r="AF233" s="18">
        <f t="shared" si="406"/>
        <v>0</v>
      </c>
      <c r="AG233" s="18">
        <f t="shared" si="406"/>
        <v>0</v>
      </c>
      <c r="AH233" s="18">
        <f t="shared" si="406"/>
        <v>2825092</v>
      </c>
      <c r="AI233" s="18">
        <f t="shared" si="406"/>
        <v>6971046</v>
      </c>
      <c r="AJ233" s="18">
        <f t="shared" si="406"/>
        <v>270160</v>
      </c>
      <c r="AK233" s="18">
        <f t="shared" si="406"/>
        <v>399263</v>
      </c>
      <c r="AL233" s="18">
        <f t="shared" si="406"/>
        <v>5700</v>
      </c>
      <c r="AM233" s="18">
        <f t="shared" si="406"/>
        <v>324985</v>
      </c>
      <c r="AN233" s="18">
        <f t="shared" si="406"/>
        <v>2543989</v>
      </c>
      <c r="AO233" s="18">
        <f t="shared" si="406"/>
        <v>15000</v>
      </c>
      <c r="AP233" s="18">
        <f t="shared" si="406"/>
        <v>20600</v>
      </c>
      <c r="AQ233" s="18">
        <f t="shared" si="406"/>
        <v>392843</v>
      </c>
      <c r="AR233" s="18">
        <f t="shared" si="406"/>
        <v>215000</v>
      </c>
      <c r="AS233" s="18">
        <f t="shared" si="406"/>
        <v>604469</v>
      </c>
      <c r="AT233" s="18">
        <f t="shared" si="406"/>
        <v>0</v>
      </c>
      <c r="AU233" s="18">
        <f t="shared" si="406"/>
        <v>3618</v>
      </c>
      <c r="AV233" s="18">
        <f t="shared" si="406"/>
        <v>0</v>
      </c>
      <c r="AW233" s="18">
        <f t="shared" si="406"/>
        <v>1230675</v>
      </c>
      <c r="AX233" s="18">
        <f t="shared" si="406"/>
        <v>431927</v>
      </c>
      <c r="AY233" s="18">
        <f t="shared" si="406"/>
        <v>100000</v>
      </c>
      <c r="AZ233" s="18">
        <f t="shared" si="406"/>
        <v>12262569</v>
      </c>
      <c r="BA233" s="18">
        <f t="shared" si="406"/>
        <v>241599</v>
      </c>
      <c r="BB233" s="18">
        <f t="shared" si="406"/>
        <v>0</v>
      </c>
      <c r="BC233" s="18">
        <f t="shared" si="406"/>
        <v>0</v>
      </c>
      <c r="BD233" s="18">
        <f t="shared" si="406"/>
        <v>0</v>
      </c>
      <c r="BE233" s="18">
        <f t="shared" si="406"/>
        <v>0</v>
      </c>
      <c r="BF233" s="18">
        <f t="shared" si="406"/>
        <v>0</v>
      </c>
      <c r="BG233" s="18">
        <f t="shared" si="406"/>
        <v>0</v>
      </c>
      <c r="BH233" s="18">
        <f t="shared" si="406"/>
        <v>0</v>
      </c>
      <c r="BI233" s="18">
        <f t="shared" si="406"/>
        <v>0</v>
      </c>
      <c r="BJ233" s="18">
        <f t="shared" si="406"/>
        <v>0</v>
      </c>
      <c r="BK233" s="18">
        <f t="shared" si="406"/>
        <v>0</v>
      </c>
      <c r="BL233" s="18">
        <f t="shared" si="406"/>
        <v>0</v>
      </c>
      <c r="BM233" s="18">
        <f t="shared" si="406"/>
        <v>0</v>
      </c>
      <c r="BN233" s="18">
        <f t="shared" si="406"/>
        <v>241599</v>
      </c>
      <c r="BO233" s="18">
        <f t="shared" si="406"/>
        <v>0</v>
      </c>
      <c r="BP233" s="18">
        <f t="shared" ref="BP233:CN233" si="407">SUM(BP234:BP257)</f>
        <v>0</v>
      </c>
      <c r="BQ233" s="18">
        <f t="shared" si="407"/>
        <v>0</v>
      </c>
      <c r="BR233" s="18">
        <f t="shared" si="407"/>
        <v>0</v>
      </c>
      <c r="BS233" s="18">
        <f t="shared" si="407"/>
        <v>0</v>
      </c>
      <c r="BT233" s="18">
        <f t="shared" si="407"/>
        <v>0</v>
      </c>
      <c r="BU233" s="18">
        <f t="shared" si="407"/>
        <v>0</v>
      </c>
      <c r="BV233" s="18">
        <f t="shared" si="407"/>
        <v>0</v>
      </c>
      <c r="BW233" s="18">
        <f t="shared" si="407"/>
        <v>0</v>
      </c>
      <c r="BX233" s="18">
        <f t="shared" si="407"/>
        <v>38855</v>
      </c>
      <c r="BY233" s="18">
        <f t="shared" si="407"/>
        <v>202744</v>
      </c>
      <c r="BZ233" s="18">
        <f t="shared" si="407"/>
        <v>10079072</v>
      </c>
      <c r="CA233" s="18">
        <f t="shared" si="407"/>
        <v>10079072</v>
      </c>
      <c r="CB233" s="18">
        <f t="shared" si="407"/>
        <v>8454025</v>
      </c>
      <c r="CC233" s="18">
        <f t="shared" si="407"/>
        <v>310560</v>
      </c>
      <c r="CD233" s="18">
        <f t="shared" si="407"/>
        <v>8143465</v>
      </c>
      <c r="CE233" s="18">
        <f t="shared" si="407"/>
        <v>352106</v>
      </c>
      <c r="CF233" s="18">
        <f t="shared" si="407"/>
        <v>0</v>
      </c>
      <c r="CG233" s="18">
        <f t="shared" si="407"/>
        <v>0</v>
      </c>
      <c r="CH233" s="18">
        <f t="shared" si="407"/>
        <v>0</v>
      </c>
      <c r="CI233" s="18">
        <f t="shared" si="407"/>
        <v>0</v>
      </c>
      <c r="CJ233" s="18">
        <f t="shared" si="407"/>
        <v>352106</v>
      </c>
      <c r="CK233" s="18">
        <f t="shared" si="407"/>
        <v>1272941</v>
      </c>
      <c r="CL233" s="18">
        <f t="shared" si="407"/>
        <v>0</v>
      </c>
      <c r="CM233" s="18">
        <f t="shared" si="407"/>
        <v>300000</v>
      </c>
      <c r="CN233" s="18">
        <f t="shared" si="407"/>
        <v>972941</v>
      </c>
      <c r="CO233" s="18"/>
      <c r="CP233" s="18"/>
      <c r="CQ233" s="18">
        <f>SUM(CQ234:CQ257)</f>
        <v>0</v>
      </c>
      <c r="CR233" s="18">
        <f>SUM(CR234:CR257)</f>
        <v>0</v>
      </c>
      <c r="CS233" s="18">
        <f>SUM(CS234:CS257)</f>
        <v>0</v>
      </c>
      <c r="CT233" s="18">
        <f>SUM(CT234:CT257)</f>
        <v>0</v>
      </c>
      <c r="CU233" s="46">
        <f>SUM(CU234:CU257)</f>
        <v>0</v>
      </c>
      <c r="CW233" s="94"/>
      <c r="CX233" s="109">
        <v>224495386</v>
      </c>
      <c r="CY233" s="109">
        <f t="shared" si="352"/>
        <v>0</v>
      </c>
      <c r="CZ233" s="94"/>
      <c r="DA233" s="95"/>
    </row>
    <row r="234" spans="1:105" s="52" customFormat="1" ht="31.2" x14ac:dyDescent="0.3">
      <c r="A234" s="21" t="s">
        <v>1</v>
      </c>
      <c r="B234" s="21" t="s">
        <v>79</v>
      </c>
      <c r="C234" s="22" t="s">
        <v>557</v>
      </c>
      <c r="D234" s="18">
        <f t="shared" ref="D234:D257" si="408">SUM(E234+BZ234+CR234)</f>
        <v>107000</v>
      </c>
      <c r="E234" s="19">
        <f t="shared" ref="E234:E257" si="409">SUM(F234+BA234)</f>
        <v>107000</v>
      </c>
      <c r="F234" s="19">
        <f t="shared" ref="F234:F257" si="410">SUM(G234+H234+I234+P234+S234+T234+U234+AE234+AD234)</f>
        <v>107000</v>
      </c>
      <c r="G234" s="23">
        <v>12000</v>
      </c>
      <c r="H234" s="23">
        <v>3000</v>
      </c>
      <c r="I234" s="19">
        <f t="shared" si="365"/>
        <v>2000</v>
      </c>
      <c r="J234" s="23">
        <v>0</v>
      </c>
      <c r="K234" s="23">
        <v>0</v>
      </c>
      <c r="L234" s="23">
        <v>0</v>
      </c>
      <c r="M234" s="23">
        <v>0</v>
      </c>
      <c r="N234" s="23">
        <v>0</v>
      </c>
      <c r="O234" s="23">
        <v>2000</v>
      </c>
      <c r="P234" s="19">
        <f t="shared" si="366"/>
        <v>0</v>
      </c>
      <c r="Q234" s="23">
        <v>0</v>
      </c>
      <c r="R234" s="23">
        <v>0</v>
      </c>
      <c r="S234" s="23">
        <v>0</v>
      </c>
      <c r="T234" s="23">
        <v>0</v>
      </c>
      <c r="U234" s="19">
        <f t="shared" ref="U234:U257" si="411">SUM(V234:AC234)</f>
        <v>0</v>
      </c>
      <c r="V234" s="23">
        <v>0</v>
      </c>
      <c r="W234" s="23">
        <v>0</v>
      </c>
      <c r="X234" s="23">
        <v>0</v>
      </c>
      <c r="Y234" s="23">
        <v>0</v>
      </c>
      <c r="Z234" s="23">
        <v>0</v>
      </c>
      <c r="AA234" s="23">
        <v>0</v>
      </c>
      <c r="AB234" s="23">
        <v>0</v>
      </c>
      <c r="AC234" s="23">
        <v>0</v>
      </c>
      <c r="AD234" s="23"/>
      <c r="AE234" s="19">
        <f t="shared" ref="AE234:AE257" si="412">SUM(AF234:AZ234)</f>
        <v>90000</v>
      </c>
      <c r="AF234" s="24">
        <v>0</v>
      </c>
      <c r="AG234" s="24">
        <v>0</v>
      </c>
      <c r="AH234" s="23">
        <v>0</v>
      </c>
      <c r="AI234" s="23">
        <v>0</v>
      </c>
      <c r="AJ234" s="23">
        <v>0</v>
      </c>
      <c r="AK234" s="23">
        <v>0</v>
      </c>
      <c r="AL234" s="23">
        <v>0</v>
      </c>
      <c r="AM234" s="23">
        <v>0</v>
      </c>
      <c r="AN234" s="23">
        <v>75000</v>
      </c>
      <c r="AO234" s="23">
        <v>0</v>
      </c>
      <c r="AP234" s="23">
        <v>0</v>
      </c>
      <c r="AQ234" s="23">
        <v>0</v>
      </c>
      <c r="AR234" s="23">
        <v>0</v>
      </c>
      <c r="AS234" s="23">
        <v>0</v>
      </c>
      <c r="AT234" s="23">
        <v>0</v>
      </c>
      <c r="AU234" s="23">
        <v>0</v>
      </c>
      <c r="AV234" s="23">
        <v>0</v>
      </c>
      <c r="AW234" s="23">
        <v>0</v>
      </c>
      <c r="AX234" s="23">
        <v>0</v>
      </c>
      <c r="AY234" s="23">
        <v>0</v>
      </c>
      <c r="AZ234" s="23">
        <v>15000</v>
      </c>
      <c r="BA234" s="19">
        <f t="shared" ref="BA234:BA257" si="413">SUM(BB234+BF234+BI234+BK234+BN234)</f>
        <v>0</v>
      </c>
      <c r="BB234" s="19">
        <f t="shared" ref="BB234:BB257" si="414">SUM(BC234:BE234)</f>
        <v>0</v>
      </c>
      <c r="BC234" s="19">
        <v>0</v>
      </c>
      <c r="BD234" s="19">
        <v>0</v>
      </c>
      <c r="BE234" s="19">
        <v>0</v>
      </c>
      <c r="BF234" s="19">
        <f t="shared" ref="BF234:BF257" si="415">SUM(BH234:BH234)</f>
        <v>0</v>
      </c>
      <c r="BG234" s="19">
        <v>0</v>
      </c>
      <c r="BH234" s="19">
        <v>0</v>
      </c>
      <c r="BI234" s="19">
        <v>0</v>
      </c>
      <c r="BJ234" s="19">
        <v>0</v>
      </c>
      <c r="BK234" s="19">
        <f t="shared" si="368"/>
        <v>0</v>
      </c>
      <c r="BL234" s="19">
        <v>0</v>
      </c>
      <c r="BM234" s="19">
        <v>0</v>
      </c>
      <c r="BN234" s="19">
        <f t="shared" ref="BN234:BN257" si="416">SUM(BO234:BY234)</f>
        <v>0</v>
      </c>
      <c r="BO234" s="19">
        <v>0</v>
      </c>
      <c r="BP234" s="19">
        <v>0</v>
      </c>
      <c r="BQ234" s="19">
        <v>0</v>
      </c>
      <c r="BR234" s="19">
        <v>0</v>
      </c>
      <c r="BS234" s="19">
        <v>0</v>
      </c>
      <c r="BT234" s="19">
        <v>0</v>
      </c>
      <c r="BU234" s="19">
        <v>0</v>
      </c>
      <c r="BV234" s="19">
        <v>0</v>
      </c>
      <c r="BW234" s="19">
        <v>0</v>
      </c>
      <c r="BX234" s="19">
        <v>0</v>
      </c>
      <c r="BY234" s="19">
        <v>0</v>
      </c>
      <c r="BZ234" s="19">
        <f t="shared" ref="BZ234:BZ257" si="417">SUM(CA234+CQ234)</f>
        <v>0</v>
      </c>
      <c r="CA234" s="19">
        <f t="shared" ref="CA234:CA257" si="418">SUM(CB234+CE234+CK234)</f>
        <v>0</v>
      </c>
      <c r="CB234" s="19">
        <f t="shared" si="369"/>
        <v>0</v>
      </c>
      <c r="CC234" s="24"/>
      <c r="CD234" s="23">
        <v>0</v>
      </c>
      <c r="CE234" s="19">
        <f t="shared" ref="CE234:CE257" si="419">SUM(CF234:CJ234)</f>
        <v>0</v>
      </c>
      <c r="CF234" s="19">
        <v>0</v>
      </c>
      <c r="CG234" s="19">
        <v>0</v>
      </c>
      <c r="CH234" s="19">
        <v>0</v>
      </c>
      <c r="CI234" s="19">
        <v>0</v>
      </c>
      <c r="CJ234" s="19">
        <v>0</v>
      </c>
      <c r="CK234" s="19">
        <f t="shared" ref="CK234:CK257" si="420">SUM(CL234:CP234)</f>
        <v>0</v>
      </c>
      <c r="CL234" s="51">
        <v>0</v>
      </c>
      <c r="CM234" s="51">
        <v>0</v>
      </c>
      <c r="CN234" s="19">
        <v>0</v>
      </c>
      <c r="CO234" s="19">
        <v>0</v>
      </c>
      <c r="CP234" s="19">
        <v>0</v>
      </c>
      <c r="CQ234" s="19">
        <v>0</v>
      </c>
      <c r="CR234" s="19">
        <f t="shared" si="370"/>
        <v>0</v>
      </c>
      <c r="CS234" s="19">
        <f t="shared" si="371"/>
        <v>0</v>
      </c>
      <c r="CT234" s="19">
        <v>0</v>
      </c>
      <c r="CU234" s="20">
        <v>0</v>
      </c>
      <c r="CW234" s="94"/>
      <c r="CX234" s="109">
        <v>107000</v>
      </c>
      <c r="CY234" s="109">
        <f t="shared" si="352"/>
        <v>0</v>
      </c>
      <c r="CZ234" s="94"/>
      <c r="DA234" s="95"/>
    </row>
    <row r="235" spans="1:105" s="52" customFormat="1" ht="31.2" x14ac:dyDescent="0.3">
      <c r="A235" s="21" t="s">
        <v>1</v>
      </c>
      <c r="B235" s="21" t="s">
        <v>81</v>
      </c>
      <c r="C235" s="22" t="s">
        <v>558</v>
      </c>
      <c r="D235" s="18">
        <f t="shared" si="408"/>
        <v>2196976</v>
      </c>
      <c r="E235" s="19">
        <f t="shared" si="409"/>
        <v>2196976</v>
      </c>
      <c r="F235" s="19">
        <f t="shared" si="410"/>
        <v>2196976</v>
      </c>
      <c r="G235" s="23">
        <v>752812</v>
      </c>
      <c r="H235" s="23">
        <v>213204</v>
      </c>
      <c r="I235" s="19">
        <f t="shared" si="365"/>
        <v>851095</v>
      </c>
      <c r="J235" s="23">
        <v>20000</v>
      </c>
      <c r="K235" s="23">
        <v>0</v>
      </c>
      <c r="L235" s="23">
        <v>787047</v>
      </c>
      <c r="M235" s="23">
        <v>0</v>
      </c>
      <c r="N235" s="23">
        <v>28048</v>
      </c>
      <c r="O235" s="23">
        <v>16000</v>
      </c>
      <c r="P235" s="19">
        <f t="shared" si="366"/>
        <v>0</v>
      </c>
      <c r="Q235" s="23">
        <v>0</v>
      </c>
      <c r="R235" s="23">
        <v>0</v>
      </c>
      <c r="S235" s="23">
        <v>0</v>
      </c>
      <c r="T235" s="23">
        <v>6556</v>
      </c>
      <c r="U235" s="19">
        <f t="shared" si="411"/>
        <v>105105</v>
      </c>
      <c r="V235" s="23">
        <v>11000</v>
      </c>
      <c r="W235" s="23">
        <v>42599</v>
      </c>
      <c r="X235" s="23">
        <v>21024</v>
      </c>
      <c r="Y235" s="23">
        <v>23058</v>
      </c>
      <c r="Z235" s="23">
        <v>7424</v>
      </c>
      <c r="AA235" s="23">
        <v>0</v>
      </c>
      <c r="AB235" s="23">
        <v>0</v>
      </c>
      <c r="AC235" s="23">
        <v>0</v>
      </c>
      <c r="AD235" s="23"/>
      <c r="AE235" s="19">
        <f t="shared" si="412"/>
        <v>268204</v>
      </c>
      <c r="AF235" s="24">
        <v>0</v>
      </c>
      <c r="AG235" s="24">
        <v>0</v>
      </c>
      <c r="AH235" s="23">
        <v>0</v>
      </c>
      <c r="AI235" s="23">
        <v>0</v>
      </c>
      <c r="AJ235" s="23">
        <v>0</v>
      </c>
      <c r="AK235" s="23">
        <v>0</v>
      </c>
      <c r="AL235" s="23">
        <v>0</v>
      </c>
      <c r="AM235" s="23">
        <v>0</v>
      </c>
      <c r="AN235" s="23">
        <v>0</v>
      </c>
      <c r="AO235" s="23">
        <v>0</v>
      </c>
      <c r="AP235" s="23">
        <v>0</v>
      </c>
      <c r="AQ235" s="23">
        <v>0</v>
      </c>
      <c r="AR235" s="23">
        <v>0</v>
      </c>
      <c r="AS235" s="23">
        <v>14024</v>
      </c>
      <c r="AT235" s="23">
        <v>0</v>
      </c>
      <c r="AU235" s="23">
        <v>0</v>
      </c>
      <c r="AV235" s="23">
        <v>0</v>
      </c>
      <c r="AW235" s="23">
        <v>0</v>
      </c>
      <c r="AX235" s="23">
        <v>0</v>
      </c>
      <c r="AY235" s="23">
        <v>0</v>
      </c>
      <c r="AZ235" s="23">
        <v>254180</v>
      </c>
      <c r="BA235" s="19">
        <f t="shared" si="413"/>
        <v>0</v>
      </c>
      <c r="BB235" s="19">
        <f t="shared" si="414"/>
        <v>0</v>
      </c>
      <c r="BC235" s="19">
        <v>0</v>
      </c>
      <c r="BD235" s="19">
        <v>0</v>
      </c>
      <c r="BE235" s="19">
        <v>0</v>
      </c>
      <c r="BF235" s="19">
        <f t="shared" si="415"/>
        <v>0</v>
      </c>
      <c r="BG235" s="19">
        <v>0</v>
      </c>
      <c r="BH235" s="19">
        <v>0</v>
      </c>
      <c r="BI235" s="19">
        <v>0</v>
      </c>
      <c r="BJ235" s="19">
        <v>0</v>
      </c>
      <c r="BK235" s="19">
        <f t="shared" si="368"/>
        <v>0</v>
      </c>
      <c r="BL235" s="19">
        <v>0</v>
      </c>
      <c r="BM235" s="19">
        <v>0</v>
      </c>
      <c r="BN235" s="19">
        <f t="shared" si="416"/>
        <v>0</v>
      </c>
      <c r="BO235" s="19">
        <v>0</v>
      </c>
      <c r="BP235" s="19">
        <v>0</v>
      </c>
      <c r="BQ235" s="19">
        <v>0</v>
      </c>
      <c r="BR235" s="19">
        <v>0</v>
      </c>
      <c r="BS235" s="19">
        <v>0</v>
      </c>
      <c r="BT235" s="19">
        <v>0</v>
      </c>
      <c r="BU235" s="19">
        <v>0</v>
      </c>
      <c r="BV235" s="19">
        <v>0</v>
      </c>
      <c r="BW235" s="19">
        <v>0</v>
      </c>
      <c r="BX235" s="19">
        <v>0</v>
      </c>
      <c r="BY235" s="19">
        <v>0</v>
      </c>
      <c r="BZ235" s="19">
        <f t="shared" si="417"/>
        <v>0</v>
      </c>
      <c r="CA235" s="19">
        <f t="shared" si="418"/>
        <v>0</v>
      </c>
      <c r="CB235" s="19">
        <f t="shared" si="369"/>
        <v>0</v>
      </c>
      <c r="CC235" s="24"/>
      <c r="CD235" s="23">
        <v>0</v>
      </c>
      <c r="CE235" s="19">
        <f t="shared" si="419"/>
        <v>0</v>
      </c>
      <c r="CF235" s="19">
        <v>0</v>
      </c>
      <c r="CG235" s="19">
        <v>0</v>
      </c>
      <c r="CH235" s="19">
        <v>0</v>
      </c>
      <c r="CI235" s="19">
        <v>0</v>
      </c>
      <c r="CJ235" s="19">
        <v>0</v>
      </c>
      <c r="CK235" s="19">
        <f t="shared" si="420"/>
        <v>0</v>
      </c>
      <c r="CL235" s="51">
        <v>0</v>
      </c>
      <c r="CM235" s="51">
        <v>0</v>
      </c>
      <c r="CN235" s="19">
        <v>0</v>
      </c>
      <c r="CO235" s="19">
        <v>0</v>
      </c>
      <c r="CP235" s="19">
        <v>0</v>
      </c>
      <c r="CQ235" s="19">
        <v>0</v>
      </c>
      <c r="CR235" s="19">
        <f t="shared" si="370"/>
        <v>0</v>
      </c>
      <c r="CS235" s="19">
        <f t="shared" si="371"/>
        <v>0</v>
      </c>
      <c r="CT235" s="19">
        <v>0</v>
      </c>
      <c r="CU235" s="20">
        <v>0</v>
      </c>
      <c r="CW235" s="94"/>
      <c r="CX235" s="109">
        <v>2196976</v>
      </c>
      <c r="CY235" s="109">
        <f t="shared" si="352"/>
        <v>0</v>
      </c>
      <c r="CZ235" s="94"/>
      <c r="DA235" s="95"/>
    </row>
    <row r="236" spans="1:105" s="52" customFormat="1" ht="31.2" x14ac:dyDescent="0.3">
      <c r="A236" s="21" t="s">
        <v>1</v>
      </c>
      <c r="B236" s="21" t="s">
        <v>83</v>
      </c>
      <c r="C236" s="22" t="s">
        <v>559</v>
      </c>
      <c r="D236" s="18">
        <f t="shared" si="408"/>
        <v>3836346</v>
      </c>
      <c r="E236" s="19">
        <f t="shared" si="409"/>
        <v>3836346</v>
      </c>
      <c r="F236" s="19">
        <f t="shared" si="410"/>
        <v>3836346</v>
      </c>
      <c r="G236" s="23">
        <v>2765630</v>
      </c>
      <c r="H236" s="23">
        <v>643988</v>
      </c>
      <c r="I236" s="19">
        <f>SUM(J236:O236)</f>
        <v>142853</v>
      </c>
      <c r="J236" s="23">
        <v>1740</v>
      </c>
      <c r="K236" s="23">
        <v>116288</v>
      </c>
      <c r="L236" s="23">
        <v>0</v>
      </c>
      <c r="M236" s="23">
        <v>0</v>
      </c>
      <c r="N236" s="23">
        <v>7825</v>
      </c>
      <c r="O236" s="23">
        <v>17000</v>
      </c>
      <c r="P236" s="19">
        <f>SUM(Q236:R236)</f>
        <v>2046</v>
      </c>
      <c r="Q236" s="23">
        <v>1476</v>
      </c>
      <c r="R236" s="23">
        <v>570</v>
      </c>
      <c r="S236" s="23">
        <v>0</v>
      </c>
      <c r="T236" s="23">
        <v>0</v>
      </c>
      <c r="U236" s="19">
        <f t="shared" si="411"/>
        <v>183388</v>
      </c>
      <c r="V236" s="23">
        <v>10400</v>
      </c>
      <c r="W236" s="23">
        <v>142474</v>
      </c>
      <c r="X236" s="23">
        <v>0</v>
      </c>
      <c r="Y236" s="23">
        <v>16364</v>
      </c>
      <c r="Z236" s="23">
        <v>14150</v>
      </c>
      <c r="AA236" s="23">
        <v>0</v>
      </c>
      <c r="AB236" s="23">
        <v>0</v>
      </c>
      <c r="AC236" s="23">
        <v>0</v>
      </c>
      <c r="AD236" s="23"/>
      <c r="AE236" s="19">
        <f t="shared" si="412"/>
        <v>98441</v>
      </c>
      <c r="AF236" s="24">
        <v>0</v>
      </c>
      <c r="AG236" s="24">
        <v>0</v>
      </c>
      <c r="AH236" s="23">
        <v>3200</v>
      </c>
      <c r="AI236" s="23">
        <v>4850</v>
      </c>
      <c r="AJ236" s="23">
        <v>3720</v>
      </c>
      <c r="AK236" s="23">
        <v>5940</v>
      </c>
      <c r="AL236" s="23">
        <v>0</v>
      </c>
      <c r="AM236" s="23">
        <v>2866</v>
      </c>
      <c r="AN236" s="23">
        <v>23965</v>
      </c>
      <c r="AO236" s="23">
        <v>0</v>
      </c>
      <c r="AP236" s="23">
        <v>0</v>
      </c>
      <c r="AQ236" s="23">
        <v>0</v>
      </c>
      <c r="AR236" s="23">
        <v>0</v>
      </c>
      <c r="AS236" s="23">
        <v>51600</v>
      </c>
      <c r="AT236" s="23">
        <v>0</v>
      </c>
      <c r="AU236" s="23">
        <v>0</v>
      </c>
      <c r="AV236" s="23">
        <v>0</v>
      </c>
      <c r="AW236" s="23">
        <v>0</v>
      </c>
      <c r="AX236" s="23">
        <v>0</v>
      </c>
      <c r="AY236" s="23">
        <v>0</v>
      </c>
      <c r="AZ236" s="23">
        <v>2300</v>
      </c>
      <c r="BA236" s="19">
        <f t="shared" si="413"/>
        <v>0</v>
      </c>
      <c r="BB236" s="19">
        <f t="shared" si="414"/>
        <v>0</v>
      </c>
      <c r="BC236" s="19">
        <v>0</v>
      </c>
      <c r="BD236" s="19">
        <v>0</v>
      </c>
      <c r="BE236" s="19">
        <v>0</v>
      </c>
      <c r="BF236" s="19">
        <f t="shared" si="415"/>
        <v>0</v>
      </c>
      <c r="BG236" s="19">
        <v>0</v>
      </c>
      <c r="BH236" s="19">
        <v>0</v>
      </c>
      <c r="BI236" s="19">
        <v>0</v>
      </c>
      <c r="BJ236" s="19">
        <v>0</v>
      </c>
      <c r="BK236" s="19">
        <f>SUM(BL236)</f>
        <v>0</v>
      </c>
      <c r="BL236" s="19">
        <v>0</v>
      </c>
      <c r="BM236" s="19">
        <v>0</v>
      </c>
      <c r="BN236" s="19">
        <f t="shared" si="416"/>
        <v>0</v>
      </c>
      <c r="BO236" s="19">
        <v>0</v>
      </c>
      <c r="BP236" s="19">
        <v>0</v>
      </c>
      <c r="BQ236" s="19">
        <v>0</v>
      </c>
      <c r="BR236" s="19">
        <v>0</v>
      </c>
      <c r="BS236" s="19">
        <v>0</v>
      </c>
      <c r="BT236" s="19">
        <v>0</v>
      </c>
      <c r="BU236" s="19">
        <v>0</v>
      </c>
      <c r="BV236" s="19">
        <v>0</v>
      </c>
      <c r="BW236" s="19">
        <v>0</v>
      </c>
      <c r="BX236" s="19">
        <v>0</v>
      </c>
      <c r="BY236" s="19">
        <v>0</v>
      </c>
      <c r="BZ236" s="19">
        <f t="shared" si="417"/>
        <v>0</v>
      </c>
      <c r="CA236" s="19">
        <f t="shared" si="418"/>
        <v>0</v>
      </c>
      <c r="CB236" s="19">
        <f>SUM(CC236:CD236)</f>
        <v>0</v>
      </c>
      <c r="CC236" s="24"/>
      <c r="CD236" s="23"/>
      <c r="CE236" s="19">
        <f t="shared" si="419"/>
        <v>0</v>
      </c>
      <c r="CF236" s="19">
        <v>0</v>
      </c>
      <c r="CG236" s="19">
        <v>0</v>
      </c>
      <c r="CH236" s="19">
        <v>0</v>
      </c>
      <c r="CI236" s="19">
        <v>0</v>
      </c>
      <c r="CJ236" s="19">
        <v>0</v>
      </c>
      <c r="CK236" s="19">
        <f t="shared" si="420"/>
        <v>0</v>
      </c>
      <c r="CL236" s="51">
        <v>0</v>
      </c>
      <c r="CM236" s="51">
        <v>0</v>
      </c>
      <c r="CN236" s="19">
        <v>0</v>
      </c>
      <c r="CO236" s="19">
        <v>0</v>
      </c>
      <c r="CP236" s="19">
        <v>0</v>
      </c>
      <c r="CQ236" s="19">
        <v>0</v>
      </c>
      <c r="CR236" s="19">
        <f>SUM(CS236)</f>
        <v>0</v>
      </c>
      <c r="CS236" s="19">
        <f>SUM(CT236:CU236)</f>
        <v>0</v>
      </c>
      <c r="CT236" s="19">
        <v>0</v>
      </c>
      <c r="CU236" s="20">
        <v>0</v>
      </c>
      <c r="CW236" s="94"/>
      <c r="CX236" s="109">
        <v>3836346</v>
      </c>
      <c r="CY236" s="109">
        <f t="shared" si="352"/>
        <v>0</v>
      </c>
      <c r="CZ236" s="94"/>
      <c r="DA236" s="95"/>
    </row>
    <row r="237" spans="1:105" s="52" customFormat="1" ht="31.2" x14ac:dyDescent="0.3">
      <c r="A237" s="21" t="s">
        <v>1</v>
      </c>
      <c r="B237" s="21" t="s">
        <v>83</v>
      </c>
      <c r="C237" s="22" t="s">
        <v>560</v>
      </c>
      <c r="D237" s="18">
        <f t="shared" si="408"/>
        <v>37567413</v>
      </c>
      <c r="E237" s="19">
        <f t="shared" si="409"/>
        <v>36102998</v>
      </c>
      <c r="F237" s="19">
        <f t="shared" si="410"/>
        <v>36102998</v>
      </c>
      <c r="G237" s="23">
        <v>14307855</v>
      </c>
      <c r="H237" s="23">
        <v>3576966</v>
      </c>
      <c r="I237" s="19">
        <f t="shared" si="365"/>
        <v>11803432</v>
      </c>
      <c r="J237" s="23">
        <v>6841666</v>
      </c>
      <c r="K237" s="23">
        <v>44863</v>
      </c>
      <c r="L237" s="23">
        <v>43670</v>
      </c>
      <c r="M237" s="23">
        <v>20000</v>
      </c>
      <c r="N237" s="23">
        <v>640285</v>
      </c>
      <c r="O237" s="23">
        <v>4212948</v>
      </c>
      <c r="P237" s="19">
        <f t="shared" si="366"/>
        <v>8000</v>
      </c>
      <c r="Q237" s="23">
        <v>4000</v>
      </c>
      <c r="R237" s="23">
        <v>4000</v>
      </c>
      <c r="S237" s="23">
        <v>5362</v>
      </c>
      <c r="T237" s="23">
        <v>181282</v>
      </c>
      <c r="U237" s="19">
        <f t="shared" si="411"/>
        <v>2034530</v>
      </c>
      <c r="V237" s="23">
        <v>984281</v>
      </c>
      <c r="W237" s="23">
        <v>422597</v>
      </c>
      <c r="X237" s="23">
        <v>35086</v>
      </c>
      <c r="Y237" s="23">
        <v>349111</v>
      </c>
      <c r="Z237" s="23">
        <v>195829</v>
      </c>
      <c r="AA237" s="23">
        <v>0</v>
      </c>
      <c r="AB237" s="23">
        <v>0</v>
      </c>
      <c r="AC237" s="23">
        <v>47626</v>
      </c>
      <c r="AD237" s="23"/>
      <c r="AE237" s="19">
        <f t="shared" si="412"/>
        <v>4185571</v>
      </c>
      <c r="AF237" s="24">
        <v>0</v>
      </c>
      <c r="AG237" s="24">
        <v>0</v>
      </c>
      <c r="AH237" s="23">
        <v>1039683</v>
      </c>
      <c r="AI237" s="23">
        <v>861071</v>
      </c>
      <c r="AJ237" s="23">
        <v>0</v>
      </c>
      <c r="AK237" s="23">
        <v>70341</v>
      </c>
      <c r="AL237" s="23">
        <v>0</v>
      </c>
      <c r="AM237" s="23">
        <v>47332</v>
      </c>
      <c r="AN237" s="23">
        <v>694463</v>
      </c>
      <c r="AO237" s="23">
        <v>0</v>
      </c>
      <c r="AP237" s="23">
        <v>0</v>
      </c>
      <c r="AQ237" s="23">
        <v>0</v>
      </c>
      <c r="AR237" s="23">
        <v>16000</v>
      </c>
      <c r="AS237" s="23">
        <v>110000</v>
      </c>
      <c r="AT237" s="23">
        <v>0</v>
      </c>
      <c r="AU237" s="23">
        <v>3618</v>
      </c>
      <c r="AV237" s="23">
        <v>0</v>
      </c>
      <c r="AW237" s="23">
        <v>0</v>
      </c>
      <c r="AX237" s="23">
        <v>0</v>
      </c>
      <c r="AY237" s="23">
        <v>0</v>
      </c>
      <c r="AZ237" s="23">
        <v>1343063</v>
      </c>
      <c r="BA237" s="19">
        <f t="shared" si="413"/>
        <v>0</v>
      </c>
      <c r="BB237" s="19">
        <f t="shared" si="414"/>
        <v>0</v>
      </c>
      <c r="BC237" s="19">
        <v>0</v>
      </c>
      <c r="BD237" s="19">
        <v>0</v>
      </c>
      <c r="BE237" s="19">
        <v>0</v>
      </c>
      <c r="BF237" s="19">
        <f t="shared" si="415"/>
        <v>0</v>
      </c>
      <c r="BG237" s="19">
        <v>0</v>
      </c>
      <c r="BH237" s="19">
        <v>0</v>
      </c>
      <c r="BI237" s="19">
        <v>0</v>
      </c>
      <c r="BJ237" s="19">
        <v>0</v>
      </c>
      <c r="BK237" s="19">
        <f t="shared" si="368"/>
        <v>0</v>
      </c>
      <c r="BL237" s="19">
        <v>0</v>
      </c>
      <c r="BM237" s="19">
        <v>0</v>
      </c>
      <c r="BN237" s="19">
        <f t="shared" si="416"/>
        <v>0</v>
      </c>
      <c r="BO237" s="19">
        <v>0</v>
      </c>
      <c r="BP237" s="19">
        <v>0</v>
      </c>
      <c r="BQ237" s="19">
        <v>0</v>
      </c>
      <c r="BR237" s="19">
        <v>0</v>
      </c>
      <c r="BS237" s="19">
        <v>0</v>
      </c>
      <c r="BT237" s="19">
        <v>0</v>
      </c>
      <c r="BU237" s="19">
        <v>0</v>
      </c>
      <c r="BV237" s="19">
        <v>0</v>
      </c>
      <c r="BW237" s="19">
        <v>0</v>
      </c>
      <c r="BX237" s="19">
        <v>0</v>
      </c>
      <c r="BY237" s="19">
        <v>0</v>
      </c>
      <c r="BZ237" s="19">
        <f t="shared" si="417"/>
        <v>1464415</v>
      </c>
      <c r="CA237" s="19">
        <f t="shared" si="418"/>
        <v>1464415</v>
      </c>
      <c r="CB237" s="19">
        <f t="shared" si="369"/>
        <v>1464415</v>
      </c>
      <c r="CC237" s="24"/>
      <c r="CD237" s="23">
        <v>1464415</v>
      </c>
      <c r="CE237" s="19">
        <f t="shared" si="419"/>
        <v>0</v>
      </c>
      <c r="CF237" s="19">
        <v>0</v>
      </c>
      <c r="CG237" s="19">
        <v>0</v>
      </c>
      <c r="CH237" s="19">
        <v>0</v>
      </c>
      <c r="CI237" s="19">
        <v>0</v>
      </c>
      <c r="CJ237" s="19">
        <v>0</v>
      </c>
      <c r="CK237" s="19">
        <f t="shared" si="420"/>
        <v>0</v>
      </c>
      <c r="CL237" s="51">
        <v>0</v>
      </c>
      <c r="CM237" s="51"/>
      <c r="CN237" s="19">
        <v>0</v>
      </c>
      <c r="CO237" s="19">
        <v>0</v>
      </c>
      <c r="CP237" s="19">
        <v>0</v>
      </c>
      <c r="CQ237" s="19">
        <v>0</v>
      </c>
      <c r="CR237" s="19">
        <f t="shared" si="370"/>
        <v>0</v>
      </c>
      <c r="CS237" s="19">
        <f t="shared" si="371"/>
        <v>0</v>
      </c>
      <c r="CT237" s="19">
        <v>0</v>
      </c>
      <c r="CU237" s="20">
        <v>0</v>
      </c>
      <c r="CW237" s="94"/>
      <c r="CX237" s="109">
        <v>37567413</v>
      </c>
      <c r="CY237" s="109">
        <f t="shared" si="352"/>
        <v>0</v>
      </c>
      <c r="CZ237" s="94"/>
      <c r="DA237" s="95"/>
    </row>
    <row r="238" spans="1:105" s="52" customFormat="1" ht="31.2" x14ac:dyDescent="0.3">
      <c r="A238" s="21" t="s">
        <v>1</v>
      </c>
      <c r="B238" s="21" t="s">
        <v>83</v>
      </c>
      <c r="C238" s="22" t="s">
        <v>561</v>
      </c>
      <c r="D238" s="18">
        <f t="shared" si="408"/>
        <v>28567130</v>
      </c>
      <c r="E238" s="19">
        <f t="shared" si="409"/>
        <v>27170130</v>
      </c>
      <c r="F238" s="19">
        <f t="shared" si="410"/>
        <v>27170130</v>
      </c>
      <c r="G238" s="23">
        <v>11327912</v>
      </c>
      <c r="H238" s="23">
        <v>2831978</v>
      </c>
      <c r="I238" s="19">
        <f t="shared" si="365"/>
        <v>8110805</v>
      </c>
      <c r="J238" s="23">
        <v>5305888</v>
      </c>
      <c r="K238" s="23">
        <v>58000</v>
      </c>
      <c r="L238" s="23">
        <v>17600</v>
      </c>
      <c r="M238" s="23">
        <v>0</v>
      </c>
      <c r="N238" s="23">
        <v>500500</v>
      </c>
      <c r="O238" s="23">
        <v>2228817</v>
      </c>
      <c r="P238" s="19">
        <f t="shared" si="366"/>
        <v>0</v>
      </c>
      <c r="Q238" s="23">
        <v>0</v>
      </c>
      <c r="R238" s="23">
        <v>0</v>
      </c>
      <c r="S238" s="23">
        <v>0</v>
      </c>
      <c r="T238" s="23">
        <v>97160</v>
      </c>
      <c r="U238" s="19">
        <f t="shared" si="411"/>
        <v>1407882</v>
      </c>
      <c r="V238" s="23">
        <v>674182</v>
      </c>
      <c r="W238" s="23">
        <v>387660</v>
      </c>
      <c r="X238" s="23">
        <v>40883</v>
      </c>
      <c r="Y238" s="23">
        <v>150696</v>
      </c>
      <c r="Z238" s="23">
        <v>91919</v>
      </c>
      <c r="AA238" s="23">
        <v>54040</v>
      </c>
      <c r="AB238" s="23">
        <v>0</v>
      </c>
      <c r="AC238" s="23">
        <v>8502</v>
      </c>
      <c r="AD238" s="23"/>
      <c r="AE238" s="19">
        <f t="shared" si="412"/>
        <v>3394393</v>
      </c>
      <c r="AF238" s="24">
        <v>0</v>
      </c>
      <c r="AG238" s="24">
        <v>0</v>
      </c>
      <c r="AH238" s="23">
        <v>465572</v>
      </c>
      <c r="AI238" s="23">
        <v>1963613</v>
      </c>
      <c r="AJ238" s="23">
        <v>0</v>
      </c>
      <c r="AK238" s="23">
        <v>28000</v>
      </c>
      <c r="AL238" s="23">
        <v>0</v>
      </c>
      <c r="AM238" s="23">
        <v>13000</v>
      </c>
      <c r="AN238" s="23">
        <v>330000</v>
      </c>
      <c r="AO238" s="23">
        <v>0</v>
      </c>
      <c r="AP238" s="23">
        <v>600</v>
      </c>
      <c r="AQ238" s="23">
        <v>0</v>
      </c>
      <c r="AR238" s="23">
        <v>49000</v>
      </c>
      <c r="AS238" s="23">
        <v>40000</v>
      </c>
      <c r="AT238" s="23">
        <v>0</v>
      </c>
      <c r="AU238" s="23">
        <v>0</v>
      </c>
      <c r="AV238" s="23">
        <v>0</v>
      </c>
      <c r="AW238" s="23">
        <v>0</v>
      </c>
      <c r="AX238" s="23">
        <v>0</v>
      </c>
      <c r="AY238" s="23">
        <v>0</v>
      </c>
      <c r="AZ238" s="23">
        <v>504608</v>
      </c>
      <c r="BA238" s="19">
        <f t="shared" si="413"/>
        <v>0</v>
      </c>
      <c r="BB238" s="19">
        <f t="shared" si="414"/>
        <v>0</v>
      </c>
      <c r="BC238" s="19">
        <v>0</v>
      </c>
      <c r="BD238" s="19">
        <v>0</v>
      </c>
      <c r="BE238" s="19">
        <v>0</v>
      </c>
      <c r="BF238" s="19">
        <f t="shared" si="415"/>
        <v>0</v>
      </c>
      <c r="BG238" s="19">
        <v>0</v>
      </c>
      <c r="BH238" s="19">
        <v>0</v>
      </c>
      <c r="BI238" s="19">
        <v>0</v>
      </c>
      <c r="BJ238" s="19">
        <v>0</v>
      </c>
      <c r="BK238" s="19">
        <f t="shared" si="368"/>
        <v>0</v>
      </c>
      <c r="BL238" s="19">
        <v>0</v>
      </c>
      <c r="BM238" s="19">
        <v>0</v>
      </c>
      <c r="BN238" s="19">
        <f t="shared" si="416"/>
        <v>0</v>
      </c>
      <c r="BO238" s="19">
        <v>0</v>
      </c>
      <c r="BP238" s="19">
        <v>0</v>
      </c>
      <c r="BQ238" s="19">
        <v>0</v>
      </c>
      <c r="BR238" s="19">
        <v>0</v>
      </c>
      <c r="BS238" s="19">
        <v>0</v>
      </c>
      <c r="BT238" s="19">
        <v>0</v>
      </c>
      <c r="BU238" s="19">
        <v>0</v>
      </c>
      <c r="BV238" s="19">
        <v>0</v>
      </c>
      <c r="BW238" s="19">
        <v>0</v>
      </c>
      <c r="BX238" s="19">
        <v>0</v>
      </c>
      <c r="BY238" s="19">
        <v>0</v>
      </c>
      <c r="BZ238" s="19">
        <f t="shared" si="417"/>
        <v>1397000</v>
      </c>
      <c r="CA238" s="19">
        <f t="shared" si="418"/>
        <v>1397000</v>
      </c>
      <c r="CB238" s="19">
        <f t="shared" si="369"/>
        <v>1397000</v>
      </c>
      <c r="CC238" s="24"/>
      <c r="CD238" s="23">
        <v>1397000</v>
      </c>
      <c r="CE238" s="19">
        <f t="shared" si="419"/>
        <v>0</v>
      </c>
      <c r="CF238" s="19">
        <v>0</v>
      </c>
      <c r="CG238" s="19">
        <v>0</v>
      </c>
      <c r="CH238" s="19">
        <v>0</v>
      </c>
      <c r="CI238" s="19">
        <v>0</v>
      </c>
      <c r="CJ238" s="19">
        <v>0</v>
      </c>
      <c r="CK238" s="19">
        <f t="shared" si="420"/>
        <v>0</v>
      </c>
      <c r="CL238" s="51">
        <v>0</v>
      </c>
      <c r="CM238" s="51"/>
      <c r="CN238" s="19">
        <v>0</v>
      </c>
      <c r="CO238" s="19">
        <v>0</v>
      </c>
      <c r="CP238" s="19">
        <v>0</v>
      </c>
      <c r="CQ238" s="19">
        <v>0</v>
      </c>
      <c r="CR238" s="19">
        <f t="shared" si="370"/>
        <v>0</v>
      </c>
      <c r="CS238" s="19">
        <f t="shared" si="371"/>
        <v>0</v>
      </c>
      <c r="CT238" s="19">
        <v>0</v>
      </c>
      <c r="CU238" s="20">
        <v>0</v>
      </c>
      <c r="CW238" s="94"/>
      <c r="CX238" s="109">
        <v>28567130</v>
      </c>
      <c r="CY238" s="109">
        <f t="shared" si="352"/>
        <v>0</v>
      </c>
      <c r="CZ238" s="94"/>
      <c r="DA238" s="95"/>
    </row>
    <row r="239" spans="1:105" s="52" customFormat="1" ht="31.2" x14ac:dyDescent="0.3">
      <c r="A239" s="21" t="s">
        <v>1</v>
      </c>
      <c r="B239" s="21" t="s">
        <v>83</v>
      </c>
      <c r="C239" s="22" t="s">
        <v>562</v>
      </c>
      <c r="D239" s="18">
        <f t="shared" si="408"/>
        <v>8761786</v>
      </c>
      <c r="E239" s="19">
        <f t="shared" si="409"/>
        <v>8371364</v>
      </c>
      <c r="F239" s="19">
        <f t="shared" si="410"/>
        <v>8371364</v>
      </c>
      <c r="G239" s="23">
        <v>3818076</v>
      </c>
      <c r="H239" s="23">
        <v>954521</v>
      </c>
      <c r="I239" s="19">
        <f t="shared" si="365"/>
        <v>2179583</v>
      </c>
      <c r="J239" s="23">
        <v>947073</v>
      </c>
      <c r="K239" s="23">
        <v>26400</v>
      </c>
      <c r="L239" s="23">
        <v>46000</v>
      </c>
      <c r="M239" s="23">
        <v>0</v>
      </c>
      <c r="N239" s="23">
        <v>336808</v>
      </c>
      <c r="O239" s="23">
        <v>823302</v>
      </c>
      <c r="P239" s="19">
        <f t="shared" si="366"/>
        <v>35800</v>
      </c>
      <c r="Q239" s="23">
        <v>33800</v>
      </c>
      <c r="R239" s="23">
        <v>2000</v>
      </c>
      <c r="S239" s="23">
        <v>0</v>
      </c>
      <c r="T239" s="23">
        <v>44200</v>
      </c>
      <c r="U239" s="19">
        <f t="shared" si="411"/>
        <v>238683</v>
      </c>
      <c r="V239" s="23">
        <v>51900</v>
      </c>
      <c r="W239" s="23">
        <v>108107</v>
      </c>
      <c r="X239" s="23">
        <v>0</v>
      </c>
      <c r="Y239" s="23">
        <v>54211</v>
      </c>
      <c r="Z239" s="23">
        <v>20364</v>
      </c>
      <c r="AA239" s="23">
        <v>0</v>
      </c>
      <c r="AB239" s="23">
        <v>0</v>
      </c>
      <c r="AC239" s="23">
        <v>4101</v>
      </c>
      <c r="AD239" s="23"/>
      <c r="AE239" s="19">
        <f t="shared" si="412"/>
        <v>1100501</v>
      </c>
      <c r="AF239" s="24">
        <v>0</v>
      </c>
      <c r="AG239" s="24">
        <v>0</v>
      </c>
      <c r="AH239" s="23">
        <v>175649</v>
      </c>
      <c r="AI239" s="23">
        <v>465074</v>
      </c>
      <c r="AJ239" s="23">
        <v>0</v>
      </c>
      <c r="AK239" s="23">
        <v>27473</v>
      </c>
      <c r="AL239" s="23">
        <v>0</v>
      </c>
      <c r="AM239" s="23">
        <v>2400</v>
      </c>
      <c r="AN239" s="23">
        <v>18400</v>
      </c>
      <c r="AO239" s="23">
        <v>0</v>
      </c>
      <c r="AP239" s="23">
        <v>0</v>
      </c>
      <c r="AQ239" s="23">
        <v>0</v>
      </c>
      <c r="AR239" s="23">
        <v>0</v>
      </c>
      <c r="AS239" s="23">
        <v>227623</v>
      </c>
      <c r="AT239" s="23">
        <v>0</v>
      </c>
      <c r="AU239" s="23">
        <v>0</v>
      </c>
      <c r="AV239" s="23">
        <v>0</v>
      </c>
      <c r="AW239" s="23">
        <v>0</v>
      </c>
      <c r="AX239" s="23">
        <v>0</v>
      </c>
      <c r="AY239" s="23">
        <v>0</v>
      </c>
      <c r="AZ239" s="23">
        <v>183882</v>
      </c>
      <c r="BA239" s="19">
        <f t="shared" si="413"/>
        <v>0</v>
      </c>
      <c r="BB239" s="19">
        <f t="shared" si="414"/>
        <v>0</v>
      </c>
      <c r="BC239" s="19">
        <v>0</v>
      </c>
      <c r="BD239" s="19">
        <v>0</v>
      </c>
      <c r="BE239" s="19">
        <v>0</v>
      </c>
      <c r="BF239" s="19">
        <f t="shared" si="415"/>
        <v>0</v>
      </c>
      <c r="BG239" s="19">
        <v>0</v>
      </c>
      <c r="BH239" s="19">
        <v>0</v>
      </c>
      <c r="BI239" s="19">
        <v>0</v>
      </c>
      <c r="BJ239" s="19">
        <v>0</v>
      </c>
      <c r="BK239" s="19">
        <f t="shared" si="368"/>
        <v>0</v>
      </c>
      <c r="BL239" s="19">
        <v>0</v>
      </c>
      <c r="BM239" s="19">
        <v>0</v>
      </c>
      <c r="BN239" s="19">
        <f t="shared" si="416"/>
        <v>0</v>
      </c>
      <c r="BO239" s="19">
        <v>0</v>
      </c>
      <c r="BP239" s="19">
        <v>0</v>
      </c>
      <c r="BQ239" s="19">
        <v>0</v>
      </c>
      <c r="BR239" s="19">
        <v>0</v>
      </c>
      <c r="BS239" s="19">
        <v>0</v>
      </c>
      <c r="BT239" s="19">
        <v>0</v>
      </c>
      <c r="BU239" s="19">
        <v>0</v>
      </c>
      <c r="BV239" s="19">
        <v>0</v>
      </c>
      <c r="BW239" s="19">
        <v>0</v>
      </c>
      <c r="BX239" s="19">
        <v>0</v>
      </c>
      <c r="BY239" s="19">
        <v>0</v>
      </c>
      <c r="BZ239" s="19">
        <f t="shared" si="417"/>
        <v>390422</v>
      </c>
      <c r="CA239" s="19">
        <f t="shared" si="418"/>
        <v>390422</v>
      </c>
      <c r="CB239" s="19">
        <f t="shared" si="369"/>
        <v>390422</v>
      </c>
      <c r="CC239" s="24"/>
      <c r="CD239" s="23">
        <v>390422</v>
      </c>
      <c r="CE239" s="19">
        <f t="shared" si="419"/>
        <v>0</v>
      </c>
      <c r="CF239" s="19">
        <v>0</v>
      </c>
      <c r="CG239" s="19">
        <v>0</v>
      </c>
      <c r="CH239" s="19">
        <v>0</v>
      </c>
      <c r="CI239" s="19">
        <v>0</v>
      </c>
      <c r="CJ239" s="19">
        <v>0</v>
      </c>
      <c r="CK239" s="19">
        <f t="shared" si="420"/>
        <v>0</v>
      </c>
      <c r="CL239" s="51">
        <v>0</v>
      </c>
      <c r="CM239" s="51">
        <v>0</v>
      </c>
      <c r="CN239" s="19">
        <v>0</v>
      </c>
      <c r="CO239" s="19">
        <v>0</v>
      </c>
      <c r="CP239" s="19">
        <v>0</v>
      </c>
      <c r="CQ239" s="19">
        <v>0</v>
      </c>
      <c r="CR239" s="19">
        <f t="shared" si="370"/>
        <v>0</v>
      </c>
      <c r="CS239" s="19">
        <f t="shared" si="371"/>
        <v>0</v>
      </c>
      <c r="CT239" s="19">
        <v>0</v>
      </c>
      <c r="CU239" s="20">
        <v>0</v>
      </c>
      <c r="CW239" s="94"/>
      <c r="CX239" s="109">
        <v>8761786</v>
      </c>
      <c r="CY239" s="109">
        <f t="shared" si="352"/>
        <v>0</v>
      </c>
      <c r="CZ239" s="94"/>
      <c r="DA239" s="95"/>
    </row>
    <row r="240" spans="1:105" s="52" customFormat="1" ht="31.2" x14ac:dyDescent="0.3">
      <c r="A240" s="21" t="s">
        <v>1</v>
      </c>
      <c r="B240" s="21" t="s">
        <v>85</v>
      </c>
      <c r="C240" s="22" t="s">
        <v>563</v>
      </c>
      <c r="D240" s="18">
        <f t="shared" si="408"/>
        <v>7173008</v>
      </c>
      <c r="E240" s="19">
        <f t="shared" si="409"/>
        <v>7173008</v>
      </c>
      <c r="F240" s="19">
        <f t="shared" si="410"/>
        <v>6970264</v>
      </c>
      <c r="G240" s="23">
        <v>2799022</v>
      </c>
      <c r="H240" s="23">
        <v>698604</v>
      </c>
      <c r="I240" s="19">
        <f t="shared" si="365"/>
        <v>1559976</v>
      </c>
      <c r="J240" s="23">
        <v>0</v>
      </c>
      <c r="K240" s="23">
        <v>0</v>
      </c>
      <c r="L240" s="23">
        <v>794318</v>
      </c>
      <c r="M240" s="23">
        <v>0</v>
      </c>
      <c r="N240" s="23">
        <v>482947</v>
      </c>
      <c r="O240" s="23">
        <v>282711</v>
      </c>
      <c r="P240" s="19">
        <f t="shared" si="366"/>
        <v>19187</v>
      </c>
      <c r="Q240" s="23">
        <v>19187</v>
      </c>
      <c r="R240" s="23">
        <v>0</v>
      </c>
      <c r="S240" s="23">
        <v>0</v>
      </c>
      <c r="T240" s="23">
        <v>44108</v>
      </c>
      <c r="U240" s="19">
        <f t="shared" si="411"/>
        <v>1375002</v>
      </c>
      <c r="V240" s="23">
        <v>115241</v>
      </c>
      <c r="W240" s="23">
        <v>785690</v>
      </c>
      <c r="X240" s="23">
        <v>291189</v>
      </c>
      <c r="Y240" s="23">
        <v>142178</v>
      </c>
      <c r="Z240" s="23">
        <v>40704</v>
      </c>
      <c r="AA240" s="23">
        <v>0</v>
      </c>
      <c r="AB240" s="23">
        <v>0</v>
      </c>
      <c r="AC240" s="23">
        <v>0</v>
      </c>
      <c r="AD240" s="23"/>
      <c r="AE240" s="19">
        <f t="shared" si="412"/>
        <v>474365</v>
      </c>
      <c r="AF240" s="24">
        <v>0</v>
      </c>
      <c r="AG240" s="24">
        <v>0</v>
      </c>
      <c r="AH240" s="51">
        <v>57629</v>
      </c>
      <c r="AI240" s="51">
        <v>101738</v>
      </c>
      <c r="AJ240" s="51">
        <v>0</v>
      </c>
      <c r="AK240" s="51">
        <v>25890</v>
      </c>
      <c r="AL240" s="51">
        <v>0</v>
      </c>
      <c r="AM240" s="51">
        <v>0</v>
      </c>
      <c r="AN240" s="51">
        <v>40742</v>
      </c>
      <c r="AO240" s="51">
        <v>0</v>
      </c>
      <c r="AP240" s="51">
        <v>0</v>
      </c>
      <c r="AQ240" s="51">
        <v>0</v>
      </c>
      <c r="AR240" s="51">
        <v>0</v>
      </c>
      <c r="AS240" s="51">
        <v>0</v>
      </c>
      <c r="AT240" s="51">
        <v>0</v>
      </c>
      <c r="AU240" s="51">
        <v>0</v>
      </c>
      <c r="AV240" s="51">
        <v>0</v>
      </c>
      <c r="AW240" s="51">
        <v>0</v>
      </c>
      <c r="AX240" s="51">
        <v>0</v>
      </c>
      <c r="AY240" s="51">
        <v>0</v>
      </c>
      <c r="AZ240" s="51">
        <v>248366</v>
      </c>
      <c r="BA240" s="19">
        <f t="shared" si="413"/>
        <v>202744</v>
      </c>
      <c r="BB240" s="19">
        <f t="shared" si="414"/>
        <v>0</v>
      </c>
      <c r="BC240" s="19">
        <v>0</v>
      </c>
      <c r="BD240" s="19">
        <v>0</v>
      </c>
      <c r="BE240" s="19">
        <v>0</v>
      </c>
      <c r="BF240" s="19">
        <f t="shared" si="415"/>
        <v>0</v>
      </c>
      <c r="BG240" s="19">
        <v>0</v>
      </c>
      <c r="BH240" s="19">
        <v>0</v>
      </c>
      <c r="BI240" s="19">
        <v>0</v>
      </c>
      <c r="BJ240" s="19">
        <v>0</v>
      </c>
      <c r="BK240" s="19">
        <f t="shared" si="368"/>
        <v>0</v>
      </c>
      <c r="BL240" s="19">
        <v>0</v>
      </c>
      <c r="BM240" s="19">
        <v>0</v>
      </c>
      <c r="BN240" s="19">
        <f t="shared" si="416"/>
        <v>202744</v>
      </c>
      <c r="BO240" s="19">
        <v>0</v>
      </c>
      <c r="BP240" s="19">
        <v>0</v>
      </c>
      <c r="BQ240" s="19">
        <v>0</v>
      </c>
      <c r="BR240" s="19">
        <v>0</v>
      </c>
      <c r="BS240" s="19">
        <v>0</v>
      </c>
      <c r="BT240" s="19">
        <v>0</v>
      </c>
      <c r="BU240" s="19">
        <v>0</v>
      </c>
      <c r="BV240" s="19">
        <v>0</v>
      </c>
      <c r="BW240" s="19">
        <v>0</v>
      </c>
      <c r="BX240" s="19">
        <v>0</v>
      </c>
      <c r="BY240" s="19">
        <v>202744</v>
      </c>
      <c r="BZ240" s="19">
        <f t="shared" si="417"/>
        <v>0</v>
      </c>
      <c r="CA240" s="19">
        <f t="shared" si="418"/>
        <v>0</v>
      </c>
      <c r="CB240" s="19">
        <f t="shared" si="369"/>
        <v>0</v>
      </c>
      <c r="CC240" s="23">
        <v>0</v>
      </c>
      <c r="CD240" s="23">
        <v>0</v>
      </c>
      <c r="CE240" s="19">
        <f t="shared" si="419"/>
        <v>0</v>
      </c>
      <c r="CF240" s="23">
        <v>0</v>
      </c>
      <c r="CG240" s="23">
        <v>0</v>
      </c>
      <c r="CH240" s="23">
        <v>0</v>
      </c>
      <c r="CI240" s="23">
        <v>0</v>
      </c>
      <c r="CJ240" s="23">
        <v>0</v>
      </c>
      <c r="CK240" s="19">
        <f t="shared" si="420"/>
        <v>0</v>
      </c>
      <c r="CL240" s="23">
        <v>0</v>
      </c>
      <c r="CM240" s="23"/>
      <c r="CN240" s="23"/>
      <c r="CO240" s="23">
        <v>0</v>
      </c>
      <c r="CP240" s="23">
        <v>0</v>
      </c>
      <c r="CQ240" s="19">
        <v>0</v>
      </c>
      <c r="CR240" s="19">
        <f t="shared" si="370"/>
        <v>0</v>
      </c>
      <c r="CS240" s="19">
        <f t="shared" si="371"/>
        <v>0</v>
      </c>
      <c r="CT240" s="19">
        <v>0</v>
      </c>
      <c r="CU240" s="20">
        <v>0</v>
      </c>
      <c r="CW240" s="94"/>
      <c r="CX240" s="109">
        <v>7173008</v>
      </c>
      <c r="CY240" s="109">
        <f t="shared" si="352"/>
        <v>0</v>
      </c>
      <c r="CZ240" s="94"/>
      <c r="DA240" s="95"/>
    </row>
    <row r="241" spans="1:105" s="52" customFormat="1" ht="31.2" x14ac:dyDescent="0.3">
      <c r="A241" s="21" t="s">
        <v>1</v>
      </c>
      <c r="B241" s="21" t="s">
        <v>87</v>
      </c>
      <c r="C241" s="22" t="s">
        <v>565</v>
      </c>
      <c r="D241" s="18">
        <f t="shared" si="408"/>
        <v>547674</v>
      </c>
      <c r="E241" s="19">
        <f t="shared" si="409"/>
        <v>547674</v>
      </c>
      <c r="F241" s="19">
        <f t="shared" si="410"/>
        <v>547674</v>
      </c>
      <c r="G241" s="23">
        <v>0</v>
      </c>
      <c r="H241" s="23">
        <v>0</v>
      </c>
      <c r="I241" s="19">
        <f t="shared" si="365"/>
        <v>3478</v>
      </c>
      <c r="J241" s="23">
        <v>0</v>
      </c>
      <c r="K241" s="23">
        <v>0</v>
      </c>
      <c r="L241" s="23">
        <v>0</v>
      </c>
      <c r="M241" s="23">
        <v>0</v>
      </c>
      <c r="N241" s="23">
        <v>0</v>
      </c>
      <c r="O241" s="23">
        <v>3478</v>
      </c>
      <c r="P241" s="19">
        <f t="shared" si="366"/>
        <v>0</v>
      </c>
      <c r="Q241" s="23">
        <v>0</v>
      </c>
      <c r="R241" s="23">
        <v>0</v>
      </c>
      <c r="S241" s="23">
        <v>0</v>
      </c>
      <c r="T241" s="23">
        <v>0</v>
      </c>
      <c r="U241" s="19">
        <f t="shared" si="411"/>
        <v>0</v>
      </c>
      <c r="V241" s="23">
        <v>0</v>
      </c>
      <c r="W241" s="23">
        <v>0</v>
      </c>
      <c r="X241" s="23">
        <v>0</v>
      </c>
      <c r="Y241" s="23">
        <v>0</v>
      </c>
      <c r="Z241" s="23">
        <v>0</v>
      </c>
      <c r="AA241" s="23">
        <v>0</v>
      </c>
      <c r="AB241" s="23">
        <v>0</v>
      </c>
      <c r="AC241" s="23">
        <v>0</v>
      </c>
      <c r="AD241" s="23"/>
      <c r="AE241" s="19">
        <f t="shared" si="412"/>
        <v>544196</v>
      </c>
      <c r="AF241" s="24">
        <v>0</v>
      </c>
      <c r="AG241" s="24">
        <v>0</v>
      </c>
      <c r="AH241" s="51">
        <v>0</v>
      </c>
      <c r="AI241" s="51">
        <v>0</v>
      </c>
      <c r="AJ241" s="51">
        <v>0</v>
      </c>
      <c r="AK241" s="51">
        <v>0</v>
      </c>
      <c r="AL241" s="51">
        <v>0</v>
      </c>
      <c r="AM241" s="51">
        <v>1500</v>
      </c>
      <c r="AN241" s="51">
        <v>542566</v>
      </c>
      <c r="AO241" s="51">
        <v>0</v>
      </c>
      <c r="AP241" s="51">
        <v>0</v>
      </c>
      <c r="AQ241" s="51">
        <v>0</v>
      </c>
      <c r="AR241" s="51">
        <v>0</v>
      </c>
      <c r="AS241" s="51">
        <v>130</v>
      </c>
      <c r="AT241" s="51">
        <v>0</v>
      </c>
      <c r="AU241" s="51">
        <v>0</v>
      </c>
      <c r="AV241" s="51">
        <v>0</v>
      </c>
      <c r="AW241" s="51">
        <v>0</v>
      </c>
      <c r="AX241" s="51">
        <v>0</v>
      </c>
      <c r="AY241" s="51">
        <v>0</v>
      </c>
      <c r="AZ241" s="51">
        <v>0</v>
      </c>
      <c r="BA241" s="19">
        <f t="shared" si="413"/>
        <v>0</v>
      </c>
      <c r="BB241" s="19">
        <f t="shared" si="414"/>
        <v>0</v>
      </c>
      <c r="BC241" s="19">
        <v>0</v>
      </c>
      <c r="BD241" s="19">
        <v>0</v>
      </c>
      <c r="BE241" s="19">
        <v>0</v>
      </c>
      <c r="BF241" s="19">
        <f t="shared" si="415"/>
        <v>0</v>
      </c>
      <c r="BG241" s="19">
        <v>0</v>
      </c>
      <c r="BH241" s="19">
        <v>0</v>
      </c>
      <c r="BI241" s="19">
        <v>0</v>
      </c>
      <c r="BJ241" s="19">
        <v>0</v>
      </c>
      <c r="BK241" s="19">
        <f t="shared" si="368"/>
        <v>0</v>
      </c>
      <c r="BL241" s="19">
        <v>0</v>
      </c>
      <c r="BM241" s="19">
        <v>0</v>
      </c>
      <c r="BN241" s="19">
        <f t="shared" si="416"/>
        <v>0</v>
      </c>
      <c r="BO241" s="19">
        <v>0</v>
      </c>
      <c r="BP241" s="19">
        <v>0</v>
      </c>
      <c r="BQ241" s="19">
        <v>0</v>
      </c>
      <c r="BR241" s="19">
        <v>0</v>
      </c>
      <c r="BS241" s="19">
        <v>0</v>
      </c>
      <c r="BT241" s="19">
        <v>0</v>
      </c>
      <c r="BU241" s="19">
        <v>0</v>
      </c>
      <c r="BV241" s="19">
        <v>0</v>
      </c>
      <c r="BW241" s="19">
        <v>0</v>
      </c>
      <c r="BX241" s="19">
        <v>0</v>
      </c>
      <c r="BY241" s="19">
        <v>0</v>
      </c>
      <c r="BZ241" s="19">
        <f t="shared" si="417"/>
        <v>0</v>
      </c>
      <c r="CA241" s="19">
        <f t="shared" si="418"/>
        <v>0</v>
      </c>
      <c r="CB241" s="19">
        <f t="shared" si="369"/>
        <v>0</v>
      </c>
      <c r="CC241" s="23">
        <v>0</v>
      </c>
      <c r="CD241" s="23">
        <v>0</v>
      </c>
      <c r="CE241" s="19">
        <f t="shared" si="419"/>
        <v>0</v>
      </c>
      <c r="CF241" s="23">
        <v>0</v>
      </c>
      <c r="CG241" s="23">
        <v>0</v>
      </c>
      <c r="CH241" s="23">
        <v>0</v>
      </c>
      <c r="CI241" s="23">
        <v>0</v>
      </c>
      <c r="CJ241" s="23">
        <v>0</v>
      </c>
      <c r="CK241" s="19">
        <f t="shared" si="420"/>
        <v>0</v>
      </c>
      <c r="CL241" s="23">
        <v>0</v>
      </c>
      <c r="CM241" s="23"/>
      <c r="CN241" s="23"/>
      <c r="CO241" s="23">
        <v>0</v>
      </c>
      <c r="CP241" s="23">
        <v>0</v>
      </c>
      <c r="CQ241" s="19">
        <v>0</v>
      </c>
      <c r="CR241" s="19">
        <f t="shared" si="370"/>
        <v>0</v>
      </c>
      <c r="CS241" s="19">
        <f t="shared" si="371"/>
        <v>0</v>
      </c>
      <c r="CT241" s="19">
        <v>0</v>
      </c>
      <c r="CU241" s="20">
        <v>0</v>
      </c>
      <c r="CW241" s="94"/>
      <c r="CX241" s="109">
        <v>547674</v>
      </c>
      <c r="CY241" s="109">
        <f t="shared" si="352"/>
        <v>0</v>
      </c>
      <c r="CZ241" s="94"/>
      <c r="DA241" s="95"/>
    </row>
    <row r="242" spans="1:105" s="52" customFormat="1" ht="15.6" x14ac:dyDescent="0.3">
      <c r="A242" s="21" t="s">
        <v>1</v>
      </c>
      <c r="B242" s="21" t="s">
        <v>152</v>
      </c>
      <c r="C242" s="22" t="s">
        <v>564</v>
      </c>
      <c r="D242" s="18">
        <f t="shared" si="408"/>
        <v>53226026</v>
      </c>
      <c r="E242" s="19">
        <f t="shared" si="409"/>
        <v>50382732</v>
      </c>
      <c r="F242" s="19">
        <f t="shared" si="410"/>
        <v>50357124</v>
      </c>
      <c r="G242" s="23">
        <v>34515800</v>
      </c>
      <c r="H242" s="23">
        <v>2871528</v>
      </c>
      <c r="I242" s="19">
        <f t="shared" si="365"/>
        <v>8329943</v>
      </c>
      <c r="J242" s="23">
        <v>29809</v>
      </c>
      <c r="K242" s="23">
        <v>1020096</v>
      </c>
      <c r="L242" s="23">
        <v>0</v>
      </c>
      <c r="M242" s="23">
        <v>0</v>
      </c>
      <c r="N242" s="23">
        <v>3260344</v>
      </c>
      <c r="O242" s="23">
        <v>4019694</v>
      </c>
      <c r="P242" s="19">
        <f t="shared" si="366"/>
        <v>83148</v>
      </c>
      <c r="Q242" s="23">
        <v>16148</v>
      </c>
      <c r="R242" s="23">
        <v>67000</v>
      </c>
      <c r="S242" s="23">
        <v>0</v>
      </c>
      <c r="T242" s="23">
        <v>366066</v>
      </c>
      <c r="U242" s="19">
        <f t="shared" si="411"/>
        <v>613488</v>
      </c>
      <c r="V242" s="23">
        <v>124338</v>
      </c>
      <c r="W242" s="23">
        <v>179103</v>
      </c>
      <c r="X242" s="23">
        <v>136247</v>
      </c>
      <c r="Y242" s="23">
        <v>113154</v>
      </c>
      <c r="Z242" s="23">
        <v>34129</v>
      </c>
      <c r="AA242" s="23">
        <v>17642</v>
      </c>
      <c r="AB242" s="23">
        <v>0</v>
      </c>
      <c r="AC242" s="23">
        <v>8875</v>
      </c>
      <c r="AD242" s="23"/>
      <c r="AE242" s="19">
        <f t="shared" si="412"/>
        <v>3577151</v>
      </c>
      <c r="AF242" s="24">
        <v>0</v>
      </c>
      <c r="AG242" s="24">
        <v>0</v>
      </c>
      <c r="AH242" s="51">
        <v>188450</v>
      </c>
      <c r="AI242" s="51">
        <v>815411</v>
      </c>
      <c r="AJ242" s="51">
        <v>14000</v>
      </c>
      <c r="AK242" s="51">
        <v>33586</v>
      </c>
      <c r="AL242" s="51">
        <v>0</v>
      </c>
      <c r="AM242" s="51">
        <v>24597</v>
      </c>
      <c r="AN242" s="51">
        <v>6949</v>
      </c>
      <c r="AO242" s="51">
        <v>0</v>
      </c>
      <c r="AP242" s="51">
        <v>0</v>
      </c>
      <c r="AQ242" s="51">
        <v>392843</v>
      </c>
      <c r="AR242" s="51">
        <v>0</v>
      </c>
      <c r="AS242" s="51">
        <v>120942</v>
      </c>
      <c r="AT242" s="51">
        <v>0</v>
      </c>
      <c r="AU242" s="51">
        <v>0</v>
      </c>
      <c r="AV242" s="51">
        <v>0</v>
      </c>
      <c r="AW242" s="51">
        <v>1226780</v>
      </c>
      <c r="AX242" s="51">
        <v>240000</v>
      </c>
      <c r="AY242" s="51">
        <v>0</v>
      </c>
      <c r="AZ242" s="51">
        <v>513593</v>
      </c>
      <c r="BA242" s="19">
        <f t="shared" si="413"/>
        <v>25608</v>
      </c>
      <c r="BB242" s="19">
        <f t="shared" si="414"/>
        <v>0</v>
      </c>
      <c r="BC242" s="19">
        <v>0</v>
      </c>
      <c r="BD242" s="19">
        <v>0</v>
      </c>
      <c r="BE242" s="19">
        <v>0</v>
      </c>
      <c r="BF242" s="19">
        <f t="shared" si="415"/>
        <v>0</v>
      </c>
      <c r="BG242" s="19">
        <v>0</v>
      </c>
      <c r="BH242" s="19">
        <v>0</v>
      </c>
      <c r="BI242" s="19">
        <v>0</v>
      </c>
      <c r="BJ242" s="19">
        <v>0</v>
      </c>
      <c r="BK242" s="19">
        <f t="shared" si="368"/>
        <v>0</v>
      </c>
      <c r="BL242" s="19">
        <v>0</v>
      </c>
      <c r="BM242" s="19">
        <v>0</v>
      </c>
      <c r="BN242" s="19">
        <f t="shared" si="416"/>
        <v>25608</v>
      </c>
      <c r="BO242" s="19">
        <v>0</v>
      </c>
      <c r="BP242" s="19">
        <v>0</v>
      </c>
      <c r="BQ242" s="19">
        <v>0</v>
      </c>
      <c r="BR242" s="19">
        <v>0</v>
      </c>
      <c r="BS242" s="19">
        <v>0</v>
      </c>
      <c r="BT242" s="19">
        <v>0</v>
      </c>
      <c r="BU242" s="19">
        <v>0</v>
      </c>
      <c r="BV242" s="19">
        <v>0</v>
      </c>
      <c r="BW242" s="19">
        <v>0</v>
      </c>
      <c r="BX242" s="19">
        <v>25608</v>
      </c>
      <c r="BY242" s="19">
        <v>0</v>
      </c>
      <c r="BZ242" s="19">
        <f t="shared" si="417"/>
        <v>2843294</v>
      </c>
      <c r="CA242" s="19">
        <f t="shared" si="418"/>
        <v>2843294</v>
      </c>
      <c r="CB242" s="19">
        <f t="shared" si="369"/>
        <v>2017273</v>
      </c>
      <c r="CC242" s="23">
        <v>0</v>
      </c>
      <c r="CD242" s="23">
        <v>2017273</v>
      </c>
      <c r="CE242" s="19">
        <f t="shared" si="419"/>
        <v>0</v>
      </c>
      <c r="CF242" s="23">
        <v>0</v>
      </c>
      <c r="CG242" s="23">
        <v>0</v>
      </c>
      <c r="CH242" s="23"/>
      <c r="CI242" s="23"/>
      <c r="CJ242" s="23"/>
      <c r="CK242" s="19">
        <f t="shared" si="420"/>
        <v>826021</v>
      </c>
      <c r="CL242" s="23">
        <v>0</v>
      </c>
      <c r="CM242" s="23"/>
      <c r="CN242" s="23">
        <v>826021</v>
      </c>
      <c r="CO242" s="23">
        <v>0</v>
      </c>
      <c r="CP242" s="23">
        <v>0</v>
      </c>
      <c r="CQ242" s="19">
        <v>0</v>
      </c>
      <c r="CR242" s="19">
        <f t="shared" si="370"/>
        <v>0</v>
      </c>
      <c r="CS242" s="19">
        <f t="shared" si="371"/>
        <v>0</v>
      </c>
      <c r="CT242" s="19">
        <v>0</v>
      </c>
      <c r="CU242" s="20">
        <v>0</v>
      </c>
      <c r="CW242" s="94"/>
      <c r="CX242" s="109">
        <v>53226026</v>
      </c>
      <c r="CY242" s="109">
        <f t="shared" si="352"/>
        <v>0</v>
      </c>
      <c r="CZ242" s="94"/>
      <c r="DA242" s="95"/>
    </row>
    <row r="243" spans="1:105" s="52" customFormat="1" ht="31.2" x14ac:dyDescent="0.3">
      <c r="A243" s="21" t="s">
        <v>1</v>
      </c>
      <c r="B243" s="21" t="s">
        <v>91</v>
      </c>
      <c r="C243" s="22" t="s">
        <v>566</v>
      </c>
      <c r="D243" s="18">
        <f t="shared" si="408"/>
        <v>250000</v>
      </c>
      <c r="E243" s="19">
        <f t="shared" si="409"/>
        <v>220000</v>
      </c>
      <c r="F243" s="19">
        <f t="shared" si="410"/>
        <v>220000</v>
      </c>
      <c r="G243" s="23">
        <v>80000</v>
      </c>
      <c r="H243" s="23">
        <v>20000</v>
      </c>
      <c r="I243" s="19">
        <f>SUM(J243:O243)</f>
        <v>62702</v>
      </c>
      <c r="J243" s="23">
        <v>0</v>
      </c>
      <c r="K243" s="23">
        <v>0</v>
      </c>
      <c r="L243" s="23">
        <v>0</v>
      </c>
      <c r="M243" s="23">
        <v>0</v>
      </c>
      <c r="N243" s="23">
        <v>5000</v>
      </c>
      <c r="O243" s="23">
        <v>57702</v>
      </c>
      <c r="P243" s="19">
        <f>SUM(Q243:R243)</f>
        <v>0</v>
      </c>
      <c r="Q243" s="23">
        <v>0</v>
      </c>
      <c r="R243" s="23">
        <v>0</v>
      </c>
      <c r="S243" s="23">
        <v>0</v>
      </c>
      <c r="T243" s="23">
        <v>0</v>
      </c>
      <c r="U243" s="19">
        <f t="shared" si="411"/>
        <v>7000</v>
      </c>
      <c r="V243" s="23">
        <v>0</v>
      </c>
      <c r="W243" s="23">
        <v>0</v>
      </c>
      <c r="X243" s="23">
        <v>0</v>
      </c>
      <c r="Y243" s="23">
        <v>0</v>
      </c>
      <c r="Z243" s="23">
        <v>0</v>
      </c>
      <c r="AA243" s="23">
        <v>7000</v>
      </c>
      <c r="AB243" s="23">
        <v>0</v>
      </c>
      <c r="AC243" s="23">
        <v>0</v>
      </c>
      <c r="AD243" s="23"/>
      <c r="AE243" s="19">
        <f t="shared" si="412"/>
        <v>50298</v>
      </c>
      <c r="AF243" s="23"/>
      <c r="AG243" s="24">
        <v>0</v>
      </c>
      <c r="AH243" s="51">
        <v>5000</v>
      </c>
      <c r="AI243" s="51">
        <v>0</v>
      </c>
      <c r="AJ243" s="51">
        <v>0</v>
      </c>
      <c r="AK243" s="51">
        <v>900</v>
      </c>
      <c r="AL243" s="51">
        <v>0</v>
      </c>
      <c r="AM243" s="51">
        <v>0</v>
      </c>
      <c r="AN243" s="51">
        <v>0</v>
      </c>
      <c r="AO243" s="51">
        <v>0</v>
      </c>
      <c r="AP243" s="51">
        <v>0</v>
      </c>
      <c r="AQ243" s="51">
        <v>0</v>
      </c>
      <c r="AR243" s="51">
        <v>0</v>
      </c>
      <c r="AS243" s="51">
        <v>6000</v>
      </c>
      <c r="AT243" s="51">
        <v>0</v>
      </c>
      <c r="AU243" s="51">
        <v>0</v>
      </c>
      <c r="AV243" s="51">
        <v>0</v>
      </c>
      <c r="AW243" s="51">
        <v>0</v>
      </c>
      <c r="AX243" s="51">
        <v>0</v>
      </c>
      <c r="AY243" s="51">
        <v>0</v>
      </c>
      <c r="AZ243" s="51">
        <v>38398</v>
      </c>
      <c r="BA243" s="19">
        <f t="shared" si="413"/>
        <v>0</v>
      </c>
      <c r="BB243" s="19">
        <f t="shared" si="414"/>
        <v>0</v>
      </c>
      <c r="BC243" s="19">
        <v>0</v>
      </c>
      <c r="BD243" s="19">
        <v>0</v>
      </c>
      <c r="BE243" s="19">
        <v>0</v>
      </c>
      <c r="BF243" s="19">
        <f t="shared" si="415"/>
        <v>0</v>
      </c>
      <c r="BG243" s="19">
        <v>0</v>
      </c>
      <c r="BH243" s="19">
        <v>0</v>
      </c>
      <c r="BI243" s="19">
        <v>0</v>
      </c>
      <c r="BJ243" s="19">
        <v>0</v>
      </c>
      <c r="BK243" s="19">
        <f>SUM(BL243)</f>
        <v>0</v>
      </c>
      <c r="BL243" s="19">
        <v>0</v>
      </c>
      <c r="BM243" s="19">
        <v>0</v>
      </c>
      <c r="BN243" s="19">
        <f t="shared" si="416"/>
        <v>0</v>
      </c>
      <c r="BO243" s="19">
        <v>0</v>
      </c>
      <c r="BP243" s="19">
        <v>0</v>
      </c>
      <c r="BQ243" s="19">
        <v>0</v>
      </c>
      <c r="BR243" s="19">
        <v>0</v>
      </c>
      <c r="BS243" s="19">
        <v>0</v>
      </c>
      <c r="BT243" s="19">
        <v>0</v>
      </c>
      <c r="BU243" s="19">
        <v>0</v>
      </c>
      <c r="BV243" s="19">
        <v>0</v>
      </c>
      <c r="BW243" s="19">
        <v>0</v>
      </c>
      <c r="BX243" s="19">
        <v>0</v>
      </c>
      <c r="BY243" s="19">
        <v>0</v>
      </c>
      <c r="BZ243" s="19">
        <f t="shared" si="417"/>
        <v>30000</v>
      </c>
      <c r="CA243" s="19">
        <f t="shared" si="418"/>
        <v>30000</v>
      </c>
      <c r="CB243" s="19">
        <f>SUM(CC243:CD243)</f>
        <v>30000</v>
      </c>
      <c r="CC243" s="23">
        <v>0</v>
      </c>
      <c r="CD243" s="23">
        <v>30000</v>
      </c>
      <c r="CE243" s="19">
        <f t="shared" si="419"/>
        <v>0</v>
      </c>
      <c r="CF243" s="23">
        <v>0</v>
      </c>
      <c r="CG243" s="23">
        <v>0</v>
      </c>
      <c r="CH243" s="23">
        <v>0</v>
      </c>
      <c r="CI243" s="23">
        <v>0</v>
      </c>
      <c r="CJ243" s="23">
        <v>0</v>
      </c>
      <c r="CK243" s="19">
        <f t="shared" si="420"/>
        <v>0</v>
      </c>
      <c r="CL243" s="23">
        <v>0</v>
      </c>
      <c r="CM243" s="23"/>
      <c r="CN243" s="23"/>
      <c r="CO243" s="23">
        <v>0</v>
      </c>
      <c r="CP243" s="23">
        <v>0</v>
      </c>
      <c r="CQ243" s="19">
        <v>0</v>
      </c>
      <c r="CR243" s="19">
        <f>SUM(CS243)</f>
        <v>0</v>
      </c>
      <c r="CS243" s="19">
        <f>SUM(CT243:CU243)</f>
        <v>0</v>
      </c>
      <c r="CT243" s="19">
        <v>0</v>
      </c>
      <c r="CU243" s="20">
        <v>0</v>
      </c>
      <c r="CW243" s="94"/>
      <c r="CX243" s="109">
        <v>250000</v>
      </c>
      <c r="CY243" s="109">
        <f t="shared" si="352"/>
        <v>0</v>
      </c>
      <c r="CZ243" s="94"/>
      <c r="DA243" s="95"/>
    </row>
    <row r="244" spans="1:105" ht="31.2" x14ac:dyDescent="0.3">
      <c r="A244" s="21" t="s">
        <v>1</v>
      </c>
      <c r="B244" s="21" t="s">
        <v>91</v>
      </c>
      <c r="C244" s="22" t="s">
        <v>567</v>
      </c>
      <c r="D244" s="18">
        <f t="shared" si="408"/>
        <v>23180760</v>
      </c>
      <c r="E244" s="19">
        <f t="shared" si="409"/>
        <v>21384056</v>
      </c>
      <c r="F244" s="19">
        <f t="shared" si="410"/>
        <v>21384056</v>
      </c>
      <c r="G244" s="23">
        <v>11501625</v>
      </c>
      <c r="H244" s="23">
        <v>2803286</v>
      </c>
      <c r="I244" s="19">
        <f t="shared" si="365"/>
        <v>3361174</v>
      </c>
      <c r="J244" s="23">
        <v>1213471</v>
      </c>
      <c r="K244" s="23">
        <v>50000</v>
      </c>
      <c r="L244" s="23">
        <v>5000</v>
      </c>
      <c r="M244" s="23">
        <v>0</v>
      </c>
      <c r="N244" s="23">
        <v>775119</v>
      </c>
      <c r="O244" s="23">
        <v>1317584</v>
      </c>
      <c r="P244" s="19">
        <f t="shared" si="366"/>
        <v>70963</v>
      </c>
      <c r="Q244" s="23">
        <v>400</v>
      </c>
      <c r="R244" s="23">
        <v>70563</v>
      </c>
      <c r="S244" s="23">
        <v>50000</v>
      </c>
      <c r="T244" s="23">
        <v>210227</v>
      </c>
      <c r="U244" s="19">
        <f t="shared" si="411"/>
        <v>333285</v>
      </c>
      <c r="V244" s="23">
        <v>30000</v>
      </c>
      <c r="W244" s="23">
        <v>96390</v>
      </c>
      <c r="X244" s="23">
        <v>122843</v>
      </c>
      <c r="Y244" s="23">
        <v>15971</v>
      </c>
      <c r="Z244" s="23">
        <v>30000</v>
      </c>
      <c r="AA244" s="23">
        <v>25000</v>
      </c>
      <c r="AB244" s="23">
        <v>0</v>
      </c>
      <c r="AC244" s="23">
        <v>13081</v>
      </c>
      <c r="AD244" s="23"/>
      <c r="AE244" s="19">
        <f t="shared" si="412"/>
        <v>3053496</v>
      </c>
      <c r="AF244" s="24">
        <v>0</v>
      </c>
      <c r="AG244" s="24">
        <v>0</v>
      </c>
      <c r="AH244" s="51">
        <v>421204</v>
      </c>
      <c r="AI244" s="51">
        <v>1500487</v>
      </c>
      <c r="AJ244" s="51">
        <v>0</v>
      </c>
      <c r="AK244" s="51">
        <v>50000</v>
      </c>
      <c r="AL244" s="51">
        <v>0</v>
      </c>
      <c r="AM244" s="51">
        <v>71126</v>
      </c>
      <c r="AN244" s="51">
        <v>400000</v>
      </c>
      <c r="AO244" s="51">
        <v>0</v>
      </c>
      <c r="AP244" s="51">
        <v>10000</v>
      </c>
      <c r="AQ244" s="51">
        <v>0</v>
      </c>
      <c r="AR244" s="51">
        <v>150000</v>
      </c>
      <c r="AS244" s="51">
        <v>0</v>
      </c>
      <c r="AT244" s="51">
        <v>0</v>
      </c>
      <c r="AU244" s="51">
        <v>0</v>
      </c>
      <c r="AV244" s="51">
        <v>0</v>
      </c>
      <c r="AW244" s="51">
        <v>0</v>
      </c>
      <c r="AX244" s="51">
        <v>0</v>
      </c>
      <c r="AY244" s="51">
        <v>0</v>
      </c>
      <c r="AZ244" s="51">
        <v>450679</v>
      </c>
      <c r="BA244" s="19">
        <f t="shared" si="413"/>
        <v>0</v>
      </c>
      <c r="BB244" s="19">
        <f t="shared" si="414"/>
        <v>0</v>
      </c>
      <c r="BC244" s="19">
        <v>0</v>
      </c>
      <c r="BD244" s="19">
        <v>0</v>
      </c>
      <c r="BE244" s="19">
        <v>0</v>
      </c>
      <c r="BF244" s="19">
        <f t="shared" si="415"/>
        <v>0</v>
      </c>
      <c r="BG244" s="19">
        <v>0</v>
      </c>
      <c r="BH244" s="19">
        <v>0</v>
      </c>
      <c r="BI244" s="19">
        <v>0</v>
      </c>
      <c r="BJ244" s="19">
        <v>0</v>
      </c>
      <c r="BK244" s="19">
        <f t="shared" si="368"/>
        <v>0</v>
      </c>
      <c r="BL244" s="19">
        <v>0</v>
      </c>
      <c r="BM244" s="19">
        <v>0</v>
      </c>
      <c r="BN244" s="19">
        <f t="shared" si="416"/>
        <v>0</v>
      </c>
      <c r="BO244" s="19">
        <v>0</v>
      </c>
      <c r="BP244" s="19">
        <v>0</v>
      </c>
      <c r="BQ244" s="19">
        <v>0</v>
      </c>
      <c r="BR244" s="19">
        <v>0</v>
      </c>
      <c r="BS244" s="19">
        <v>0</v>
      </c>
      <c r="BT244" s="19">
        <v>0</v>
      </c>
      <c r="BU244" s="19">
        <v>0</v>
      </c>
      <c r="BV244" s="19">
        <v>0</v>
      </c>
      <c r="BW244" s="19">
        <v>0</v>
      </c>
      <c r="BX244" s="19">
        <v>0</v>
      </c>
      <c r="BY244" s="19">
        <v>0</v>
      </c>
      <c r="BZ244" s="19">
        <f t="shared" si="417"/>
        <v>1796704</v>
      </c>
      <c r="CA244" s="19">
        <f t="shared" si="418"/>
        <v>1796704</v>
      </c>
      <c r="CB244" s="19">
        <f t="shared" si="369"/>
        <v>1496704</v>
      </c>
      <c r="CC244" s="23">
        <v>0</v>
      </c>
      <c r="CD244" s="23">
        <v>1496704</v>
      </c>
      <c r="CE244" s="19">
        <f t="shared" si="419"/>
        <v>0</v>
      </c>
      <c r="CF244" s="23">
        <v>0</v>
      </c>
      <c r="CG244" s="23">
        <v>0</v>
      </c>
      <c r="CH244" s="23">
        <v>0</v>
      </c>
      <c r="CI244" s="23">
        <v>0</v>
      </c>
      <c r="CJ244" s="23">
        <v>0</v>
      </c>
      <c r="CK244" s="19">
        <f t="shared" si="420"/>
        <v>300000</v>
      </c>
      <c r="CL244" s="23">
        <v>0</v>
      </c>
      <c r="CM244" s="23">
        <v>300000</v>
      </c>
      <c r="CN244" s="23"/>
      <c r="CO244" s="23">
        <v>0</v>
      </c>
      <c r="CP244" s="23">
        <v>0</v>
      </c>
      <c r="CQ244" s="19">
        <v>0</v>
      </c>
      <c r="CR244" s="19">
        <f t="shared" si="370"/>
        <v>0</v>
      </c>
      <c r="CS244" s="19">
        <f t="shared" si="371"/>
        <v>0</v>
      </c>
      <c r="CT244" s="19">
        <v>0</v>
      </c>
      <c r="CU244" s="20">
        <v>0</v>
      </c>
      <c r="CW244" s="94"/>
      <c r="CX244" s="109">
        <v>23180760</v>
      </c>
      <c r="CY244" s="109">
        <f t="shared" si="352"/>
        <v>0</v>
      </c>
      <c r="CZ244" s="94"/>
      <c r="DA244" s="95"/>
    </row>
    <row r="245" spans="1:105" s="52" customFormat="1" ht="31.2" x14ac:dyDescent="0.3">
      <c r="A245" s="21" t="s">
        <v>1</v>
      </c>
      <c r="B245" s="21" t="s">
        <v>91</v>
      </c>
      <c r="C245" s="22" t="s">
        <v>568</v>
      </c>
      <c r="D245" s="18">
        <f t="shared" si="408"/>
        <v>194920</v>
      </c>
      <c r="E245" s="19">
        <f t="shared" si="409"/>
        <v>184464</v>
      </c>
      <c r="F245" s="19">
        <f t="shared" si="410"/>
        <v>171217</v>
      </c>
      <c r="G245" s="23">
        <v>30000</v>
      </c>
      <c r="H245" s="23">
        <v>7500</v>
      </c>
      <c r="I245" s="19">
        <f>SUM(J245:O245)</f>
        <v>84368</v>
      </c>
      <c r="J245" s="23">
        <v>0</v>
      </c>
      <c r="K245" s="23">
        <v>4833</v>
      </c>
      <c r="L245" s="23">
        <v>0</v>
      </c>
      <c r="M245" s="23">
        <v>0</v>
      </c>
      <c r="N245" s="23">
        <v>38534</v>
      </c>
      <c r="O245" s="23">
        <v>41001</v>
      </c>
      <c r="P245" s="19">
        <f>SUM(Q245:R245)</f>
        <v>1020</v>
      </c>
      <c r="Q245" s="23">
        <v>1020</v>
      </c>
      <c r="R245" s="23">
        <v>0</v>
      </c>
      <c r="S245" s="23">
        <v>0</v>
      </c>
      <c r="T245" s="23">
        <v>19731</v>
      </c>
      <c r="U245" s="19">
        <f t="shared" si="411"/>
        <v>15265</v>
      </c>
      <c r="V245" s="23">
        <v>2500</v>
      </c>
      <c r="W245" s="23">
        <v>0</v>
      </c>
      <c r="X245" s="23">
        <v>0</v>
      </c>
      <c r="Y245" s="23">
        <v>5469</v>
      </c>
      <c r="Z245" s="23">
        <v>2280</v>
      </c>
      <c r="AA245" s="23">
        <v>1440</v>
      </c>
      <c r="AB245" s="23">
        <v>0</v>
      </c>
      <c r="AC245" s="23">
        <v>3576</v>
      </c>
      <c r="AD245" s="23"/>
      <c r="AE245" s="19">
        <f t="shared" si="412"/>
        <v>13333</v>
      </c>
      <c r="AF245" s="24">
        <v>0</v>
      </c>
      <c r="AG245" s="24">
        <v>0</v>
      </c>
      <c r="AH245" s="51">
        <v>1174</v>
      </c>
      <c r="AI245" s="51">
        <v>0</v>
      </c>
      <c r="AJ245" s="51">
        <v>0</v>
      </c>
      <c r="AK245" s="51">
        <v>0</v>
      </c>
      <c r="AL245" s="51">
        <v>0</v>
      </c>
      <c r="AM245" s="51">
        <v>1200</v>
      </c>
      <c r="AN245" s="51">
        <v>0</v>
      </c>
      <c r="AO245" s="51">
        <v>0</v>
      </c>
      <c r="AP245" s="51">
        <v>0</v>
      </c>
      <c r="AQ245" s="51">
        <v>0</v>
      </c>
      <c r="AR245" s="51">
        <v>0</v>
      </c>
      <c r="AS245" s="51">
        <v>0</v>
      </c>
      <c r="AT245" s="51">
        <v>0</v>
      </c>
      <c r="AU245" s="51">
        <v>0</v>
      </c>
      <c r="AV245" s="51">
        <v>0</v>
      </c>
      <c r="AW245" s="51">
        <v>0</v>
      </c>
      <c r="AX245" s="51">
        <v>3964</v>
      </c>
      <c r="AY245" s="51">
        <v>0</v>
      </c>
      <c r="AZ245" s="51">
        <v>6995</v>
      </c>
      <c r="BA245" s="19">
        <f t="shared" si="413"/>
        <v>13247</v>
      </c>
      <c r="BB245" s="19">
        <f t="shared" si="414"/>
        <v>0</v>
      </c>
      <c r="BC245" s="19">
        <v>0</v>
      </c>
      <c r="BD245" s="19">
        <v>0</v>
      </c>
      <c r="BE245" s="19">
        <v>0</v>
      </c>
      <c r="BF245" s="19">
        <f t="shared" si="415"/>
        <v>0</v>
      </c>
      <c r="BG245" s="19">
        <v>0</v>
      </c>
      <c r="BH245" s="19">
        <v>0</v>
      </c>
      <c r="BI245" s="19">
        <v>0</v>
      </c>
      <c r="BJ245" s="19">
        <v>0</v>
      </c>
      <c r="BK245" s="19">
        <f>SUM(BL245)</f>
        <v>0</v>
      </c>
      <c r="BL245" s="19">
        <v>0</v>
      </c>
      <c r="BM245" s="19">
        <v>0</v>
      </c>
      <c r="BN245" s="19">
        <f t="shared" si="416"/>
        <v>13247</v>
      </c>
      <c r="BO245" s="19">
        <v>0</v>
      </c>
      <c r="BP245" s="19">
        <v>0</v>
      </c>
      <c r="BQ245" s="19">
        <v>0</v>
      </c>
      <c r="BR245" s="19">
        <v>0</v>
      </c>
      <c r="BS245" s="19">
        <v>0</v>
      </c>
      <c r="BT245" s="19">
        <v>0</v>
      </c>
      <c r="BU245" s="19">
        <v>0</v>
      </c>
      <c r="BV245" s="19">
        <v>0</v>
      </c>
      <c r="BW245" s="19">
        <v>0</v>
      </c>
      <c r="BX245" s="19">
        <v>13247</v>
      </c>
      <c r="BY245" s="19">
        <v>0</v>
      </c>
      <c r="BZ245" s="19">
        <f t="shared" si="417"/>
        <v>10456</v>
      </c>
      <c r="CA245" s="19">
        <f t="shared" si="418"/>
        <v>10456</v>
      </c>
      <c r="CB245" s="19">
        <f>SUM(CC245:CD245)</f>
        <v>10456</v>
      </c>
      <c r="CC245" s="23">
        <v>0</v>
      </c>
      <c r="CD245" s="23">
        <v>10456</v>
      </c>
      <c r="CE245" s="19">
        <f t="shared" si="419"/>
        <v>0</v>
      </c>
      <c r="CF245" s="23">
        <v>0</v>
      </c>
      <c r="CG245" s="23">
        <v>0</v>
      </c>
      <c r="CH245" s="23">
        <v>0</v>
      </c>
      <c r="CI245" s="23">
        <v>0</v>
      </c>
      <c r="CJ245" s="23">
        <v>0</v>
      </c>
      <c r="CK245" s="19">
        <f t="shared" si="420"/>
        <v>0</v>
      </c>
      <c r="CL245" s="23">
        <v>0</v>
      </c>
      <c r="CM245" s="23"/>
      <c r="CN245" s="23"/>
      <c r="CO245" s="23">
        <v>0</v>
      </c>
      <c r="CP245" s="23">
        <v>0</v>
      </c>
      <c r="CQ245" s="19">
        <v>0</v>
      </c>
      <c r="CR245" s="19">
        <f>SUM(CS245)</f>
        <v>0</v>
      </c>
      <c r="CS245" s="19">
        <f>SUM(CT245:CU245)</f>
        <v>0</v>
      </c>
      <c r="CT245" s="19">
        <v>0</v>
      </c>
      <c r="CU245" s="20">
        <v>0</v>
      </c>
      <c r="CW245" s="94"/>
      <c r="CX245" s="109">
        <v>194920</v>
      </c>
      <c r="CY245" s="109">
        <f t="shared" si="352"/>
        <v>0</v>
      </c>
      <c r="CZ245" s="94"/>
      <c r="DA245" s="95"/>
    </row>
    <row r="246" spans="1:105" s="52" customFormat="1" ht="29.25" customHeight="1" x14ac:dyDescent="0.3">
      <c r="A246" s="21" t="s">
        <v>1</v>
      </c>
      <c r="B246" s="21" t="s">
        <v>321</v>
      </c>
      <c r="C246" s="22" t="s">
        <v>569</v>
      </c>
      <c r="D246" s="18">
        <f t="shared" si="408"/>
        <v>2900000</v>
      </c>
      <c r="E246" s="19">
        <f t="shared" si="409"/>
        <v>2883373</v>
      </c>
      <c r="F246" s="19">
        <f t="shared" si="410"/>
        <v>2883373</v>
      </c>
      <c r="G246" s="23">
        <v>1860291</v>
      </c>
      <c r="H246" s="23">
        <v>444373</v>
      </c>
      <c r="I246" s="19">
        <f t="shared" si="365"/>
        <v>230000</v>
      </c>
      <c r="J246" s="23">
        <v>0</v>
      </c>
      <c r="K246" s="23">
        <v>0</v>
      </c>
      <c r="L246" s="23">
        <v>0</v>
      </c>
      <c r="M246" s="23">
        <v>0</v>
      </c>
      <c r="N246" s="23">
        <v>100000</v>
      </c>
      <c r="O246" s="23">
        <v>130000</v>
      </c>
      <c r="P246" s="19">
        <f t="shared" si="366"/>
        <v>0</v>
      </c>
      <c r="Q246" s="23">
        <v>0</v>
      </c>
      <c r="R246" s="23">
        <v>0</v>
      </c>
      <c r="S246" s="23">
        <v>0</v>
      </c>
      <c r="T246" s="23">
        <v>28000</v>
      </c>
      <c r="U246" s="19">
        <f t="shared" si="411"/>
        <v>80709</v>
      </c>
      <c r="V246" s="23">
        <v>0</v>
      </c>
      <c r="W246" s="23">
        <v>49497</v>
      </c>
      <c r="X246" s="23">
        <v>21180</v>
      </c>
      <c r="Y246" s="23">
        <v>4032</v>
      </c>
      <c r="Z246" s="23">
        <v>6000</v>
      </c>
      <c r="AA246" s="23">
        <v>0</v>
      </c>
      <c r="AB246" s="23">
        <v>0</v>
      </c>
      <c r="AC246" s="23">
        <v>0</v>
      </c>
      <c r="AD246" s="23"/>
      <c r="AE246" s="19">
        <f t="shared" si="412"/>
        <v>240000</v>
      </c>
      <c r="AF246" s="24">
        <v>0</v>
      </c>
      <c r="AG246" s="24">
        <v>0</v>
      </c>
      <c r="AH246" s="51">
        <v>30000</v>
      </c>
      <c r="AI246" s="51">
        <v>10000</v>
      </c>
      <c r="AJ246" s="51">
        <v>0</v>
      </c>
      <c r="AK246" s="51">
        <v>0</v>
      </c>
      <c r="AL246" s="51">
        <v>0</v>
      </c>
      <c r="AM246" s="51">
        <v>30000</v>
      </c>
      <c r="AN246" s="51">
        <v>0</v>
      </c>
      <c r="AO246" s="51">
        <v>0</v>
      </c>
      <c r="AP246" s="51">
        <v>0</v>
      </c>
      <c r="AQ246" s="51">
        <v>0</v>
      </c>
      <c r="AR246" s="51">
        <v>0</v>
      </c>
      <c r="AS246" s="51">
        <v>20000</v>
      </c>
      <c r="AT246" s="51">
        <v>0</v>
      </c>
      <c r="AU246" s="51">
        <v>0</v>
      </c>
      <c r="AV246" s="51">
        <v>0</v>
      </c>
      <c r="AW246" s="51">
        <v>0</v>
      </c>
      <c r="AX246" s="51">
        <v>0</v>
      </c>
      <c r="AY246" s="51">
        <v>100000</v>
      </c>
      <c r="AZ246" s="51">
        <v>50000</v>
      </c>
      <c r="BA246" s="19">
        <f t="shared" si="413"/>
        <v>0</v>
      </c>
      <c r="BB246" s="19">
        <f t="shared" si="414"/>
        <v>0</v>
      </c>
      <c r="BC246" s="19">
        <v>0</v>
      </c>
      <c r="BD246" s="19">
        <v>0</v>
      </c>
      <c r="BE246" s="19">
        <v>0</v>
      </c>
      <c r="BF246" s="19">
        <f t="shared" si="415"/>
        <v>0</v>
      </c>
      <c r="BG246" s="19">
        <v>0</v>
      </c>
      <c r="BH246" s="19">
        <v>0</v>
      </c>
      <c r="BI246" s="19">
        <v>0</v>
      </c>
      <c r="BJ246" s="19">
        <v>0</v>
      </c>
      <c r="BK246" s="19">
        <f t="shared" si="368"/>
        <v>0</v>
      </c>
      <c r="BL246" s="19">
        <v>0</v>
      </c>
      <c r="BM246" s="19">
        <v>0</v>
      </c>
      <c r="BN246" s="19">
        <f t="shared" si="416"/>
        <v>0</v>
      </c>
      <c r="BO246" s="19">
        <v>0</v>
      </c>
      <c r="BP246" s="19">
        <v>0</v>
      </c>
      <c r="BQ246" s="19">
        <v>0</v>
      </c>
      <c r="BR246" s="19">
        <v>0</v>
      </c>
      <c r="BS246" s="19">
        <v>0</v>
      </c>
      <c r="BT246" s="19">
        <v>0</v>
      </c>
      <c r="BU246" s="19">
        <v>0</v>
      </c>
      <c r="BV246" s="19">
        <v>0</v>
      </c>
      <c r="BW246" s="19">
        <v>0</v>
      </c>
      <c r="BX246" s="19">
        <v>0</v>
      </c>
      <c r="BY246" s="19">
        <v>0</v>
      </c>
      <c r="BZ246" s="19">
        <f t="shared" si="417"/>
        <v>16627</v>
      </c>
      <c r="CA246" s="19">
        <f t="shared" si="418"/>
        <v>16627</v>
      </c>
      <c r="CB246" s="19">
        <f t="shared" si="369"/>
        <v>16627</v>
      </c>
      <c r="CC246" s="23">
        <v>0</v>
      </c>
      <c r="CD246" s="23">
        <v>16627</v>
      </c>
      <c r="CE246" s="19">
        <f t="shared" si="419"/>
        <v>0</v>
      </c>
      <c r="CF246" s="23">
        <v>0</v>
      </c>
      <c r="CG246" s="23">
        <v>0</v>
      </c>
      <c r="CH246" s="23">
        <v>0</v>
      </c>
      <c r="CI246" s="23">
        <v>0</v>
      </c>
      <c r="CJ246" s="23">
        <v>0</v>
      </c>
      <c r="CK246" s="19">
        <f t="shared" si="420"/>
        <v>0</v>
      </c>
      <c r="CL246" s="23">
        <v>0</v>
      </c>
      <c r="CM246" s="23"/>
      <c r="CN246" s="23"/>
      <c r="CO246" s="23">
        <v>0</v>
      </c>
      <c r="CP246" s="23">
        <v>0</v>
      </c>
      <c r="CQ246" s="19">
        <v>0</v>
      </c>
      <c r="CR246" s="19">
        <f t="shared" si="370"/>
        <v>0</v>
      </c>
      <c r="CS246" s="19">
        <f t="shared" si="371"/>
        <v>0</v>
      </c>
      <c r="CT246" s="19">
        <v>0</v>
      </c>
      <c r="CU246" s="20">
        <v>0</v>
      </c>
      <c r="CW246" s="94"/>
      <c r="CX246" s="109">
        <v>2900000</v>
      </c>
      <c r="CY246" s="109">
        <f t="shared" si="352"/>
        <v>0</v>
      </c>
      <c r="CZ246" s="94"/>
      <c r="DA246" s="95"/>
    </row>
    <row r="247" spans="1:105" s="52" customFormat="1" ht="31.2" x14ac:dyDescent="0.3">
      <c r="A247" s="21" t="s">
        <v>1</v>
      </c>
      <c r="B247" s="21" t="s">
        <v>188</v>
      </c>
      <c r="C247" s="22" t="s">
        <v>570</v>
      </c>
      <c r="D247" s="18">
        <f t="shared" si="408"/>
        <v>6100503</v>
      </c>
      <c r="E247" s="19">
        <f t="shared" si="409"/>
        <v>6100503</v>
      </c>
      <c r="F247" s="19">
        <f t="shared" si="410"/>
        <v>6100503</v>
      </c>
      <c r="G247" s="23">
        <v>0</v>
      </c>
      <c r="H247" s="23">
        <v>0</v>
      </c>
      <c r="I247" s="19">
        <f>SUM(J247:O247)</f>
        <v>0</v>
      </c>
      <c r="J247" s="23">
        <v>0</v>
      </c>
      <c r="K247" s="23">
        <v>0</v>
      </c>
      <c r="L247" s="23">
        <v>0</v>
      </c>
      <c r="M247" s="23">
        <v>0</v>
      </c>
      <c r="N247" s="23">
        <v>0</v>
      </c>
      <c r="O247" s="23">
        <v>0</v>
      </c>
      <c r="P247" s="19">
        <f>SUM(Q247:R247)</f>
        <v>0</v>
      </c>
      <c r="Q247" s="23">
        <v>0</v>
      </c>
      <c r="R247" s="23">
        <v>0</v>
      </c>
      <c r="S247" s="23">
        <v>0</v>
      </c>
      <c r="T247" s="23">
        <v>0</v>
      </c>
      <c r="U247" s="19">
        <f t="shared" si="411"/>
        <v>0</v>
      </c>
      <c r="V247" s="23">
        <v>0</v>
      </c>
      <c r="W247" s="23">
        <v>0</v>
      </c>
      <c r="X247" s="23">
        <v>0</v>
      </c>
      <c r="Y247" s="23">
        <v>0</v>
      </c>
      <c r="Z247" s="23">
        <v>0</v>
      </c>
      <c r="AA247" s="23">
        <v>0</v>
      </c>
      <c r="AB247" s="23">
        <v>0</v>
      </c>
      <c r="AC247" s="23">
        <v>0</v>
      </c>
      <c r="AD247" s="23"/>
      <c r="AE247" s="19">
        <f t="shared" si="412"/>
        <v>6100503</v>
      </c>
      <c r="AF247" s="24">
        <v>0</v>
      </c>
      <c r="AG247" s="24">
        <v>0</v>
      </c>
      <c r="AH247" s="51">
        <v>0</v>
      </c>
      <c r="AI247" s="51">
        <v>0</v>
      </c>
      <c r="AJ247" s="51">
        <v>0</v>
      </c>
      <c r="AK247" s="51">
        <v>0</v>
      </c>
      <c r="AL247" s="51">
        <v>0</v>
      </c>
      <c r="AM247" s="51">
        <v>0</v>
      </c>
      <c r="AN247" s="51">
        <v>0</v>
      </c>
      <c r="AO247" s="51">
        <v>0</v>
      </c>
      <c r="AP247" s="51">
        <v>0</v>
      </c>
      <c r="AQ247" s="51">
        <v>0</v>
      </c>
      <c r="AR247" s="51">
        <v>0</v>
      </c>
      <c r="AS247" s="51">
        <v>0</v>
      </c>
      <c r="AT247" s="51">
        <v>0</v>
      </c>
      <c r="AU247" s="51">
        <v>0</v>
      </c>
      <c r="AV247" s="51">
        <v>0</v>
      </c>
      <c r="AW247" s="51">
        <v>0</v>
      </c>
      <c r="AX247" s="51">
        <v>0</v>
      </c>
      <c r="AY247" s="51">
        <v>0</v>
      </c>
      <c r="AZ247" s="51">
        <v>6100503</v>
      </c>
      <c r="BA247" s="19">
        <f t="shared" si="413"/>
        <v>0</v>
      </c>
      <c r="BB247" s="19">
        <f t="shared" si="414"/>
        <v>0</v>
      </c>
      <c r="BC247" s="19">
        <v>0</v>
      </c>
      <c r="BD247" s="19">
        <v>0</v>
      </c>
      <c r="BE247" s="19">
        <v>0</v>
      </c>
      <c r="BF247" s="19">
        <f t="shared" si="415"/>
        <v>0</v>
      </c>
      <c r="BG247" s="19">
        <v>0</v>
      </c>
      <c r="BH247" s="19">
        <v>0</v>
      </c>
      <c r="BI247" s="19">
        <v>0</v>
      </c>
      <c r="BJ247" s="19">
        <v>0</v>
      </c>
      <c r="BK247" s="19">
        <f>SUM(BL247)</f>
        <v>0</v>
      </c>
      <c r="BL247" s="19">
        <v>0</v>
      </c>
      <c r="BM247" s="19">
        <v>0</v>
      </c>
      <c r="BN247" s="19">
        <f t="shared" si="416"/>
        <v>0</v>
      </c>
      <c r="BO247" s="19">
        <v>0</v>
      </c>
      <c r="BP247" s="19">
        <v>0</v>
      </c>
      <c r="BQ247" s="19">
        <v>0</v>
      </c>
      <c r="BR247" s="19">
        <v>0</v>
      </c>
      <c r="BS247" s="19">
        <v>0</v>
      </c>
      <c r="BT247" s="19">
        <v>0</v>
      </c>
      <c r="BU247" s="19">
        <v>0</v>
      </c>
      <c r="BV247" s="19">
        <v>0</v>
      </c>
      <c r="BW247" s="19">
        <v>0</v>
      </c>
      <c r="BX247" s="19">
        <v>0</v>
      </c>
      <c r="BY247" s="19">
        <v>0</v>
      </c>
      <c r="BZ247" s="19">
        <f t="shared" si="417"/>
        <v>0</v>
      </c>
      <c r="CA247" s="19">
        <f t="shared" si="418"/>
        <v>0</v>
      </c>
      <c r="CB247" s="19">
        <f>SUM(CC247:CD247)</f>
        <v>0</v>
      </c>
      <c r="CC247" s="23">
        <v>0</v>
      </c>
      <c r="CD247" s="23">
        <v>0</v>
      </c>
      <c r="CE247" s="19">
        <f t="shared" si="419"/>
        <v>0</v>
      </c>
      <c r="CF247" s="23">
        <v>0</v>
      </c>
      <c r="CG247" s="23">
        <v>0</v>
      </c>
      <c r="CH247" s="23">
        <v>0</v>
      </c>
      <c r="CI247" s="23">
        <v>0</v>
      </c>
      <c r="CJ247" s="23">
        <v>0</v>
      </c>
      <c r="CK247" s="19">
        <f t="shared" si="420"/>
        <v>0</v>
      </c>
      <c r="CL247" s="23">
        <v>0</v>
      </c>
      <c r="CM247" s="23">
        <v>0</v>
      </c>
      <c r="CN247" s="23">
        <v>0</v>
      </c>
      <c r="CO247" s="23">
        <v>0</v>
      </c>
      <c r="CP247" s="23">
        <v>0</v>
      </c>
      <c r="CQ247" s="19">
        <v>0</v>
      </c>
      <c r="CR247" s="19">
        <f>SUM(CS247)</f>
        <v>0</v>
      </c>
      <c r="CS247" s="19">
        <f>SUM(CT247:CU247)</f>
        <v>0</v>
      </c>
      <c r="CT247" s="19">
        <v>0</v>
      </c>
      <c r="CU247" s="20">
        <v>0</v>
      </c>
      <c r="CW247" s="94"/>
      <c r="CX247" s="109">
        <v>6100503</v>
      </c>
      <c r="CY247" s="109">
        <f t="shared" si="352"/>
        <v>0</v>
      </c>
      <c r="CZ247" s="94"/>
      <c r="DA247" s="95"/>
    </row>
    <row r="248" spans="1:105" ht="15.6" x14ac:dyDescent="0.3">
      <c r="A248" s="21" t="s">
        <v>1</v>
      </c>
      <c r="B248" s="21" t="s">
        <v>188</v>
      </c>
      <c r="C248" s="22" t="s">
        <v>571</v>
      </c>
      <c r="D248" s="18">
        <f t="shared" si="408"/>
        <v>34590839</v>
      </c>
      <c r="E248" s="19">
        <f t="shared" si="409"/>
        <v>34436839</v>
      </c>
      <c r="F248" s="19">
        <f t="shared" si="410"/>
        <v>34436839</v>
      </c>
      <c r="G248" s="23">
        <v>22900000</v>
      </c>
      <c r="H248" s="23">
        <v>5725000</v>
      </c>
      <c r="I248" s="19">
        <f t="shared" si="365"/>
        <v>1547383</v>
      </c>
      <c r="J248" s="23">
        <v>16000</v>
      </c>
      <c r="K248" s="23">
        <v>24500</v>
      </c>
      <c r="L248" s="23">
        <v>500000</v>
      </c>
      <c r="M248" s="23">
        <v>0</v>
      </c>
      <c r="N248" s="23">
        <v>591883</v>
      </c>
      <c r="O248" s="23">
        <v>415000</v>
      </c>
      <c r="P248" s="19">
        <f t="shared" si="366"/>
        <v>300000</v>
      </c>
      <c r="Q248" s="23">
        <v>10000</v>
      </c>
      <c r="R248" s="23">
        <v>290000</v>
      </c>
      <c r="S248" s="23">
        <v>0</v>
      </c>
      <c r="T248" s="23">
        <v>150000</v>
      </c>
      <c r="U248" s="19">
        <f t="shared" si="411"/>
        <v>2221110</v>
      </c>
      <c r="V248" s="23">
        <v>322000</v>
      </c>
      <c r="W248" s="23">
        <v>1328181</v>
      </c>
      <c r="X248" s="23">
        <v>306699</v>
      </c>
      <c r="Y248" s="23">
        <v>171095</v>
      </c>
      <c r="Z248" s="23">
        <v>93000</v>
      </c>
      <c r="AA248" s="23">
        <v>0</v>
      </c>
      <c r="AB248" s="23">
        <v>0</v>
      </c>
      <c r="AC248" s="23">
        <v>135</v>
      </c>
      <c r="AD248" s="23"/>
      <c r="AE248" s="19">
        <f t="shared" si="412"/>
        <v>1593346</v>
      </c>
      <c r="AF248" s="24">
        <v>0</v>
      </c>
      <c r="AG248" s="24">
        <v>0</v>
      </c>
      <c r="AH248" s="51">
        <v>55000</v>
      </c>
      <c r="AI248" s="51">
        <v>222000</v>
      </c>
      <c r="AJ248" s="51">
        <v>250000</v>
      </c>
      <c r="AK248" s="51">
        <v>103500</v>
      </c>
      <c r="AL248" s="51">
        <v>0</v>
      </c>
      <c r="AM248" s="51">
        <v>123000</v>
      </c>
      <c r="AN248" s="51">
        <v>294852</v>
      </c>
      <c r="AO248" s="51">
        <v>0</v>
      </c>
      <c r="AP248" s="51">
        <v>10000</v>
      </c>
      <c r="AQ248" s="51">
        <v>0</v>
      </c>
      <c r="AR248" s="51">
        <v>0</v>
      </c>
      <c r="AS248" s="51">
        <v>0</v>
      </c>
      <c r="AT248" s="51">
        <v>0</v>
      </c>
      <c r="AU248" s="51">
        <v>0</v>
      </c>
      <c r="AV248" s="51">
        <v>0</v>
      </c>
      <c r="AW248" s="51">
        <v>0</v>
      </c>
      <c r="AX248" s="51">
        <v>0</v>
      </c>
      <c r="AY248" s="51">
        <v>0</v>
      </c>
      <c r="AZ248" s="51">
        <v>534994</v>
      </c>
      <c r="BA248" s="19">
        <f t="shared" si="413"/>
        <v>0</v>
      </c>
      <c r="BB248" s="19">
        <f t="shared" si="414"/>
        <v>0</v>
      </c>
      <c r="BC248" s="19">
        <v>0</v>
      </c>
      <c r="BD248" s="19">
        <v>0</v>
      </c>
      <c r="BE248" s="19">
        <v>0</v>
      </c>
      <c r="BF248" s="19">
        <f t="shared" si="415"/>
        <v>0</v>
      </c>
      <c r="BG248" s="19">
        <v>0</v>
      </c>
      <c r="BH248" s="19">
        <v>0</v>
      </c>
      <c r="BI248" s="19">
        <v>0</v>
      </c>
      <c r="BJ248" s="19">
        <v>0</v>
      </c>
      <c r="BK248" s="19">
        <f t="shared" si="368"/>
        <v>0</v>
      </c>
      <c r="BL248" s="19">
        <v>0</v>
      </c>
      <c r="BM248" s="19">
        <v>0</v>
      </c>
      <c r="BN248" s="19">
        <f t="shared" si="416"/>
        <v>0</v>
      </c>
      <c r="BO248" s="19">
        <v>0</v>
      </c>
      <c r="BP248" s="19">
        <v>0</v>
      </c>
      <c r="BQ248" s="19"/>
      <c r="BR248" s="19">
        <v>0</v>
      </c>
      <c r="BS248" s="19">
        <v>0</v>
      </c>
      <c r="BT248" s="19">
        <v>0</v>
      </c>
      <c r="BU248" s="19">
        <v>0</v>
      </c>
      <c r="BV248" s="19">
        <v>0</v>
      </c>
      <c r="BW248" s="19">
        <v>0</v>
      </c>
      <c r="BX248" s="19">
        <v>0</v>
      </c>
      <c r="BY248" s="19">
        <v>0</v>
      </c>
      <c r="BZ248" s="19">
        <f t="shared" si="417"/>
        <v>154000</v>
      </c>
      <c r="CA248" s="19">
        <f t="shared" si="418"/>
        <v>154000</v>
      </c>
      <c r="CB248" s="19">
        <f t="shared" si="369"/>
        <v>154000</v>
      </c>
      <c r="CC248" s="23">
        <v>0</v>
      </c>
      <c r="CD248" s="23">
        <v>154000</v>
      </c>
      <c r="CE248" s="19">
        <f t="shared" si="419"/>
        <v>0</v>
      </c>
      <c r="CF248" s="23">
        <v>0</v>
      </c>
      <c r="CG248" s="23">
        <v>0</v>
      </c>
      <c r="CH248" s="23">
        <v>0</v>
      </c>
      <c r="CI248" s="23">
        <v>0</v>
      </c>
      <c r="CJ248" s="23">
        <v>0</v>
      </c>
      <c r="CK248" s="19">
        <f t="shared" si="420"/>
        <v>0</v>
      </c>
      <c r="CL248" s="23">
        <v>0</v>
      </c>
      <c r="CM248" s="23"/>
      <c r="CN248" s="23">
        <v>0</v>
      </c>
      <c r="CO248" s="23">
        <v>0</v>
      </c>
      <c r="CP248" s="23">
        <v>0</v>
      </c>
      <c r="CQ248" s="19">
        <v>0</v>
      </c>
      <c r="CR248" s="19">
        <f t="shared" si="370"/>
        <v>0</v>
      </c>
      <c r="CS248" s="19">
        <f t="shared" si="371"/>
        <v>0</v>
      </c>
      <c r="CT248" s="19">
        <v>0</v>
      </c>
      <c r="CU248" s="20">
        <v>0</v>
      </c>
      <c r="CW248" s="94"/>
      <c r="CX248" s="109">
        <v>34590839</v>
      </c>
      <c r="CY248" s="109">
        <f t="shared" si="352"/>
        <v>0</v>
      </c>
      <c r="CZ248" s="94"/>
      <c r="DA248" s="95"/>
    </row>
    <row r="249" spans="1:105" ht="31.2" x14ac:dyDescent="0.3">
      <c r="A249" s="21" t="s">
        <v>1</v>
      </c>
      <c r="B249" s="21" t="s">
        <v>155</v>
      </c>
      <c r="C249" s="22" t="s">
        <v>572</v>
      </c>
      <c r="D249" s="18">
        <f t="shared" si="408"/>
        <v>2000000</v>
      </c>
      <c r="E249" s="19">
        <f t="shared" si="409"/>
        <v>1815000</v>
      </c>
      <c r="F249" s="19">
        <f t="shared" si="410"/>
        <v>1815000</v>
      </c>
      <c r="G249" s="23">
        <v>256000</v>
      </c>
      <c r="H249" s="23">
        <v>64000</v>
      </c>
      <c r="I249" s="19">
        <f t="shared" si="365"/>
        <v>730000</v>
      </c>
      <c r="J249" s="23">
        <v>0</v>
      </c>
      <c r="K249" s="23">
        <v>200000</v>
      </c>
      <c r="L249" s="23">
        <v>0</v>
      </c>
      <c r="M249" s="23">
        <v>0</v>
      </c>
      <c r="N249" s="23">
        <v>130000</v>
      </c>
      <c r="O249" s="23">
        <v>400000</v>
      </c>
      <c r="P249" s="19">
        <f t="shared" si="366"/>
        <v>10000</v>
      </c>
      <c r="Q249" s="23">
        <v>10000</v>
      </c>
      <c r="R249" s="23">
        <v>0</v>
      </c>
      <c r="S249" s="23">
        <v>0</v>
      </c>
      <c r="T249" s="23">
        <v>100000</v>
      </c>
      <c r="U249" s="19">
        <f t="shared" si="411"/>
        <v>10000</v>
      </c>
      <c r="V249" s="23">
        <v>10000</v>
      </c>
      <c r="W249" s="23">
        <v>0</v>
      </c>
      <c r="X249" s="23">
        <v>0</v>
      </c>
      <c r="Y249" s="23">
        <v>0</v>
      </c>
      <c r="Z249" s="23">
        <v>0</v>
      </c>
      <c r="AA249" s="23">
        <v>0</v>
      </c>
      <c r="AB249" s="23">
        <v>0</v>
      </c>
      <c r="AC249" s="23">
        <v>0</v>
      </c>
      <c r="AD249" s="23"/>
      <c r="AE249" s="19">
        <f t="shared" si="412"/>
        <v>645000</v>
      </c>
      <c r="AF249" s="24">
        <v>0</v>
      </c>
      <c r="AG249" s="24">
        <v>0</v>
      </c>
      <c r="AH249" s="51">
        <v>100000</v>
      </c>
      <c r="AI249" s="51">
        <v>130000</v>
      </c>
      <c r="AJ249" s="51">
        <v>0</v>
      </c>
      <c r="AK249" s="51">
        <v>0</v>
      </c>
      <c r="AL249" s="51">
        <v>0</v>
      </c>
      <c r="AM249" s="51">
        <v>0</v>
      </c>
      <c r="AN249" s="51">
        <v>0</v>
      </c>
      <c r="AO249" s="51">
        <v>15000</v>
      </c>
      <c r="AP249" s="51">
        <v>0</v>
      </c>
      <c r="AQ249" s="51">
        <v>0</v>
      </c>
      <c r="AR249" s="51">
        <v>0</v>
      </c>
      <c r="AS249" s="51">
        <v>0</v>
      </c>
      <c r="AT249" s="51">
        <v>0</v>
      </c>
      <c r="AU249" s="51">
        <v>0</v>
      </c>
      <c r="AV249" s="51">
        <v>0</v>
      </c>
      <c r="AW249" s="51">
        <v>0</v>
      </c>
      <c r="AX249" s="51">
        <v>0</v>
      </c>
      <c r="AY249" s="51">
        <v>0</v>
      </c>
      <c r="AZ249" s="51">
        <v>400000</v>
      </c>
      <c r="BA249" s="19">
        <f t="shared" si="413"/>
        <v>0</v>
      </c>
      <c r="BB249" s="19">
        <f t="shared" si="414"/>
        <v>0</v>
      </c>
      <c r="BC249" s="19">
        <v>0</v>
      </c>
      <c r="BD249" s="19">
        <v>0</v>
      </c>
      <c r="BE249" s="19">
        <v>0</v>
      </c>
      <c r="BF249" s="19">
        <f t="shared" si="415"/>
        <v>0</v>
      </c>
      <c r="BG249" s="19">
        <v>0</v>
      </c>
      <c r="BH249" s="19">
        <v>0</v>
      </c>
      <c r="BI249" s="19">
        <v>0</v>
      </c>
      <c r="BJ249" s="19">
        <v>0</v>
      </c>
      <c r="BK249" s="19">
        <f t="shared" si="368"/>
        <v>0</v>
      </c>
      <c r="BL249" s="19">
        <v>0</v>
      </c>
      <c r="BM249" s="19">
        <v>0</v>
      </c>
      <c r="BN249" s="19">
        <f t="shared" si="416"/>
        <v>0</v>
      </c>
      <c r="BO249" s="19">
        <v>0</v>
      </c>
      <c r="BP249" s="19">
        <v>0</v>
      </c>
      <c r="BQ249" s="19">
        <v>0</v>
      </c>
      <c r="BR249" s="19">
        <v>0</v>
      </c>
      <c r="BS249" s="19">
        <v>0</v>
      </c>
      <c r="BT249" s="19">
        <v>0</v>
      </c>
      <c r="BU249" s="19">
        <v>0</v>
      </c>
      <c r="BV249" s="19">
        <v>0</v>
      </c>
      <c r="BW249" s="19">
        <v>0</v>
      </c>
      <c r="BX249" s="19">
        <v>0</v>
      </c>
      <c r="BY249" s="19">
        <v>0</v>
      </c>
      <c r="BZ249" s="19">
        <f t="shared" si="417"/>
        <v>185000</v>
      </c>
      <c r="CA249" s="19">
        <f t="shared" si="418"/>
        <v>185000</v>
      </c>
      <c r="CB249" s="19">
        <f t="shared" si="369"/>
        <v>185000</v>
      </c>
      <c r="CC249" s="23">
        <v>0</v>
      </c>
      <c r="CD249" s="23">
        <v>185000</v>
      </c>
      <c r="CE249" s="19">
        <f t="shared" si="419"/>
        <v>0</v>
      </c>
      <c r="CF249" s="23">
        <v>0</v>
      </c>
      <c r="CG249" s="23">
        <v>0</v>
      </c>
      <c r="CH249" s="23">
        <v>0</v>
      </c>
      <c r="CI249" s="23">
        <v>0</v>
      </c>
      <c r="CJ249" s="23">
        <v>0</v>
      </c>
      <c r="CK249" s="19">
        <f t="shared" si="420"/>
        <v>0</v>
      </c>
      <c r="CL249" s="23">
        <v>0</v>
      </c>
      <c r="CM249" s="23">
        <v>0</v>
      </c>
      <c r="CN249" s="23">
        <v>0</v>
      </c>
      <c r="CO249" s="23">
        <v>0</v>
      </c>
      <c r="CP249" s="23">
        <v>0</v>
      </c>
      <c r="CQ249" s="19">
        <v>0</v>
      </c>
      <c r="CR249" s="19">
        <f t="shared" si="370"/>
        <v>0</v>
      </c>
      <c r="CS249" s="19">
        <f t="shared" si="371"/>
        <v>0</v>
      </c>
      <c r="CT249" s="19">
        <v>0</v>
      </c>
      <c r="CU249" s="20">
        <v>0</v>
      </c>
      <c r="CW249" s="94"/>
      <c r="CX249" s="109">
        <v>2000000</v>
      </c>
      <c r="CY249" s="109">
        <f t="shared" si="352"/>
        <v>0</v>
      </c>
      <c r="CZ249" s="94"/>
      <c r="DA249" s="95"/>
    </row>
    <row r="250" spans="1:105" ht="25.2" customHeight="1" x14ac:dyDescent="0.3">
      <c r="A250" s="21" t="s">
        <v>1</v>
      </c>
      <c r="B250" s="21" t="s">
        <v>157</v>
      </c>
      <c r="C250" s="22" t="s">
        <v>573</v>
      </c>
      <c r="D250" s="18">
        <f t="shared" si="408"/>
        <v>7251251</v>
      </c>
      <c r="E250" s="19">
        <f t="shared" si="409"/>
        <v>6444551</v>
      </c>
      <c r="F250" s="19">
        <f t="shared" si="410"/>
        <v>6444551</v>
      </c>
      <c r="G250" s="23">
        <v>777797</v>
      </c>
      <c r="H250" s="23">
        <v>168325</v>
      </c>
      <c r="I250" s="19">
        <f t="shared" si="365"/>
        <v>3611930</v>
      </c>
      <c r="J250" s="23">
        <v>12074</v>
      </c>
      <c r="K250" s="23">
        <v>12500</v>
      </c>
      <c r="L250" s="23">
        <v>15000</v>
      </c>
      <c r="M250" s="23">
        <v>0</v>
      </c>
      <c r="N250" s="23">
        <v>1339548</v>
      </c>
      <c r="O250" s="23">
        <v>2232808</v>
      </c>
      <c r="P250" s="19">
        <f t="shared" si="366"/>
        <v>0</v>
      </c>
      <c r="Q250" s="23">
        <v>0</v>
      </c>
      <c r="R250" s="23">
        <v>0</v>
      </c>
      <c r="S250" s="23">
        <v>0</v>
      </c>
      <c r="T250" s="23">
        <v>5400</v>
      </c>
      <c r="U250" s="19">
        <f t="shared" si="411"/>
        <v>314571</v>
      </c>
      <c r="V250" s="23">
        <v>110753</v>
      </c>
      <c r="W250" s="23">
        <v>0</v>
      </c>
      <c r="X250" s="23">
        <v>69286</v>
      </c>
      <c r="Y250" s="23">
        <v>4497</v>
      </c>
      <c r="Z250" s="23">
        <v>59359</v>
      </c>
      <c r="AA250" s="23">
        <v>0</v>
      </c>
      <c r="AB250" s="23">
        <v>0</v>
      </c>
      <c r="AC250" s="23">
        <v>70676</v>
      </c>
      <c r="AD250" s="23"/>
      <c r="AE250" s="19">
        <f t="shared" si="412"/>
        <v>1566528</v>
      </c>
      <c r="AF250" s="24">
        <v>0</v>
      </c>
      <c r="AG250" s="24">
        <v>0</v>
      </c>
      <c r="AH250" s="51">
        <v>78562</v>
      </c>
      <c r="AI250" s="51">
        <v>488487</v>
      </c>
      <c r="AJ250" s="51">
        <v>0</v>
      </c>
      <c r="AK250" s="51">
        <v>16500</v>
      </c>
      <c r="AL250" s="51">
        <v>5700</v>
      </c>
      <c r="AM250" s="51">
        <v>0</v>
      </c>
      <c r="AN250" s="51">
        <v>16802</v>
      </c>
      <c r="AO250" s="51">
        <v>0</v>
      </c>
      <c r="AP250" s="51">
        <v>0</v>
      </c>
      <c r="AQ250" s="51">
        <v>0</v>
      </c>
      <c r="AR250" s="51">
        <v>0</v>
      </c>
      <c r="AS250" s="51">
        <v>0</v>
      </c>
      <c r="AT250" s="51">
        <v>0</v>
      </c>
      <c r="AU250" s="51">
        <v>0</v>
      </c>
      <c r="AV250" s="51">
        <v>0</v>
      </c>
      <c r="AW250" s="51">
        <v>3895</v>
      </c>
      <c r="AX250" s="51">
        <v>0</v>
      </c>
      <c r="AY250" s="51">
        <v>0</v>
      </c>
      <c r="AZ250" s="51">
        <v>956582</v>
      </c>
      <c r="BA250" s="19">
        <f t="shared" si="413"/>
        <v>0</v>
      </c>
      <c r="BB250" s="19">
        <f t="shared" si="414"/>
        <v>0</v>
      </c>
      <c r="BC250" s="19">
        <v>0</v>
      </c>
      <c r="BD250" s="19">
        <v>0</v>
      </c>
      <c r="BE250" s="19">
        <v>0</v>
      </c>
      <c r="BF250" s="19">
        <f t="shared" si="415"/>
        <v>0</v>
      </c>
      <c r="BG250" s="19">
        <v>0</v>
      </c>
      <c r="BH250" s="19">
        <v>0</v>
      </c>
      <c r="BI250" s="19">
        <v>0</v>
      </c>
      <c r="BJ250" s="19">
        <v>0</v>
      </c>
      <c r="BK250" s="19">
        <f t="shared" si="368"/>
        <v>0</v>
      </c>
      <c r="BL250" s="19">
        <v>0</v>
      </c>
      <c r="BM250" s="19">
        <v>0</v>
      </c>
      <c r="BN250" s="19">
        <f t="shared" si="416"/>
        <v>0</v>
      </c>
      <c r="BO250" s="19">
        <v>0</v>
      </c>
      <c r="BP250" s="19">
        <v>0</v>
      </c>
      <c r="BQ250" s="19">
        <v>0</v>
      </c>
      <c r="BR250" s="19">
        <v>0</v>
      </c>
      <c r="BS250" s="19">
        <v>0</v>
      </c>
      <c r="BT250" s="19">
        <v>0</v>
      </c>
      <c r="BU250" s="19">
        <v>0</v>
      </c>
      <c r="BV250" s="19">
        <v>0</v>
      </c>
      <c r="BW250" s="19">
        <v>0</v>
      </c>
      <c r="BX250" s="19">
        <v>0</v>
      </c>
      <c r="BY250" s="19">
        <v>0</v>
      </c>
      <c r="BZ250" s="19">
        <f t="shared" si="417"/>
        <v>806700</v>
      </c>
      <c r="CA250" s="19">
        <f t="shared" si="418"/>
        <v>806700</v>
      </c>
      <c r="CB250" s="19">
        <f t="shared" si="369"/>
        <v>659780</v>
      </c>
      <c r="CC250" s="23">
        <v>310560</v>
      </c>
      <c r="CD250" s="23">
        <v>349220</v>
      </c>
      <c r="CE250" s="19">
        <f t="shared" si="419"/>
        <v>0</v>
      </c>
      <c r="CF250" s="23">
        <v>0</v>
      </c>
      <c r="CG250" s="23">
        <v>0</v>
      </c>
      <c r="CH250" s="23">
        <v>0</v>
      </c>
      <c r="CI250" s="23">
        <v>0</v>
      </c>
      <c r="CJ250" s="23">
        <v>0</v>
      </c>
      <c r="CK250" s="19">
        <f t="shared" si="420"/>
        <v>146920</v>
      </c>
      <c r="CL250" s="23">
        <v>0</v>
      </c>
      <c r="CM250" s="23">
        <v>0</v>
      </c>
      <c r="CN250" s="23">
        <v>146920</v>
      </c>
      <c r="CO250" s="23">
        <v>0</v>
      </c>
      <c r="CP250" s="23">
        <v>0</v>
      </c>
      <c r="CQ250" s="19">
        <v>0</v>
      </c>
      <c r="CR250" s="19">
        <f t="shared" si="370"/>
        <v>0</v>
      </c>
      <c r="CS250" s="19">
        <f t="shared" si="371"/>
        <v>0</v>
      </c>
      <c r="CT250" s="19">
        <v>0</v>
      </c>
      <c r="CU250" s="20">
        <v>0</v>
      </c>
      <c r="CW250" s="94"/>
      <c r="CX250" s="109">
        <v>7251251</v>
      </c>
      <c r="CY250" s="109">
        <f t="shared" si="352"/>
        <v>0</v>
      </c>
      <c r="CZ250" s="94"/>
      <c r="DA250" s="95"/>
    </row>
    <row r="251" spans="1:105" ht="31.2" x14ac:dyDescent="0.3">
      <c r="A251" s="21" t="s">
        <v>1</v>
      </c>
      <c r="B251" s="21" t="s">
        <v>93</v>
      </c>
      <c r="C251" s="22" t="s">
        <v>574</v>
      </c>
      <c r="D251" s="18">
        <f t="shared" si="408"/>
        <v>35368</v>
      </c>
      <c r="E251" s="19">
        <f t="shared" si="409"/>
        <v>28294</v>
      </c>
      <c r="F251" s="19">
        <f t="shared" si="410"/>
        <v>28294</v>
      </c>
      <c r="G251" s="23">
        <v>3537</v>
      </c>
      <c r="H251" s="23">
        <v>884</v>
      </c>
      <c r="I251" s="19">
        <f t="shared" si="365"/>
        <v>14324</v>
      </c>
      <c r="J251" s="23">
        <v>2476</v>
      </c>
      <c r="K251" s="23">
        <v>531</v>
      </c>
      <c r="L251" s="23">
        <v>0</v>
      </c>
      <c r="M251" s="23">
        <v>0</v>
      </c>
      <c r="N251" s="23">
        <v>0</v>
      </c>
      <c r="O251" s="23">
        <v>11317</v>
      </c>
      <c r="P251" s="19">
        <f t="shared" si="366"/>
        <v>0</v>
      </c>
      <c r="Q251" s="23">
        <v>0</v>
      </c>
      <c r="R251" s="23">
        <v>0</v>
      </c>
      <c r="S251" s="23">
        <v>0</v>
      </c>
      <c r="T251" s="23">
        <v>0</v>
      </c>
      <c r="U251" s="19">
        <f t="shared" si="411"/>
        <v>1418</v>
      </c>
      <c r="V251" s="23">
        <v>0</v>
      </c>
      <c r="W251" s="23">
        <v>0</v>
      </c>
      <c r="X251" s="23">
        <v>0</v>
      </c>
      <c r="Y251" s="23">
        <v>1418</v>
      </c>
      <c r="Z251" s="23">
        <v>0</v>
      </c>
      <c r="AA251" s="23">
        <v>0</v>
      </c>
      <c r="AB251" s="23">
        <v>0</v>
      </c>
      <c r="AC251" s="23">
        <v>0</v>
      </c>
      <c r="AD251" s="23"/>
      <c r="AE251" s="19">
        <f t="shared" si="412"/>
        <v>8131</v>
      </c>
      <c r="AF251" s="24">
        <v>0</v>
      </c>
      <c r="AG251" s="24">
        <v>0</v>
      </c>
      <c r="AH251" s="51">
        <v>707</v>
      </c>
      <c r="AI251" s="51">
        <v>0</v>
      </c>
      <c r="AJ251" s="51">
        <v>0</v>
      </c>
      <c r="AK251" s="51">
        <v>350</v>
      </c>
      <c r="AL251" s="51">
        <v>0</v>
      </c>
      <c r="AM251" s="51">
        <v>0</v>
      </c>
      <c r="AN251" s="51">
        <v>0</v>
      </c>
      <c r="AO251" s="51">
        <v>0</v>
      </c>
      <c r="AP251" s="51">
        <v>0</v>
      </c>
      <c r="AQ251" s="51">
        <v>0</v>
      </c>
      <c r="AR251" s="51">
        <v>0</v>
      </c>
      <c r="AS251" s="51">
        <v>0</v>
      </c>
      <c r="AT251" s="51">
        <v>0</v>
      </c>
      <c r="AU251" s="51">
        <v>0</v>
      </c>
      <c r="AV251" s="51">
        <v>0</v>
      </c>
      <c r="AW251" s="51">
        <v>0</v>
      </c>
      <c r="AX251" s="51">
        <v>0</v>
      </c>
      <c r="AY251" s="51">
        <v>0</v>
      </c>
      <c r="AZ251" s="51">
        <v>7074</v>
      </c>
      <c r="BA251" s="19">
        <f t="shared" si="413"/>
        <v>0</v>
      </c>
      <c r="BB251" s="19">
        <f t="shared" si="414"/>
        <v>0</v>
      </c>
      <c r="BC251" s="19">
        <v>0</v>
      </c>
      <c r="BD251" s="19">
        <v>0</v>
      </c>
      <c r="BE251" s="19">
        <v>0</v>
      </c>
      <c r="BF251" s="19">
        <f t="shared" si="415"/>
        <v>0</v>
      </c>
      <c r="BG251" s="19">
        <v>0</v>
      </c>
      <c r="BH251" s="19">
        <v>0</v>
      </c>
      <c r="BI251" s="19">
        <v>0</v>
      </c>
      <c r="BJ251" s="19">
        <v>0</v>
      </c>
      <c r="BK251" s="19">
        <f t="shared" si="368"/>
        <v>0</v>
      </c>
      <c r="BL251" s="19">
        <v>0</v>
      </c>
      <c r="BM251" s="19">
        <v>0</v>
      </c>
      <c r="BN251" s="19">
        <f t="shared" si="416"/>
        <v>0</v>
      </c>
      <c r="BO251" s="19">
        <v>0</v>
      </c>
      <c r="BP251" s="19">
        <v>0</v>
      </c>
      <c r="BQ251" s="19">
        <v>0</v>
      </c>
      <c r="BR251" s="19">
        <v>0</v>
      </c>
      <c r="BS251" s="19">
        <v>0</v>
      </c>
      <c r="BT251" s="19">
        <v>0</v>
      </c>
      <c r="BU251" s="19">
        <v>0</v>
      </c>
      <c r="BV251" s="19">
        <v>0</v>
      </c>
      <c r="BW251" s="19">
        <v>0</v>
      </c>
      <c r="BX251" s="19">
        <v>0</v>
      </c>
      <c r="BY251" s="19">
        <v>0</v>
      </c>
      <c r="BZ251" s="19">
        <f t="shared" si="417"/>
        <v>7074</v>
      </c>
      <c r="CA251" s="19">
        <f t="shared" si="418"/>
        <v>7074</v>
      </c>
      <c r="CB251" s="19">
        <f t="shared" si="369"/>
        <v>7074</v>
      </c>
      <c r="CC251" s="23">
        <v>0</v>
      </c>
      <c r="CD251" s="23">
        <v>7074</v>
      </c>
      <c r="CE251" s="19">
        <f t="shared" si="419"/>
        <v>0</v>
      </c>
      <c r="CF251" s="23">
        <v>0</v>
      </c>
      <c r="CG251" s="23">
        <v>0</v>
      </c>
      <c r="CH251" s="23">
        <v>0</v>
      </c>
      <c r="CI251" s="23">
        <v>0</v>
      </c>
      <c r="CJ251" s="23">
        <v>0</v>
      </c>
      <c r="CK251" s="19">
        <f t="shared" si="420"/>
        <v>0</v>
      </c>
      <c r="CL251" s="23">
        <v>0</v>
      </c>
      <c r="CM251" s="23">
        <v>0</v>
      </c>
      <c r="CN251" s="23">
        <v>0</v>
      </c>
      <c r="CO251" s="23">
        <v>0</v>
      </c>
      <c r="CP251" s="23">
        <v>0</v>
      </c>
      <c r="CQ251" s="19">
        <v>0</v>
      </c>
      <c r="CR251" s="19">
        <f t="shared" si="370"/>
        <v>0</v>
      </c>
      <c r="CS251" s="19">
        <f t="shared" si="371"/>
        <v>0</v>
      </c>
      <c r="CT251" s="19">
        <v>0</v>
      </c>
      <c r="CU251" s="20">
        <v>0</v>
      </c>
      <c r="CW251" s="94"/>
      <c r="CX251" s="109">
        <v>35368</v>
      </c>
      <c r="CY251" s="109">
        <f t="shared" si="352"/>
        <v>0</v>
      </c>
      <c r="CZ251" s="94"/>
      <c r="DA251" s="95"/>
    </row>
    <row r="252" spans="1:105" ht="31.2" x14ac:dyDescent="0.3">
      <c r="A252" s="21" t="s">
        <v>1</v>
      </c>
      <c r="B252" s="21" t="s">
        <v>95</v>
      </c>
      <c r="C252" s="22" t="s">
        <v>575</v>
      </c>
      <c r="D252" s="18">
        <f t="shared" si="408"/>
        <v>590535</v>
      </c>
      <c r="E252" s="19">
        <f t="shared" si="409"/>
        <v>525035</v>
      </c>
      <c r="F252" s="19">
        <f t="shared" si="410"/>
        <v>525035</v>
      </c>
      <c r="G252" s="23">
        <v>55384</v>
      </c>
      <c r="H252" s="23">
        <v>13846</v>
      </c>
      <c r="I252" s="19">
        <f t="shared" si="365"/>
        <v>109080</v>
      </c>
      <c r="J252" s="23">
        <v>2200</v>
      </c>
      <c r="K252" s="23">
        <v>0</v>
      </c>
      <c r="L252" s="23">
        <v>0</v>
      </c>
      <c r="M252" s="23">
        <v>0</v>
      </c>
      <c r="N252" s="23">
        <v>10500</v>
      </c>
      <c r="O252" s="23">
        <v>96380</v>
      </c>
      <c r="P252" s="19">
        <f t="shared" si="366"/>
        <v>0</v>
      </c>
      <c r="Q252" s="23">
        <v>0</v>
      </c>
      <c r="R252" s="23">
        <v>0</v>
      </c>
      <c r="S252" s="23">
        <v>3000</v>
      </c>
      <c r="T252" s="23">
        <v>2500</v>
      </c>
      <c r="U252" s="19">
        <f t="shared" si="411"/>
        <v>286633</v>
      </c>
      <c r="V252" s="23">
        <v>1871</v>
      </c>
      <c r="W252" s="23">
        <v>144184</v>
      </c>
      <c r="X252" s="23">
        <v>67902</v>
      </c>
      <c r="Y252" s="23">
        <v>54456</v>
      </c>
      <c r="Z252" s="23">
        <v>7927</v>
      </c>
      <c r="AA252" s="23">
        <v>9600</v>
      </c>
      <c r="AB252" s="23">
        <v>0</v>
      </c>
      <c r="AC252" s="23">
        <v>693</v>
      </c>
      <c r="AD252" s="23"/>
      <c r="AE252" s="19">
        <f t="shared" si="412"/>
        <v>54592</v>
      </c>
      <c r="AF252" s="24">
        <v>0</v>
      </c>
      <c r="AG252" s="24">
        <v>0</v>
      </c>
      <c r="AH252" s="51">
        <v>0</v>
      </c>
      <c r="AI252" s="51">
        <v>11572</v>
      </c>
      <c r="AJ252" s="51">
        <v>2440</v>
      </c>
      <c r="AK252" s="51">
        <v>7500</v>
      </c>
      <c r="AL252" s="51">
        <v>0</v>
      </c>
      <c r="AM252" s="51">
        <v>1620</v>
      </c>
      <c r="AN252" s="51">
        <v>12250</v>
      </c>
      <c r="AO252" s="51">
        <v>0</v>
      </c>
      <c r="AP252" s="51">
        <v>0</v>
      </c>
      <c r="AQ252" s="51">
        <v>0</v>
      </c>
      <c r="AR252" s="51">
        <v>0</v>
      </c>
      <c r="AS252" s="51">
        <v>14150</v>
      </c>
      <c r="AT252" s="51">
        <v>0</v>
      </c>
      <c r="AU252" s="51">
        <v>0</v>
      </c>
      <c r="AV252" s="51">
        <v>0</v>
      </c>
      <c r="AW252" s="51">
        <v>0</v>
      </c>
      <c r="AX252" s="51">
        <v>0</v>
      </c>
      <c r="AY252" s="51">
        <v>0</v>
      </c>
      <c r="AZ252" s="51">
        <v>5060</v>
      </c>
      <c r="BA252" s="19">
        <f t="shared" si="413"/>
        <v>0</v>
      </c>
      <c r="BB252" s="19">
        <f t="shared" si="414"/>
        <v>0</v>
      </c>
      <c r="BC252" s="19">
        <v>0</v>
      </c>
      <c r="BD252" s="19">
        <v>0</v>
      </c>
      <c r="BE252" s="19">
        <v>0</v>
      </c>
      <c r="BF252" s="19">
        <f t="shared" si="415"/>
        <v>0</v>
      </c>
      <c r="BG252" s="19">
        <v>0</v>
      </c>
      <c r="BH252" s="19">
        <v>0</v>
      </c>
      <c r="BI252" s="19">
        <v>0</v>
      </c>
      <c r="BJ252" s="19">
        <v>0</v>
      </c>
      <c r="BK252" s="19">
        <f t="shared" si="368"/>
        <v>0</v>
      </c>
      <c r="BL252" s="19">
        <v>0</v>
      </c>
      <c r="BM252" s="19">
        <v>0</v>
      </c>
      <c r="BN252" s="19">
        <f t="shared" si="416"/>
        <v>0</v>
      </c>
      <c r="BO252" s="19">
        <v>0</v>
      </c>
      <c r="BP252" s="19">
        <v>0</v>
      </c>
      <c r="BQ252" s="19">
        <v>0</v>
      </c>
      <c r="BR252" s="19">
        <v>0</v>
      </c>
      <c r="BS252" s="19">
        <v>0</v>
      </c>
      <c r="BT252" s="19">
        <v>0</v>
      </c>
      <c r="BU252" s="19">
        <v>0</v>
      </c>
      <c r="BV252" s="19">
        <v>0</v>
      </c>
      <c r="BW252" s="19">
        <v>0</v>
      </c>
      <c r="BX252" s="19">
        <v>0</v>
      </c>
      <c r="BY252" s="19">
        <v>0</v>
      </c>
      <c r="BZ252" s="19">
        <f t="shared" si="417"/>
        <v>65500</v>
      </c>
      <c r="CA252" s="19">
        <f t="shared" si="418"/>
        <v>65500</v>
      </c>
      <c r="CB252" s="19">
        <f t="shared" si="369"/>
        <v>65500</v>
      </c>
      <c r="CC252" s="23">
        <v>0</v>
      </c>
      <c r="CD252" s="23">
        <v>65500</v>
      </c>
      <c r="CE252" s="19">
        <f t="shared" si="419"/>
        <v>0</v>
      </c>
      <c r="CF252" s="23">
        <v>0</v>
      </c>
      <c r="CG252" s="23">
        <v>0</v>
      </c>
      <c r="CH252" s="23">
        <v>0</v>
      </c>
      <c r="CI252" s="23">
        <v>0</v>
      </c>
      <c r="CJ252" s="23">
        <v>0</v>
      </c>
      <c r="CK252" s="19">
        <f t="shared" si="420"/>
        <v>0</v>
      </c>
      <c r="CL252" s="23">
        <v>0</v>
      </c>
      <c r="CM252" s="23">
        <v>0</v>
      </c>
      <c r="CN252" s="23">
        <v>0</v>
      </c>
      <c r="CO252" s="23">
        <v>0</v>
      </c>
      <c r="CP252" s="23">
        <v>0</v>
      </c>
      <c r="CQ252" s="19">
        <v>0</v>
      </c>
      <c r="CR252" s="19">
        <f t="shared" si="370"/>
        <v>0</v>
      </c>
      <c r="CS252" s="19">
        <f t="shared" si="371"/>
        <v>0</v>
      </c>
      <c r="CT252" s="19">
        <v>0</v>
      </c>
      <c r="CU252" s="20">
        <v>0</v>
      </c>
      <c r="CW252" s="94"/>
      <c r="CX252" s="109">
        <v>590535</v>
      </c>
      <c r="CY252" s="109">
        <f t="shared" si="352"/>
        <v>0</v>
      </c>
      <c r="CZ252" s="94"/>
      <c r="DA252" s="95"/>
    </row>
    <row r="253" spans="1:105" ht="39" customHeight="1" x14ac:dyDescent="0.3">
      <c r="A253" s="21" t="s">
        <v>1</v>
      </c>
      <c r="B253" s="21" t="s">
        <v>95</v>
      </c>
      <c r="C253" s="22" t="s">
        <v>576</v>
      </c>
      <c r="D253" s="18">
        <f t="shared" si="408"/>
        <v>1070400</v>
      </c>
      <c r="E253" s="19">
        <f t="shared" si="409"/>
        <v>1036400</v>
      </c>
      <c r="F253" s="19">
        <f t="shared" si="410"/>
        <v>1036400</v>
      </c>
      <c r="G253" s="23">
        <v>223543</v>
      </c>
      <c r="H253" s="23">
        <v>55886</v>
      </c>
      <c r="I253" s="19">
        <f t="shared" si="365"/>
        <v>298233</v>
      </c>
      <c r="J253" s="23">
        <v>1000</v>
      </c>
      <c r="K253" s="23">
        <v>19250</v>
      </c>
      <c r="L253" s="23">
        <v>0</v>
      </c>
      <c r="M253" s="23">
        <v>0</v>
      </c>
      <c r="N253" s="23">
        <v>130615</v>
      </c>
      <c r="O253" s="23">
        <v>147368</v>
      </c>
      <c r="P253" s="19">
        <f t="shared" si="366"/>
        <v>0</v>
      </c>
      <c r="Q253" s="23">
        <v>0</v>
      </c>
      <c r="R253" s="23">
        <v>0</v>
      </c>
      <c r="S253" s="23">
        <v>0</v>
      </c>
      <c r="T253" s="23">
        <v>14352</v>
      </c>
      <c r="U253" s="19">
        <f t="shared" si="411"/>
        <v>88057</v>
      </c>
      <c r="V253" s="23">
        <v>64373</v>
      </c>
      <c r="W253" s="23">
        <v>10266</v>
      </c>
      <c r="X253" s="23">
        <v>4479</v>
      </c>
      <c r="Y253" s="23">
        <v>1370</v>
      </c>
      <c r="Z253" s="23">
        <v>7569</v>
      </c>
      <c r="AA253" s="23">
        <v>0</v>
      </c>
      <c r="AB253" s="23">
        <v>0</v>
      </c>
      <c r="AC253" s="23">
        <v>0</v>
      </c>
      <c r="AD253" s="23"/>
      <c r="AE253" s="19">
        <f t="shared" si="412"/>
        <v>356329</v>
      </c>
      <c r="AF253" s="24">
        <v>0</v>
      </c>
      <c r="AG253" s="24">
        <v>0</v>
      </c>
      <c r="AH253" s="23">
        <v>33169</v>
      </c>
      <c r="AI253" s="23">
        <v>82250</v>
      </c>
      <c r="AJ253" s="23">
        <v>0</v>
      </c>
      <c r="AK253" s="23">
        <v>3600</v>
      </c>
      <c r="AL253" s="23">
        <v>0</v>
      </c>
      <c r="AM253" s="23">
        <v>2757</v>
      </c>
      <c r="AN253" s="23">
        <v>60000</v>
      </c>
      <c r="AO253" s="23">
        <v>0</v>
      </c>
      <c r="AP253" s="23">
        <v>0</v>
      </c>
      <c r="AQ253" s="23">
        <v>0</v>
      </c>
      <c r="AR253" s="23">
        <v>0</v>
      </c>
      <c r="AS253" s="23">
        <v>0</v>
      </c>
      <c r="AT253" s="23">
        <v>0</v>
      </c>
      <c r="AU253" s="23">
        <v>0</v>
      </c>
      <c r="AV253" s="23">
        <v>0</v>
      </c>
      <c r="AW253" s="23">
        <v>0</v>
      </c>
      <c r="AX253" s="23">
        <v>78163</v>
      </c>
      <c r="AY253" s="23">
        <v>0</v>
      </c>
      <c r="AZ253" s="23">
        <v>96390</v>
      </c>
      <c r="BA253" s="19">
        <f t="shared" si="413"/>
        <v>0</v>
      </c>
      <c r="BB253" s="19">
        <f t="shared" si="414"/>
        <v>0</v>
      </c>
      <c r="BC253" s="19">
        <v>0</v>
      </c>
      <c r="BD253" s="19">
        <v>0</v>
      </c>
      <c r="BE253" s="19">
        <v>0</v>
      </c>
      <c r="BF253" s="19">
        <f t="shared" si="415"/>
        <v>0</v>
      </c>
      <c r="BG253" s="19">
        <v>0</v>
      </c>
      <c r="BH253" s="19">
        <v>0</v>
      </c>
      <c r="BI253" s="19">
        <v>0</v>
      </c>
      <c r="BJ253" s="19">
        <v>0</v>
      </c>
      <c r="BK253" s="19">
        <f t="shared" si="368"/>
        <v>0</v>
      </c>
      <c r="BL253" s="19">
        <v>0</v>
      </c>
      <c r="BM253" s="19">
        <v>0</v>
      </c>
      <c r="BN253" s="19">
        <f t="shared" si="416"/>
        <v>0</v>
      </c>
      <c r="BO253" s="19">
        <v>0</v>
      </c>
      <c r="BP253" s="19">
        <v>0</v>
      </c>
      <c r="BQ253" s="19">
        <v>0</v>
      </c>
      <c r="BR253" s="19">
        <v>0</v>
      </c>
      <c r="BS253" s="19">
        <v>0</v>
      </c>
      <c r="BT253" s="19">
        <v>0</v>
      </c>
      <c r="BU253" s="19">
        <v>0</v>
      </c>
      <c r="BV253" s="19">
        <v>0</v>
      </c>
      <c r="BW253" s="19">
        <v>0</v>
      </c>
      <c r="BX253" s="19">
        <v>0</v>
      </c>
      <c r="BY253" s="19">
        <v>0</v>
      </c>
      <c r="BZ253" s="19">
        <f t="shared" si="417"/>
        <v>34000</v>
      </c>
      <c r="CA253" s="19">
        <f t="shared" si="418"/>
        <v>34000</v>
      </c>
      <c r="CB253" s="19">
        <f t="shared" si="369"/>
        <v>34000</v>
      </c>
      <c r="CC253" s="24"/>
      <c r="CD253" s="23">
        <v>34000</v>
      </c>
      <c r="CE253" s="19">
        <f t="shared" si="419"/>
        <v>0</v>
      </c>
      <c r="CF253" s="19">
        <v>0</v>
      </c>
      <c r="CG253" s="19">
        <v>0</v>
      </c>
      <c r="CH253" s="19">
        <v>0</v>
      </c>
      <c r="CI253" s="19">
        <v>0</v>
      </c>
      <c r="CJ253" s="19">
        <v>0</v>
      </c>
      <c r="CK253" s="19">
        <f t="shared" si="420"/>
        <v>0</v>
      </c>
      <c r="CL253" s="24"/>
      <c r="CM253" s="24"/>
      <c r="CN253" s="19">
        <v>0</v>
      </c>
      <c r="CO253" s="19">
        <v>0</v>
      </c>
      <c r="CP253" s="19">
        <v>0</v>
      </c>
      <c r="CQ253" s="19">
        <v>0</v>
      </c>
      <c r="CR253" s="19">
        <f t="shared" si="370"/>
        <v>0</v>
      </c>
      <c r="CS253" s="19">
        <f t="shared" si="371"/>
        <v>0</v>
      </c>
      <c r="CT253" s="19">
        <v>0</v>
      </c>
      <c r="CU253" s="20">
        <v>0</v>
      </c>
      <c r="CW253" s="94"/>
      <c r="CX253" s="114">
        <v>1070400</v>
      </c>
      <c r="CY253" s="114">
        <f t="shared" si="352"/>
        <v>0</v>
      </c>
      <c r="CZ253" s="94"/>
      <c r="DA253" s="95"/>
    </row>
    <row r="254" spans="1:105" ht="23.4" customHeight="1" x14ac:dyDescent="0.3">
      <c r="A254" s="21" t="s">
        <v>1</v>
      </c>
      <c r="B254" s="21" t="s">
        <v>95</v>
      </c>
      <c r="C254" s="22" t="s">
        <v>577</v>
      </c>
      <c r="D254" s="18">
        <f t="shared" si="408"/>
        <v>1600000</v>
      </c>
      <c r="E254" s="19">
        <f t="shared" si="409"/>
        <v>1402134</v>
      </c>
      <c r="F254" s="19">
        <f t="shared" si="410"/>
        <v>1402134</v>
      </c>
      <c r="G254" s="23">
        <v>258720</v>
      </c>
      <c r="H254" s="23">
        <v>64680</v>
      </c>
      <c r="I254" s="19">
        <f t="shared" si="365"/>
        <v>165640</v>
      </c>
      <c r="J254" s="23">
        <v>0</v>
      </c>
      <c r="K254" s="23">
        <v>0</v>
      </c>
      <c r="L254" s="23">
        <v>0</v>
      </c>
      <c r="M254" s="23">
        <v>0</v>
      </c>
      <c r="N254" s="23">
        <v>106068</v>
      </c>
      <c r="O254" s="23">
        <v>59572</v>
      </c>
      <c r="P254" s="19">
        <f t="shared" si="366"/>
        <v>73750</v>
      </c>
      <c r="Q254" s="23">
        <v>1000</v>
      </c>
      <c r="R254" s="23">
        <v>72750</v>
      </c>
      <c r="S254" s="23">
        <v>0</v>
      </c>
      <c r="T254" s="23">
        <v>31277</v>
      </c>
      <c r="U254" s="19">
        <f t="shared" si="411"/>
        <v>155889</v>
      </c>
      <c r="V254" s="23">
        <v>43582</v>
      </c>
      <c r="W254" s="23">
        <v>2368</v>
      </c>
      <c r="X254" s="23">
        <v>66942</v>
      </c>
      <c r="Y254" s="23">
        <v>13860</v>
      </c>
      <c r="Z254" s="23">
        <v>4414</v>
      </c>
      <c r="AA254" s="23">
        <v>0</v>
      </c>
      <c r="AB254" s="23">
        <v>0</v>
      </c>
      <c r="AC254" s="23">
        <v>24723</v>
      </c>
      <c r="AD254" s="23"/>
      <c r="AE254" s="19">
        <f t="shared" si="412"/>
        <v>652178</v>
      </c>
      <c r="AF254" s="24">
        <v>0</v>
      </c>
      <c r="AG254" s="24">
        <v>0</v>
      </c>
      <c r="AH254" s="23">
        <v>55355</v>
      </c>
      <c r="AI254" s="23">
        <v>160000</v>
      </c>
      <c r="AJ254" s="23">
        <v>0</v>
      </c>
      <c r="AK254" s="23">
        <v>1591</v>
      </c>
      <c r="AL254" s="23">
        <v>0</v>
      </c>
      <c r="AM254" s="23">
        <v>2587</v>
      </c>
      <c r="AN254" s="23">
        <v>3000</v>
      </c>
      <c r="AO254" s="23">
        <v>0</v>
      </c>
      <c r="AP254" s="23">
        <v>0</v>
      </c>
      <c r="AQ254" s="23">
        <v>0</v>
      </c>
      <c r="AR254" s="23">
        <v>0</v>
      </c>
      <c r="AS254" s="23">
        <v>0</v>
      </c>
      <c r="AT254" s="23">
        <v>0</v>
      </c>
      <c r="AU254" s="23">
        <v>0</v>
      </c>
      <c r="AV254" s="23">
        <v>0</v>
      </c>
      <c r="AW254" s="23">
        <v>0</v>
      </c>
      <c r="AX254" s="23">
        <v>109800</v>
      </c>
      <c r="AY254" s="23">
        <v>0</v>
      </c>
      <c r="AZ254" s="23">
        <v>319845</v>
      </c>
      <c r="BA254" s="19">
        <f t="shared" si="413"/>
        <v>0</v>
      </c>
      <c r="BB254" s="19">
        <f t="shared" si="414"/>
        <v>0</v>
      </c>
      <c r="BC254" s="19">
        <v>0</v>
      </c>
      <c r="BD254" s="19">
        <v>0</v>
      </c>
      <c r="BE254" s="19">
        <v>0</v>
      </c>
      <c r="BF254" s="19">
        <f t="shared" si="415"/>
        <v>0</v>
      </c>
      <c r="BG254" s="19">
        <v>0</v>
      </c>
      <c r="BH254" s="19">
        <v>0</v>
      </c>
      <c r="BI254" s="19">
        <v>0</v>
      </c>
      <c r="BJ254" s="19">
        <v>0</v>
      </c>
      <c r="BK254" s="19">
        <f t="shared" si="368"/>
        <v>0</v>
      </c>
      <c r="BL254" s="19">
        <v>0</v>
      </c>
      <c r="BM254" s="19">
        <v>0</v>
      </c>
      <c r="BN254" s="19">
        <f t="shared" si="416"/>
        <v>0</v>
      </c>
      <c r="BO254" s="19">
        <v>0</v>
      </c>
      <c r="BP254" s="19">
        <v>0</v>
      </c>
      <c r="BQ254" s="19">
        <v>0</v>
      </c>
      <c r="BR254" s="19">
        <v>0</v>
      </c>
      <c r="BS254" s="19">
        <v>0</v>
      </c>
      <c r="BT254" s="19">
        <v>0</v>
      </c>
      <c r="BU254" s="19">
        <v>0</v>
      </c>
      <c r="BV254" s="19">
        <v>0</v>
      </c>
      <c r="BW254" s="19">
        <v>0</v>
      </c>
      <c r="BX254" s="19">
        <v>0</v>
      </c>
      <c r="BY254" s="19">
        <v>0</v>
      </c>
      <c r="BZ254" s="19">
        <f t="shared" si="417"/>
        <v>197866</v>
      </c>
      <c r="CA254" s="19">
        <f t="shared" si="418"/>
        <v>197866</v>
      </c>
      <c r="CB254" s="19">
        <f t="shared" si="369"/>
        <v>197866</v>
      </c>
      <c r="CC254" s="24"/>
      <c r="CD254" s="23">
        <v>197866</v>
      </c>
      <c r="CE254" s="19">
        <f t="shared" si="419"/>
        <v>0</v>
      </c>
      <c r="CF254" s="19">
        <v>0</v>
      </c>
      <c r="CG254" s="19">
        <v>0</v>
      </c>
      <c r="CH254" s="19">
        <v>0</v>
      </c>
      <c r="CI254" s="19">
        <v>0</v>
      </c>
      <c r="CJ254" s="19">
        <v>0</v>
      </c>
      <c r="CK254" s="19">
        <f t="shared" si="420"/>
        <v>0</v>
      </c>
      <c r="CL254" s="24"/>
      <c r="CM254" s="24"/>
      <c r="CN254" s="19">
        <v>0</v>
      </c>
      <c r="CO254" s="19">
        <v>0</v>
      </c>
      <c r="CP254" s="19">
        <v>0</v>
      </c>
      <c r="CQ254" s="19">
        <v>0</v>
      </c>
      <c r="CR254" s="19">
        <f t="shared" si="370"/>
        <v>0</v>
      </c>
      <c r="CS254" s="19">
        <f t="shared" si="371"/>
        <v>0</v>
      </c>
      <c r="CT254" s="19">
        <v>0</v>
      </c>
      <c r="CU254" s="20">
        <v>0</v>
      </c>
      <c r="CW254" s="94"/>
      <c r="CX254" s="109">
        <v>1600000</v>
      </c>
      <c r="CY254" s="109">
        <f t="shared" si="352"/>
        <v>0</v>
      </c>
      <c r="CZ254" s="94"/>
      <c r="DA254" s="95"/>
    </row>
    <row r="255" spans="1:105" s="81" customFormat="1" ht="31.2" x14ac:dyDescent="0.3">
      <c r="A255" s="74" t="s">
        <v>1</v>
      </c>
      <c r="B255" s="74" t="s">
        <v>97</v>
      </c>
      <c r="C255" s="75" t="s">
        <v>375</v>
      </c>
      <c r="D255" s="76">
        <f t="shared" si="408"/>
        <v>800000</v>
      </c>
      <c r="E255" s="77">
        <f t="shared" si="409"/>
        <v>600000</v>
      </c>
      <c r="F255" s="77">
        <f t="shared" si="410"/>
        <v>600000</v>
      </c>
      <c r="G255" s="78">
        <v>174008</v>
      </c>
      <c r="H255" s="78">
        <v>41777</v>
      </c>
      <c r="I255" s="77">
        <f t="shared" si="365"/>
        <v>195200</v>
      </c>
      <c r="J255" s="78">
        <v>0</v>
      </c>
      <c r="K255" s="78">
        <v>0</v>
      </c>
      <c r="L255" s="78">
        <v>0</v>
      </c>
      <c r="M255" s="78">
        <v>0</v>
      </c>
      <c r="N255" s="78">
        <v>18000</v>
      </c>
      <c r="O255" s="78">
        <v>177200</v>
      </c>
      <c r="P255" s="77">
        <f t="shared" si="366"/>
        <v>1000</v>
      </c>
      <c r="Q255" s="78">
        <v>1000</v>
      </c>
      <c r="R255" s="78">
        <v>0</v>
      </c>
      <c r="S255" s="78">
        <v>0</v>
      </c>
      <c r="T255" s="78">
        <v>9000</v>
      </c>
      <c r="U255" s="77">
        <f t="shared" si="411"/>
        <v>51615</v>
      </c>
      <c r="V255" s="78">
        <v>51615</v>
      </c>
      <c r="W255" s="78">
        <v>0</v>
      </c>
      <c r="X255" s="78">
        <v>0</v>
      </c>
      <c r="Y255" s="78">
        <v>0</v>
      </c>
      <c r="Z255" s="78">
        <v>0</v>
      </c>
      <c r="AA255" s="78">
        <v>0</v>
      </c>
      <c r="AB255" s="78">
        <v>0</v>
      </c>
      <c r="AC255" s="78">
        <v>0</v>
      </c>
      <c r="AD255" s="78"/>
      <c r="AE255" s="77">
        <f t="shared" si="412"/>
        <v>127400</v>
      </c>
      <c r="AF255" s="79">
        <v>0</v>
      </c>
      <c r="AG255" s="79">
        <v>0</v>
      </c>
      <c r="AH255" s="78">
        <v>20000</v>
      </c>
      <c r="AI255" s="78">
        <v>51000</v>
      </c>
      <c r="AJ255" s="78">
        <v>0</v>
      </c>
      <c r="AK255" s="78">
        <v>400</v>
      </c>
      <c r="AL255" s="78">
        <v>0</v>
      </c>
      <c r="AM255" s="78">
        <v>1000</v>
      </c>
      <c r="AN255" s="78">
        <v>25000</v>
      </c>
      <c r="AO255" s="78">
        <v>0</v>
      </c>
      <c r="AP255" s="78">
        <v>0</v>
      </c>
      <c r="AQ255" s="78">
        <v>0</v>
      </c>
      <c r="AR255" s="78">
        <v>0</v>
      </c>
      <c r="AS255" s="78">
        <v>0</v>
      </c>
      <c r="AT255" s="78">
        <v>0</v>
      </c>
      <c r="AU255" s="78">
        <v>0</v>
      </c>
      <c r="AV255" s="78">
        <v>0</v>
      </c>
      <c r="AW255" s="78">
        <v>0</v>
      </c>
      <c r="AX255" s="78">
        <v>0</v>
      </c>
      <c r="AY255" s="78">
        <v>0</v>
      </c>
      <c r="AZ255" s="78">
        <v>30000</v>
      </c>
      <c r="BA255" s="77">
        <f t="shared" si="413"/>
        <v>0</v>
      </c>
      <c r="BB255" s="77">
        <f t="shared" si="414"/>
        <v>0</v>
      </c>
      <c r="BC255" s="77">
        <v>0</v>
      </c>
      <c r="BD255" s="77">
        <v>0</v>
      </c>
      <c r="BE255" s="77">
        <v>0</v>
      </c>
      <c r="BF255" s="77">
        <f t="shared" si="415"/>
        <v>0</v>
      </c>
      <c r="BG255" s="77">
        <v>0</v>
      </c>
      <c r="BH255" s="77">
        <v>0</v>
      </c>
      <c r="BI255" s="77">
        <v>0</v>
      </c>
      <c r="BJ255" s="77">
        <v>0</v>
      </c>
      <c r="BK255" s="77">
        <f t="shared" si="368"/>
        <v>0</v>
      </c>
      <c r="BL255" s="77">
        <v>0</v>
      </c>
      <c r="BM255" s="77">
        <v>0</v>
      </c>
      <c r="BN255" s="77">
        <f t="shared" si="416"/>
        <v>0</v>
      </c>
      <c r="BO255" s="77">
        <v>0</v>
      </c>
      <c r="BP255" s="77">
        <v>0</v>
      </c>
      <c r="BQ255" s="77">
        <v>0</v>
      </c>
      <c r="BR255" s="77">
        <v>0</v>
      </c>
      <c r="BS255" s="77">
        <v>0</v>
      </c>
      <c r="BT255" s="77">
        <v>0</v>
      </c>
      <c r="BU255" s="77">
        <v>0</v>
      </c>
      <c r="BV255" s="77">
        <v>0</v>
      </c>
      <c r="BW255" s="77">
        <v>0</v>
      </c>
      <c r="BX255" s="77">
        <v>0</v>
      </c>
      <c r="BY255" s="77">
        <v>0</v>
      </c>
      <c r="BZ255" s="77">
        <f t="shared" si="417"/>
        <v>200000</v>
      </c>
      <c r="CA255" s="77">
        <f t="shared" si="418"/>
        <v>200000</v>
      </c>
      <c r="CB255" s="77">
        <f t="shared" si="369"/>
        <v>200000</v>
      </c>
      <c r="CC255" s="79"/>
      <c r="CD255" s="78">
        <v>200000</v>
      </c>
      <c r="CE255" s="77">
        <f t="shared" si="419"/>
        <v>0</v>
      </c>
      <c r="CF255" s="77">
        <v>0</v>
      </c>
      <c r="CG255" s="77">
        <v>0</v>
      </c>
      <c r="CH255" s="77">
        <v>0</v>
      </c>
      <c r="CI255" s="77">
        <v>0</v>
      </c>
      <c r="CJ255" s="77">
        <v>0</v>
      </c>
      <c r="CK255" s="77">
        <f t="shared" si="420"/>
        <v>0</v>
      </c>
      <c r="CL255" s="79"/>
      <c r="CM255" s="79"/>
      <c r="CN255" s="77">
        <v>0</v>
      </c>
      <c r="CO255" s="77">
        <v>0</v>
      </c>
      <c r="CP255" s="77">
        <v>0</v>
      </c>
      <c r="CQ255" s="77">
        <v>0</v>
      </c>
      <c r="CR255" s="77">
        <f t="shared" si="370"/>
        <v>0</v>
      </c>
      <c r="CS255" s="77">
        <f t="shared" si="371"/>
        <v>0</v>
      </c>
      <c r="CT255" s="77">
        <v>0</v>
      </c>
      <c r="CU255" s="80">
        <v>0</v>
      </c>
      <c r="CW255" s="97"/>
      <c r="CX255" s="109">
        <v>800000</v>
      </c>
      <c r="CY255" s="109">
        <f t="shared" si="352"/>
        <v>0</v>
      </c>
      <c r="CZ255" s="97"/>
      <c r="DA255" s="98"/>
    </row>
    <row r="256" spans="1:105" ht="15.6" x14ac:dyDescent="0.3">
      <c r="A256" s="21"/>
      <c r="B256" s="33" t="s">
        <v>103</v>
      </c>
      <c r="C256" s="32" t="s">
        <v>578</v>
      </c>
      <c r="D256" s="18">
        <f t="shared" si="408"/>
        <v>1251000</v>
      </c>
      <c r="E256" s="19">
        <f t="shared" si="409"/>
        <v>1192216</v>
      </c>
      <c r="F256" s="19">
        <f t="shared" si="410"/>
        <v>1192216</v>
      </c>
      <c r="G256" s="23"/>
      <c r="H256" s="23"/>
      <c r="I256" s="19">
        <f t="shared" ref="I256" si="421">SUM(J256:O256)</f>
        <v>505410</v>
      </c>
      <c r="J256" s="23">
        <v>0</v>
      </c>
      <c r="K256" s="23">
        <v>0</v>
      </c>
      <c r="L256" s="23">
        <v>0</v>
      </c>
      <c r="M256" s="23">
        <v>0</v>
      </c>
      <c r="N256" s="23">
        <v>273492</v>
      </c>
      <c r="O256" s="23">
        <v>231918</v>
      </c>
      <c r="P256" s="19">
        <f t="shared" ref="P256" si="422">SUM(Q256:R256)</f>
        <v>60000</v>
      </c>
      <c r="Q256" s="23">
        <v>0</v>
      </c>
      <c r="R256" s="23">
        <v>60000</v>
      </c>
      <c r="S256" s="23">
        <v>0</v>
      </c>
      <c r="T256" s="23">
        <v>50000</v>
      </c>
      <c r="U256" s="19">
        <f t="shared" si="411"/>
        <v>224706</v>
      </c>
      <c r="V256" s="23">
        <v>27000</v>
      </c>
      <c r="W256" s="23">
        <v>64173</v>
      </c>
      <c r="X256" s="23">
        <v>90743</v>
      </c>
      <c r="Y256" s="23">
        <v>18286</v>
      </c>
      <c r="Z256" s="23">
        <v>8162</v>
      </c>
      <c r="AA256" s="23">
        <v>12000</v>
      </c>
      <c r="AB256" s="23">
        <v>0</v>
      </c>
      <c r="AC256" s="23">
        <v>4342</v>
      </c>
      <c r="AD256" s="23"/>
      <c r="AE256" s="19">
        <f t="shared" si="412"/>
        <v>352100</v>
      </c>
      <c r="AF256" s="24"/>
      <c r="AG256" s="24">
        <v>0</v>
      </c>
      <c r="AH256" s="23">
        <v>85400</v>
      </c>
      <c r="AI256" s="23">
        <v>97000</v>
      </c>
      <c r="AJ256" s="23">
        <v>0</v>
      </c>
      <c r="AK256" s="23">
        <v>19700</v>
      </c>
      <c r="AL256" s="23">
        <v>0</v>
      </c>
      <c r="AM256" s="23">
        <v>0</v>
      </c>
      <c r="AN256" s="23">
        <v>0</v>
      </c>
      <c r="AO256" s="23">
        <v>0</v>
      </c>
      <c r="AP256" s="23">
        <v>0</v>
      </c>
      <c r="AQ256" s="23">
        <v>0</v>
      </c>
      <c r="AR256" s="23">
        <v>0</v>
      </c>
      <c r="AS256" s="23">
        <v>0</v>
      </c>
      <c r="AT256" s="23">
        <v>0</v>
      </c>
      <c r="AU256" s="23">
        <v>0</v>
      </c>
      <c r="AV256" s="23">
        <v>0</v>
      </c>
      <c r="AW256" s="23">
        <v>0</v>
      </c>
      <c r="AX256" s="23">
        <v>0</v>
      </c>
      <c r="AY256" s="23">
        <v>0</v>
      </c>
      <c r="AZ256" s="23">
        <v>150000</v>
      </c>
      <c r="BA256" s="19">
        <f t="shared" si="413"/>
        <v>0</v>
      </c>
      <c r="BB256" s="19">
        <f t="shared" si="414"/>
        <v>0</v>
      </c>
      <c r="BC256" s="19">
        <v>0</v>
      </c>
      <c r="BD256" s="19">
        <v>0</v>
      </c>
      <c r="BE256" s="19">
        <v>0</v>
      </c>
      <c r="BF256" s="19">
        <f t="shared" si="415"/>
        <v>0</v>
      </c>
      <c r="BG256" s="19">
        <v>0</v>
      </c>
      <c r="BH256" s="19">
        <v>0</v>
      </c>
      <c r="BI256" s="19">
        <v>0</v>
      </c>
      <c r="BJ256" s="19">
        <v>0</v>
      </c>
      <c r="BK256" s="19">
        <f t="shared" ref="BK256" si="423">SUM(BL256)</f>
        <v>0</v>
      </c>
      <c r="BL256" s="19">
        <v>0</v>
      </c>
      <c r="BM256" s="19">
        <v>0</v>
      </c>
      <c r="BN256" s="19">
        <f t="shared" si="416"/>
        <v>0</v>
      </c>
      <c r="BO256" s="19">
        <v>0</v>
      </c>
      <c r="BP256" s="19">
        <v>0</v>
      </c>
      <c r="BQ256" s="19">
        <v>0</v>
      </c>
      <c r="BR256" s="19">
        <v>0</v>
      </c>
      <c r="BS256" s="19">
        <v>0</v>
      </c>
      <c r="BT256" s="19">
        <v>0</v>
      </c>
      <c r="BU256" s="19">
        <v>0</v>
      </c>
      <c r="BV256" s="19">
        <v>0</v>
      </c>
      <c r="BW256" s="19">
        <v>0</v>
      </c>
      <c r="BX256" s="19">
        <v>0</v>
      </c>
      <c r="BY256" s="19">
        <v>0</v>
      </c>
      <c r="BZ256" s="19">
        <f t="shared" si="417"/>
        <v>58784</v>
      </c>
      <c r="CA256" s="19">
        <f t="shared" si="418"/>
        <v>58784</v>
      </c>
      <c r="CB256" s="19">
        <f t="shared" ref="CB256" si="424">SUM(CC256:CD256)</f>
        <v>58784</v>
      </c>
      <c r="CC256" s="24"/>
      <c r="CD256" s="23">
        <v>58784</v>
      </c>
      <c r="CE256" s="19">
        <f t="shared" si="419"/>
        <v>0</v>
      </c>
      <c r="CF256" s="19">
        <v>0</v>
      </c>
      <c r="CG256" s="19">
        <v>0</v>
      </c>
      <c r="CH256" s="19">
        <v>0</v>
      </c>
      <c r="CI256" s="19">
        <v>0</v>
      </c>
      <c r="CJ256" s="19">
        <v>0</v>
      </c>
      <c r="CK256" s="19">
        <f t="shared" si="420"/>
        <v>0</v>
      </c>
      <c r="CL256" s="24"/>
      <c r="CM256" s="24"/>
      <c r="CN256" s="19">
        <v>0</v>
      </c>
      <c r="CO256" s="19">
        <v>0</v>
      </c>
      <c r="CP256" s="19">
        <v>0</v>
      </c>
      <c r="CQ256" s="39">
        <v>0</v>
      </c>
      <c r="CR256" s="19">
        <f t="shared" ref="CR256" si="425">SUM(CS256)</f>
        <v>0</v>
      </c>
      <c r="CS256" s="19">
        <f t="shared" si="371"/>
        <v>0</v>
      </c>
      <c r="CT256" s="19">
        <v>0</v>
      </c>
      <c r="CU256" s="20">
        <v>0</v>
      </c>
      <c r="CW256" s="94"/>
      <c r="CX256" s="109">
        <v>1251000</v>
      </c>
      <c r="CY256" s="109">
        <f t="shared" si="352"/>
        <v>0</v>
      </c>
      <c r="CZ256" s="94"/>
      <c r="DA256" s="95"/>
    </row>
    <row r="257" spans="1:123" ht="15.6" x14ac:dyDescent="0.3">
      <c r="A257" s="21" t="s">
        <v>1</v>
      </c>
      <c r="B257" s="33" t="s">
        <v>103</v>
      </c>
      <c r="C257" s="32" t="s">
        <v>579</v>
      </c>
      <c r="D257" s="18">
        <f t="shared" si="408"/>
        <v>696451</v>
      </c>
      <c r="E257" s="19">
        <f t="shared" si="409"/>
        <v>275221</v>
      </c>
      <c r="F257" s="19">
        <f t="shared" si="410"/>
        <v>275221</v>
      </c>
      <c r="G257" s="23">
        <v>0</v>
      </c>
      <c r="H257" s="23">
        <v>0</v>
      </c>
      <c r="I257" s="19">
        <f t="shared" si="365"/>
        <v>91684</v>
      </c>
      <c r="J257" s="23"/>
      <c r="K257" s="23"/>
      <c r="L257" s="23"/>
      <c r="M257" s="23"/>
      <c r="N257" s="23">
        <v>45927</v>
      </c>
      <c r="O257" s="23">
        <v>45757</v>
      </c>
      <c r="P257" s="19">
        <f t="shared" si="366"/>
        <v>0</v>
      </c>
      <c r="Q257" s="23"/>
      <c r="R257" s="23">
        <v>0</v>
      </c>
      <c r="S257" s="23">
        <v>15155</v>
      </c>
      <c r="T257" s="23">
        <v>28332</v>
      </c>
      <c r="U257" s="19">
        <f t="shared" si="411"/>
        <v>69170</v>
      </c>
      <c r="V257" s="23">
        <v>6652</v>
      </c>
      <c r="W257" s="23">
        <v>33340</v>
      </c>
      <c r="X257" s="23">
        <v>20771</v>
      </c>
      <c r="Y257" s="23">
        <v>4961</v>
      </c>
      <c r="Z257" s="23">
        <v>3446</v>
      </c>
      <c r="AA257" s="23">
        <v>0</v>
      </c>
      <c r="AB257" s="23"/>
      <c r="AC257" s="23"/>
      <c r="AD257" s="23"/>
      <c r="AE257" s="19">
        <f t="shared" si="412"/>
        <v>70880</v>
      </c>
      <c r="AF257" s="24"/>
      <c r="AG257" s="24"/>
      <c r="AH257" s="23">
        <v>9338</v>
      </c>
      <c r="AI257" s="23">
        <v>6493</v>
      </c>
      <c r="AJ257" s="23"/>
      <c r="AK257" s="23">
        <v>3992</v>
      </c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>
        <v>51057</v>
      </c>
      <c r="BA257" s="19">
        <f t="shared" si="413"/>
        <v>0</v>
      </c>
      <c r="BB257" s="19">
        <f t="shared" si="414"/>
        <v>0</v>
      </c>
      <c r="BC257" s="19">
        <v>0</v>
      </c>
      <c r="BD257" s="19">
        <v>0</v>
      </c>
      <c r="BE257" s="19">
        <v>0</v>
      </c>
      <c r="BF257" s="19">
        <f t="shared" si="415"/>
        <v>0</v>
      </c>
      <c r="BG257" s="19">
        <v>0</v>
      </c>
      <c r="BH257" s="19">
        <v>0</v>
      </c>
      <c r="BI257" s="19">
        <v>0</v>
      </c>
      <c r="BJ257" s="19">
        <v>0</v>
      </c>
      <c r="BK257" s="19">
        <f t="shared" si="368"/>
        <v>0</v>
      </c>
      <c r="BL257" s="19">
        <v>0</v>
      </c>
      <c r="BM257" s="19">
        <v>0</v>
      </c>
      <c r="BN257" s="19">
        <f t="shared" si="416"/>
        <v>0</v>
      </c>
      <c r="BO257" s="19">
        <v>0</v>
      </c>
      <c r="BP257" s="19">
        <v>0</v>
      </c>
      <c r="BQ257" s="19">
        <v>0</v>
      </c>
      <c r="BR257" s="19">
        <v>0</v>
      </c>
      <c r="BS257" s="19">
        <v>0</v>
      </c>
      <c r="BT257" s="19">
        <v>0</v>
      </c>
      <c r="BU257" s="19">
        <v>0</v>
      </c>
      <c r="BV257" s="19">
        <v>0</v>
      </c>
      <c r="BW257" s="19">
        <v>0</v>
      </c>
      <c r="BX257" s="19">
        <v>0</v>
      </c>
      <c r="BY257" s="19">
        <v>0</v>
      </c>
      <c r="BZ257" s="19">
        <f t="shared" si="417"/>
        <v>421230</v>
      </c>
      <c r="CA257" s="19">
        <f t="shared" si="418"/>
        <v>421230</v>
      </c>
      <c r="CB257" s="19">
        <f t="shared" si="369"/>
        <v>69124</v>
      </c>
      <c r="CC257" s="24"/>
      <c r="CD257" s="23">
        <v>69124</v>
      </c>
      <c r="CE257" s="19">
        <f t="shared" si="419"/>
        <v>352106</v>
      </c>
      <c r="CF257" s="19">
        <v>0</v>
      </c>
      <c r="CG257" s="19">
        <v>0</v>
      </c>
      <c r="CH257" s="19">
        <v>0</v>
      </c>
      <c r="CI257" s="19">
        <v>0</v>
      </c>
      <c r="CJ257" s="19">
        <v>352106</v>
      </c>
      <c r="CK257" s="19">
        <f t="shared" si="420"/>
        <v>0</v>
      </c>
      <c r="CL257" s="23">
        <v>0</v>
      </c>
      <c r="CM257" s="23"/>
      <c r="CN257" s="19">
        <v>0</v>
      </c>
      <c r="CO257" s="19">
        <v>0</v>
      </c>
      <c r="CP257" s="19">
        <v>0</v>
      </c>
      <c r="CQ257" s="39">
        <v>0</v>
      </c>
      <c r="CR257" s="19">
        <f t="shared" si="370"/>
        <v>0</v>
      </c>
      <c r="CS257" s="19">
        <f t="shared" si="371"/>
        <v>0</v>
      </c>
      <c r="CT257" s="19">
        <v>0</v>
      </c>
      <c r="CU257" s="20">
        <v>0</v>
      </c>
      <c r="CW257" s="94"/>
      <c r="CX257" s="109">
        <v>696451</v>
      </c>
      <c r="CY257" s="109">
        <f t="shared" si="352"/>
        <v>0</v>
      </c>
      <c r="CZ257" s="94"/>
      <c r="DA257" s="95"/>
    </row>
    <row r="258" spans="1:123" s="59" customFormat="1" ht="15.6" x14ac:dyDescent="0.3">
      <c r="A258" s="16" t="s">
        <v>322</v>
      </c>
      <c r="B258" s="16" t="s">
        <v>1</v>
      </c>
      <c r="C258" s="17" t="s">
        <v>323</v>
      </c>
      <c r="D258" s="18">
        <f t="shared" ref="D258:AC258" si="426">SUM(D259:D269)</f>
        <v>83741440</v>
      </c>
      <c r="E258" s="18">
        <f t="shared" si="426"/>
        <v>1854967</v>
      </c>
      <c r="F258" s="18">
        <f t="shared" si="426"/>
        <v>1854967</v>
      </c>
      <c r="G258" s="18">
        <f t="shared" si="426"/>
        <v>0</v>
      </c>
      <c r="H258" s="18">
        <f t="shared" si="426"/>
        <v>0</v>
      </c>
      <c r="I258" s="18">
        <f t="shared" si="426"/>
        <v>0</v>
      </c>
      <c r="J258" s="18">
        <f t="shared" si="426"/>
        <v>0</v>
      </c>
      <c r="K258" s="18">
        <f t="shared" si="426"/>
        <v>0</v>
      </c>
      <c r="L258" s="18">
        <f t="shared" si="426"/>
        <v>0</v>
      </c>
      <c r="M258" s="18">
        <f t="shared" si="426"/>
        <v>0</v>
      </c>
      <c r="N258" s="18">
        <f t="shared" si="426"/>
        <v>0</v>
      </c>
      <c r="O258" s="18">
        <f t="shared" si="426"/>
        <v>0</v>
      </c>
      <c r="P258" s="18">
        <f t="shared" si="426"/>
        <v>0</v>
      </c>
      <c r="Q258" s="18">
        <f t="shared" si="426"/>
        <v>0</v>
      </c>
      <c r="R258" s="18">
        <f t="shared" si="426"/>
        <v>0</v>
      </c>
      <c r="S258" s="18">
        <f t="shared" si="426"/>
        <v>0</v>
      </c>
      <c r="T258" s="18">
        <f t="shared" si="426"/>
        <v>0</v>
      </c>
      <c r="U258" s="18">
        <f t="shared" si="426"/>
        <v>0</v>
      </c>
      <c r="V258" s="18">
        <f t="shared" si="426"/>
        <v>0</v>
      </c>
      <c r="W258" s="18">
        <f t="shared" si="426"/>
        <v>0</v>
      </c>
      <c r="X258" s="18">
        <f t="shared" si="426"/>
        <v>0</v>
      </c>
      <c r="Y258" s="18">
        <f t="shared" si="426"/>
        <v>0</v>
      </c>
      <c r="Z258" s="18">
        <f t="shared" si="426"/>
        <v>0</v>
      </c>
      <c r="AA258" s="18">
        <f t="shared" si="426"/>
        <v>0</v>
      </c>
      <c r="AB258" s="18">
        <f t="shared" si="426"/>
        <v>0</v>
      </c>
      <c r="AC258" s="18">
        <f t="shared" si="426"/>
        <v>0</v>
      </c>
      <c r="AD258" s="18"/>
      <c r="AE258" s="18">
        <f t="shared" ref="AE258:AX258" si="427">SUM(AE259:AE269)</f>
        <v>1854967</v>
      </c>
      <c r="AF258" s="18">
        <f t="shared" si="427"/>
        <v>0</v>
      </c>
      <c r="AG258" s="18">
        <f t="shared" si="427"/>
        <v>0</v>
      </c>
      <c r="AH258" s="18">
        <f t="shared" si="427"/>
        <v>0</v>
      </c>
      <c r="AI258" s="18">
        <f t="shared" si="427"/>
        <v>0</v>
      </c>
      <c r="AJ258" s="18">
        <f t="shared" si="427"/>
        <v>0</v>
      </c>
      <c r="AK258" s="18">
        <f t="shared" si="427"/>
        <v>0</v>
      </c>
      <c r="AL258" s="18">
        <f t="shared" si="427"/>
        <v>0</v>
      </c>
      <c r="AM258" s="18">
        <f t="shared" si="427"/>
        <v>0</v>
      </c>
      <c r="AN258" s="18">
        <f t="shared" si="427"/>
        <v>0</v>
      </c>
      <c r="AO258" s="18">
        <f t="shared" si="427"/>
        <v>0</v>
      </c>
      <c r="AP258" s="18">
        <f t="shared" si="427"/>
        <v>0</v>
      </c>
      <c r="AQ258" s="18">
        <f t="shared" si="427"/>
        <v>0</v>
      </c>
      <c r="AR258" s="18">
        <f t="shared" si="427"/>
        <v>0</v>
      </c>
      <c r="AS258" s="18">
        <f t="shared" si="427"/>
        <v>0</v>
      </c>
      <c r="AT258" s="18">
        <f t="shared" si="427"/>
        <v>0</v>
      </c>
      <c r="AU258" s="18">
        <f t="shared" si="427"/>
        <v>0</v>
      </c>
      <c r="AV258" s="18">
        <f t="shared" si="427"/>
        <v>0</v>
      </c>
      <c r="AW258" s="18">
        <f t="shared" si="427"/>
        <v>0</v>
      </c>
      <c r="AX258" s="18">
        <f t="shared" si="427"/>
        <v>0</v>
      </c>
      <c r="AY258" s="18"/>
      <c r="AZ258" s="18">
        <f t="shared" ref="AZ258:CN258" si="428">SUM(AZ259:AZ269)</f>
        <v>1854967</v>
      </c>
      <c r="BA258" s="18">
        <f t="shared" si="428"/>
        <v>0</v>
      </c>
      <c r="BB258" s="18">
        <f t="shared" si="428"/>
        <v>0</v>
      </c>
      <c r="BC258" s="18">
        <f t="shared" si="428"/>
        <v>0</v>
      </c>
      <c r="BD258" s="18">
        <f t="shared" si="428"/>
        <v>0</v>
      </c>
      <c r="BE258" s="18">
        <f t="shared" si="428"/>
        <v>0</v>
      </c>
      <c r="BF258" s="18">
        <f t="shared" si="428"/>
        <v>0</v>
      </c>
      <c r="BG258" s="18">
        <f t="shared" si="428"/>
        <v>0</v>
      </c>
      <c r="BH258" s="18">
        <f t="shared" si="428"/>
        <v>0</v>
      </c>
      <c r="BI258" s="18">
        <f t="shared" si="428"/>
        <v>0</v>
      </c>
      <c r="BJ258" s="18">
        <f t="shared" si="428"/>
        <v>0</v>
      </c>
      <c r="BK258" s="18">
        <f t="shared" si="428"/>
        <v>0</v>
      </c>
      <c r="BL258" s="18">
        <f t="shared" si="428"/>
        <v>0</v>
      </c>
      <c r="BM258" s="18">
        <f t="shared" si="428"/>
        <v>0</v>
      </c>
      <c r="BN258" s="18">
        <f t="shared" si="428"/>
        <v>0</v>
      </c>
      <c r="BO258" s="18">
        <f t="shared" si="428"/>
        <v>0</v>
      </c>
      <c r="BP258" s="18">
        <f t="shared" si="428"/>
        <v>0</v>
      </c>
      <c r="BQ258" s="18">
        <f t="shared" si="428"/>
        <v>0</v>
      </c>
      <c r="BR258" s="18">
        <f t="shared" si="428"/>
        <v>0</v>
      </c>
      <c r="BS258" s="18">
        <f t="shared" si="428"/>
        <v>0</v>
      </c>
      <c r="BT258" s="18">
        <f t="shared" si="428"/>
        <v>0</v>
      </c>
      <c r="BU258" s="18">
        <f t="shared" si="428"/>
        <v>0</v>
      </c>
      <c r="BV258" s="18">
        <f t="shared" si="428"/>
        <v>0</v>
      </c>
      <c r="BW258" s="18">
        <f t="shared" si="428"/>
        <v>0</v>
      </c>
      <c r="BX258" s="18">
        <f t="shared" si="428"/>
        <v>0</v>
      </c>
      <c r="BY258" s="18">
        <f t="shared" si="428"/>
        <v>0</v>
      </c>
      <c r="BZ258" s="18">
        <f t="shared" si="428"/>
        <v>81886473</v>
      </c>
      <c r="CA258" s="18">
        <f t="shared" si="428"/>
        <v>0</v>
      </c>
      <c r="CB258" s="18">
        <f t="shared" si="428"/>
        <v>0</v>
      </c>
      <c r="CC258" s="18">
        <f t="shared" si="428"/>
        <v>0</v>
      </c>
      <c r="CD258" s="18">
        <f t="shared" si="428"/>
        <v>0</v>
      </c>
      <c r="CE258" s="18">
        <f t="shared" si="428"/>
        <v>0</v>
      </c>
      <c r="CF258" s="18">
        <f t="shared" si="428"/>
        <v>0</v>
      </c>
      <c r="CG258" s="18">
        <f t="shared" si="428"/>
        <v>0</v>
      </c>
      <c r="CH258" s="18">
        <f t="shared" si="428"/>
        <v>0</v>
      </c>
      <c r="CI258" s="18">
        <f t="shared" si="428"/>
        <v>0</v>
      </c>
      <c r="CJ258" s="18">
        <f t="shared" si="428"/>
        <v>0</v>
      </c>
      <c r="CK258" s="18">
        <f t="shared" si="428"/>
        <v>0</v>
      </c>
      <c r="CL258" s="18">
        <f t="shared" si="428"/>
        <v>0</v>
      </c>
      <c r="CM258" s="18">
        <f t="shared" si="428"/>
        <v>0</v>
      </c>
      <c r="CN258" s="18">
        <f t="shared" si="428"/>
        <v>0</v>
      </c>
      <c r="CO258" s="18"/>
      <c r="CP258" s="18"/>
      <c r="CQ258" s="38">
        <f>SUM(CQ259:CQ269)</f>
        <v>81886473</v>
      </c>
      <c r="CR258" s="18">
        <f>SUM(CR259:CR269)</f>
        <v>0</v>
      </c>
      <c r="CS258" s="18">
        <f>SUM(CS259:CS269)</f>
        <v>0</v>
      </c>
      <c r="CT258" s="18">
        <f>SUM(CT259:CT269)</f>
        <v>0</v>
      </c>
      <c r="CU258" s="46">
        <f>SUM(CU259:CU269)</f>
        <v>0</v>
      </c>
      <c r="CV258" s="58"/>
      <c r="CW258" s="94"/>
      <c r="CX258" s="109">
        <v>83741440</v>
      </c>
      <c r="CY258" s="109">
        <f t="shared" si="352"/>
        <v>0</v>
      </c>
      <c r="CZ258" s="94"/>
      <c r="DA258" s="93"/>
      <c r="DB258" s="58"/>
      <c r="DC258" s="58"/>
      <c r="DD258" s="58"/>
      <c r="DE258" s="58"/>
      <c r="DF258" s="58"/>
      <c r="DG258" s="58"/>
      <c r="DH258" s="58"/>
      <c r="DI258" s="58"/>
      <c r="DJ258" s="58"/>
      <c r="DK258" s="58"/>
      <c r="DL258" s="58"/>
      <c r="DM258" s="58"/>
      <c r="DN258" s="58"/>
      <c r="DO258" s="58"/>
      <c r="DP258" s="58"/>
      <c r="DQ258" s="58"/>
      <c r="DR258" s="58"/>
      <c r="DS258" s="58"/>
    </row>
    <row r="259" spans="1:123" ht="15.6" x14ac:dyDescent="0.3">
      <c r="A259" s="21" t="s">
        <v>1</v>
      </c>
      <c r="B259" s="21" t="s">
        <v>79</v>
      </c>
      <c r="C259" s="22" t="s">
        <v>524</v>
      </c>
      <c r="D259" s="18">
        <f>SUM(E259+BZ259+CR259)</f>
        <v>467000</v>
      </c>
      <c r="E259" s="19">
        <f>SUM(F259+BA259)</f>
        <v>467000</v>
      </c>
      <c r="F259" s="19">
        <f t="shared" ref="F259:F269" si="429">SUM(G259+H259+I259+P259+S259+T259+U259+AE259+AD259)</f>
        <v>467000</v>
      </c>
      <c r="G259" s="19">
        <v>0</v>
      </c>
      <c r="H259" s="19">
        <v>0</v>
      </c>
      <c r="I259" s="19">
        <f>SUM(J259:O259)</f>
        <v>0</v>
      </c>
      <c r="J259" s="19">
        <v>0</v>
      </c>
      <c r="K259" s="19">
        <v>0</v>
      </c>
      <c r="L259" s="19">
        <v>0</v>
      </c>
      <c r="M259" s="19">
        <v>0</v>
      </c>
      <c r="N259" s="19">
        <v>0</v>
      </c>
      <c r="O259" s="19">
        <v>0</v>
      </c>
      <c r="P259" s="19">
        <f>SUM(Q259:R259)</f>
        <v>0</v>
      </c>
      <c r="Q259" s="19">
        <v>0</v>
      </c>
      <c r="R259" s="19">
        <v>0</v>
      </c>
      <c r="S259" s="19">
        <v>0</v>
      </c>
      <c r="T259" s="19">
        <v>0</v>
      </c>
      <c r="U259" s="19">
        <f t="shared" ref="U259:U269" si="430">SUM(V259:AC259)</f>
        <v>0</v>
      </c>
      <c r="V259" s="19">
        <v>0</v>
      </c>
      <c r="W259" s="19">
        <v>0</v>
      </c>
      <c r="X259" s="19">
        <v>0</v>
      </c>
      <c r="Y259" s="19">
        <v>0</v>
      </c>
      <c r="Z259" s="19">
        <v>0</v>
      </c>
      <c r="AA259" s="19">
        <v>0</v>
      </c>
      <c r="AB259" s="19">
        <v>0</v>
      </c>
      <c r="AC259" s="19">
        <v>0</v>
      </c>
      <c r="AD259" s="19"/>
      <c r="AE259" s="19">
        <f>SUM(AF259:AZ259)</f>
        <v>467000</v>
      </c>
      <c r="AF259" s="19">
        <v>0</v>
      </c>
      <c r="AG259" s="19">
        <v>0</v>
      </c>
      <c r="AH259" s="19">
        <v>0</v>
      </c>
      <c r="AI259" s="19">
        <v>0</v>
      </c>
      <c r="AJ259" s="19">
        <v>0</v>
      </c>
      <c r="AK259" s="19">
        <v>0</v>
      </c>
      <c r="AL259" s="19">
        <v>0</v>
      </c>
      <c r="AM259" s="19">
        <v>0</v>
      </c>
      <c r="AN259" s="19">
        <v>0</v>
      </c>
      <c r="AO259" s="19">
        <v>0</v>
      </c>
      <c r="AP259" s="19">
        <v>0</v>
      </c>
      <c r="AQ259" s="19">
        <v>0</v>
      </c>
      <c r="AR259" s="19">
        <v>0</v>
      </c>
      <c r="AS259" s="19">
        <v>0</v>
      </c>
      <c r="AT259" s="19">
        <v>0</v>
      </c>
      <c r="AU259" s="19">
        <v>0</v>
      </c>
      <c r="AV259" s="19">
        <v>0</v>
      </c>
      <c r="AW259" s="19">
        <v>0</v>
      </c>
      <c r="AX259" s="19">
        <v>0</v>
      </c>
      <c r="AY259" s="19">
        <v>0</v>
      </c>
      <c r="AZ259" s="23">
        <v>467000</v>
      </c>
      <c r="BA259" s="19">
        <f>SUM(BB259+BF259+BI259+BK259+BN259)</f>
        <v>0</v>
      </c>
      <c r="BB259" s="19">
        <f t="shared" ref="BB259" si="431">SUM(BC259:BE259)</f>
        <v>0</v>
      </c>
      <c r="BC259" s="19">
        <v>0</v>
      </c>
      <c r="BD259" s="19">
        <v>0</v>
      </c>
      <c r="BE259" s="19">
        <v>0</v>
      </c>
      <c r="BF259" s="19">
        <f t="shared" ref="BF259" si="432">SUM(BH259:BH259)</f>
        <v>0</v>
      </c>
      <c r="BG259" s="19">
        <v>0</v>
      </c>
      <c r="BH259" s="19">
        <v>0</v>
      </c>
      <c r="BI259" s="19">
        <v>0</v>
      </c>
      <c r="BJ259" s="19">
        <v>0</v>
      </c>
      <c r="BK259" s="19">
        <f>SUM(BL259)</f>
        <v>0</v>
      </c>
      <c r="BL259" s="19">
        <v>0</v>
      </c>
      <c r="BM259" s="19">
        <v>0</v>
      </c>
      <c r="BN259" s="19">
        <f t="shared" ref="BN259:BN269" si="433">SUM(BO259:BY259)</f>
        <v>0</v>
      </c>
      <c r="BO259" s="19">
        <v>0</v>
      </c>
      <c r="BP259" s="19">
        <v>0</v>
      </c>
      <c r="BQ259" s="19">
        <v>0</v>
      </c>
      <c r="BR259" s="19">
        <v>0</v>
      </c>
      <c r="BS259" s="19">
        <v>0</v>
      </c>
      <c r="BT259" s="19">
        <v>0</v>
      </c>
      <c r="BU259" s="19">
        <v>0</v>
      </c>
      <c r="BV259" s="19">
        <v>0</v>
      </c>
      <c r="BW259" s="19">
        <v>0</v>
      </c>
      <c r="BX259" s="19">
        <v>0</v>
      </c>
      <c r="BY259" s="19">
        <v>0</v>
      </c>
      <c r="BZ259" s="19">
        <f>SUM(CA259+CQ259)</f>
        <v>0</v>
      </c>
      <c r="CA259" s="19">
        <f>SUM(CB259+CE259+CK259)</f>
        <v>0</v>
      </c>
      <c r="CB259" s="19">
        <f>SUM(CC259:CD259)</f>
        <v>0</v>
      </c>
      <c r="CC259" s="19">
        <v>0</v>
      </c>
      <c r="CD259" s="19">
        <v>0</v>
      </c>
      <c r="CE259" s="19">
        <f t="shared" ref="CE259:CE269" si="434">SUM(CF259:CJ259)</f>
        <v>0</v>
      </c>
      <c r="CF259" s="19">
        <v>0</v>
      </c>
      <c r="CG259" s="19">
        <v>0</v>
      </c>
      <c r="CH259" s="19">
        <v>0</v>
      </c>
      <c r="CI259" s="19">
        <v>0</v>
      </c>
      <c r="CJ259" s="19">
        <v>0</v>
      </c>
      <c r="CK259" s="19">
        <f t="shared" ref="CK259" si="435">SUM(CL259:CP259)</f>
        <v>0</v>
      </c>
      <c r="CL259" s="19">
        <v>0</v>
      </c>
      <c r="CM259" s="19">
        <v>0</v>
      </c>
      <c r="CN259" s="19">
        <v>0</v>
      </c>
      <c r="CO259" s="19">
        <v>0</v>
      </c>
      <c r="CP259" s="19">
        <v>0</v>
      </c>
      <c r="CQ259" s="39">
        <v>0</v>
      </c>
      <c r="CR259" s="19">
        <f>SUM(CS259)</f>
        <v>0</v>
      </c>
      <c r="CS259" s="19">
        <f>SUM(CT259:CU259)</f>
        <v>0</v>
      </c>
      <c r="CT259" s="19">
        <v>0</v>
      </c>
      <c r="CU259" s="20">
        <v>0</v>
      </c>
      <c r="CW259" s="94"/>
      <c r="CX259" s="109">
        <v>467000</v>
      </c>
      <c r="CY259" s="109">
        <f t="shared" si="352"/>
        <v>0</v>
      </c>
      <c r="CZ259" s="94"/>
      <c r="DA259" s="95"/>
    </row>
    <row r="260" spans="1:123" ht="31.2" x14ac:dyDescent="0.3">
      <c r="A260" s="36" t="s">
        <v>1</v>
      </c>
      <c r="B260" s="36" t="s">
        <v>81</v>
      </c>
      <c r="C260" s="37" t="s">
        <v>591</v>
      </c>
      <c r="D260" s="38">
        <f>SUM(E260+BZ260+CR260)</f>
        <v>17977950</v>
      </c>
      <c r="E260" s="39">
        <f>SUM(F260+BA260)</f>
        <v>0</v>
      </c>
      <c r="F260" s="39">
        <f t="shared" si="429"/>
        <v>0</v>
      </c>
      <c r="G260" s="39">
        <v>0</v>
      </c>
      <c r="H260" s="39">
        <v>0</v>
      </c>
      <c r="I260" s="39">
        <f t="shared" si="365"/>
        <v>0</v>
      </c>
      <c r="J260" s="39">
        <v>0</v>
      </c>
      <c r="K260" s="39">
        <v>0</v>
      </c>
      <c r="L260" s="39">
        <v>0</v>
      </c>
      <c r="M260" s="39">
        <v>0</v>
      </c>
      <c r="N260" s="39">
        <v>0</v>
      </c>
      <c r="O260" s="39">
        <v>0</v>
      </c>
      <c r="P260" s="39">
        <f t="shared" si="366"/>
        <v>0</v>
      </c>
      <c r="Q260" s="39">
        <v>0</v>
      </c>
      <c r="R260" s="39">
        <v>0</v>
      </c>
      <c r="S260" s="39">
        <v>0</v>
      </c>
      <c r="T260" s="39">
        <v>0</v>
      </c>
      <c r="U260" s="39">
        <f t="shared" si="430"/>
        <v>0</v>
      </c>
      <c r="V260" s="39">
        <v>0</v>
      </c>
      <c r="W260" s="39">
        <v>0</v>
      </c>
      <c r="X260" s="39">
        <v>0</v>
      </c>
      <c r="Y260" s="39">
        <v>0</v>
      </c>
      <c r="Z260" s="39">
        <v>0</v>
      </c>
      <c r="AA260" s="39">
        <v>0</v>
      </c>
      <c r="AB260" s="39">
        <v>0</v>
      </c>
      <c r="AC260" s="39">
        <v>0</v>
      </c>
      <c r="AD260" s="39">
        <v>0</v>
      </c>
      <c r="AE260" s="39">
        <f>SUM(AF260:AZ260)</f>
        <v>0</v>
      </c>
      <c r="AF260" s="39">
        <v>0</v>
      </c>
      <c r="AG260" s="39">
        <v>0</v>
      </c>
      <c r="AH260" s="39">
        <v>0</v>
      </c>
      <c r="AI260" s="39">
        <v>0</v>
      </c>
      <c r="AJ260" s="39">
        <v>0</v>
      </c>
      <c r="AK260" s="39">
        <v>0</v>
      </c>
      <c r="AL260" s="39">
        <v>0</v>
      </c>
      <c r="AM260" s="39">
        <v>0</v>
      </c>
      <c r="AN260" s="39">
        <v>0</v>
      </c>
      <c r="AO260" s="39">
        <v>0</v>
      </c>
      <c r="AP260" s="39">
        <v>0</v>
      </c>
      <c r="AQ260" s="39">
        <v>0</v>
      </c>
      <c r="AR260" s="39">
        <v>0</v>
      </c>
      <c r="AS260" s="39">
        <v>0</v>
      </c>
      <c r="AT260" s="39">
        <v>0</v>
      </c>
      <c r="AU260" s="39">
        <v>0</v>
      </c>
      <c r="AV260" s="39">
        <v>0</v>
      </c>
      <c r="AW260" s="39">
        <v>0</v>
      </c>
      <c r="AX260" s="39">
        <v>0</v>
      </c>
      <c r="AY260" s="39">
        <v>0</v>
      </c>
      <c r="AZ260" s="39">
        <v>0</v>
      </c>
      <c r="BA260" s="39">
        <f>SUM(BB260+BF260+BI260+BK260+BN260)</f>
        <v>0</v>
      </c>
      <c r="BB260" s="39">
        <f t="shared" ref="BB260:BB269" si="436">SUM(BC260:BE260)</f>
        <v>0</v>
      </c>
      <c r="BC260" s="39">
        <v>0</v>
      </c>
      <c r="BD260" s="39">
        <v>0</v>
      </c>
      <c r="BE260" s="39">
        <v>0</v>
      </c>
      <c r="BF260" s="39">
        <f>SUM(BH260:BH260)</f>
        <v>0</v>
      </c>
      <c r="BG260" s="39">
        <v>0</v>
      </c>
      <c r="BH260" s="39">
        <v>0</v>
      </c>
      <c r="BI260" s="39">
        <v>0</v>
      </c>
      <c r="BJ260" s="39">
        <v>0</v>
      </c>
      <c r="BK260" s="39">
        <f t="shared" si="368"/>
        <v>0</v>
      </c>
      <c r="BL260" s="39">
        <v>0</v>
      </c>
      <c r="BM260" s="39">
        <v>0</v>
      </c>
      <c r="BN260" s="39">
        <f t="shared" si="433"/>
        <v>0</v>
      </c>
      <c r="BO260" s="39">
        <v>0</v>
      </c>
      <c r="BP260" s="39">
        <v>0</v>
      </c>
      <c r="BQ260" s="39">
        <v>0</v>
      </c>
      <c r="BR260" s="39">
        <v>0</v>
      </c>
      <c r="BS260" s="39">
        <v>0</v>
      </c>
      <c r="BT260" s="39">
        <v>0</v>
      </c>
      <c r="BU260" s="39">
        <v>0</v>
      </c>
      <c r="BV260" s="39">
        <v>0</v>
      </c>
      <c r="BW260" s="39">
        <v>0</v>
      </c>
      <c r="BX260" s="39">
        <v>0</v>
      </c>
      <c r="BY260" s="39">
        <v>0</v>
      </c>
      <c r="BZ260" s="39">
        <f>SUM(CA260+CQ260)</f>
        <v>17977950</v>
      </c>
      <c r="CA260" s="39">
        <f>SUM(CB260+CE260+CK260)</f>
        <v>0</v>
      </c>
      <c r="CB260" s="39">
        <f t="shared" si="369"/>
        <v>0</v>
      </c>
      <c r="CC260" s="39">
        <v>0</v>
      </c>
      <c r="CD260" s="39">
        <v>0</v>
      </c>
      <c r="CE260" s="19">
        <f t="shared" si="434"/>
        <v>0</v>
      </c>
      <c r="CF260" s="39">
        <v>0</v>
      </c>
      <c r="CG260" s="39">
        <v>0</v>
      </c>
      <c r="CH260" s="39">
        <v>0</v>
      </c>
      <c r="CI260" s="39">
        <v>0</v>
      </c>
      <c r="CJ260" s="39">
        <v>0</v>
      </c>
      <c r="CK260" s="39">
        <f t="shared" ref="CK260:CK269" si="437">SUM(CL260:CP260)</f>
        <v>0</v>
      </c>
      <c r="CL260" s="39">
        <v>0</v>
      </c>
      <c r="CM260" s="39">
        <v>0</v>
      </c>
      <c r="CN260" s="39">
        <v>0</v>
      </c>
      <c r="CO260" s="39">
        <v>0</v>
      </c>
      <c r="CP260" s="39">
        <v>0</v>
      </c>
      <c r="CQ260" s="35">
        <v>17977950</v>
      </c>
      <c r="CR260" s="39">
        <f t="shared" si="370"/>
        <v>0</v>
      </c>
      <c r="CS260" s="39">
        <f t="shared" si="371"/>
        <v>0</v>
      </c>
      <c r="CT260" s="39">
        <v>0</v>
      </c>
      <c r="CU260" s="41">
        <v>0</v>
      </c>
      <c r="CW260" s="96"/>
      <c r="CX260" s="109">
        <v>17977950</v>
      </c>
      <c r="CY260" s="109">
        <f t="shared" si="352"/>
        <v>0</v>
      </c>
      <c r="CZ260" s="96"/>
      <c r="DA260" s="95"/>
    </row>
    <row r="261" spans="1:123" s="56" customFormat="1" ht="46.8" x14ac:dyDescent="0.3">
      <c r="A261" s="36" t="s">
        <v>1</v>
      </c>
      <c r="B261" s="44" t="s">
        <v>81</v>
      </c>
      <c r="C261" s="45" t="s">
        <v>613</v>
      </c>
      <c r="D261" s="38">
        <f>SUM(E261+BZ261+CR261)</f>
        <v>100000</v>
      </c>
      <c r="E261" s="39">
        <f>SUM(F261+BA261)</f>
        <v>0</v>
      </c>
      <c r="F261" s="39">
        <f t="shared" si="429"/>
        <v>0</v>
      </c>
      <c r="G261" s="39">
        <v>0</v>
      </c>
      <c r="H261" s="39">
        <v>0</v>
      </c>
      <c r="I261" s="39">
        <f>SUM(J261:O261)</f>
        <v>0</v>
      </c>
      <c r="J261" s="39">
        <v>0</v>
      </c>
      <c r="K261" s="39">
        <v>0</v>
      </c>
      <c r="L261" s="39">
        <v>0</v>
      </c>
      <c r="M261" s="39">
        <v>0</v>
      </c>
      <c r="N261" s="39">
        <v>0</v>
      </c>
      <c r="O261" s="39">
        <v>0</v>
      </c>
      <c r="P261" s="39">
        <f>SUM(Q261:R261)</f>
        <v>0</v>
      </c>
      <c r="Q261" s="39">
        <v>0</v>
      </c>
      <c r="R261" s="39">
        <v>0</v>
      </c>
      <c r="S261" s="39">
        <v>0</v>
      </c>
      <c r="T261" s="39">
        <v>0</v>
      </c>
      <c r="U261" s="39">
        <f t="shared" si="430"/>
        <v>0</v>
      </c>
      <c r="V261" s="39">
        <v>0</v>
      </c>
      <c r="W261" s="39">
        <v>0</v>
      </c>
      <c r="X261" s="39">
        <v>0</v>
      </c>
      <c r="Y261" s="39">
        <v>0</v>
      </c>
      <c r="Z261" s="39">
        <v>0</v>
      </c>
      <c r="AA261" s="39">
        <v>0</v>
      </c>
      <c r="AB261" s="39">
        <v>0</v>
      </c>
      <c r="AC261" s="39">
        <v>0</v>
      </c>
      <c r="AD261" s="39">
        <v>0</v>
      </c>
      <c r="AE261" s="39">
        <f>SUM(AF261:AZ261)</f>
        <v>0</v>
      </c>
      <c r="AF261" s="39"/>
      <c r="AG261" s="39"/>
      <c r="AH261" s="39">
        <v>0</v>
      </c>
      <c r="AI261" s="39">
        <v>0</v>
      </c>
      <c r="AJ261" s="39">
        <v>0</v>
      </c>
      <c r="AK261" s="39">
        <v>0</v>
      </c>
      <c r="AL261" s="39">
        <v>0</v>
      </c>
      <c r="AM261" s="39">
        <v>0</v>
      </c>
      <c r="AN261" s="39">
        <v>0</v>
      </c>
      <c r="AO261" s="39">
        <v>0</v>
      </c>
      <c r="AP261" s="39">
        <v>0</v>
      </c>
      <c r="AQ261" s="39">
        <v>0</v>
      </c>
      <c r="AR261" s="39">
        <v>0</v>
      </c>
      <c r="AS261" s="39">
        <v>0</v>
      </c>
      <c r="AT261" s="39">
        <v>0</v>
      </c>
      <c r="AU261" s="39">
        <v>0</v>
      </c>
      <c r="AV261" s="39">
        <v>0</v>
      </c>
      <c r="AW261" s="39">
        <v>0</v>
      </c>
      <c r="AX261" s="39">
        <v>0</v>
      </c>
      <c r="AY261" s="39">
        <v>0</v>
      </c>
      <c r="AZ261" s="39">
        <v>0</v>
      </c>
      <c r="BA261" s="39">
        <f>SUM(BB261+BF261+BI261+BK261+BN261)</f>
        <v>0</v>
      </c>
      <c r="BB261" s="39">
        <f t="shared" si="436"/>
        <v>0</v>
      </c>
      <c r="BC261" s="39">
        <v>0</v>
      </c>
      <c r="BD261" s="39">
        <v>0</v>
      </c>
      <c r="BE261" s="39">
        <v>0</v>
      </c>
      <c r="BF261" s="39">
        <f>SUM(BH261:BH261)</f>
        <v>0</v>
      </c>
      <c r="BG261" s="39">
        <v>0</v>
      </c>
      <c r="BH261" s="39">
        <v>0</v>
      </c>
      <c r="BI261" s="39">
        <v>0</v>
      </c>
      <c r="BJ261" s="39">
        <v>0</v>
      </c>
      <c r="BK261" s="39">
        <f>SUM(BL261)</f>
        <v>0</v>
      </c>
      <c r="BL261" s="39">
        <v>0</v>
      </c>
      <c r="BM261" s="39">
        <v>0</v>
      </c>
      <c r="BN261" s="39">
        <f t="shared" si="433"/>
        <v>0</v>
      </c>
      <c r="BO261" s="39">
        <v>0</v>
      </c>
      <c r="BP261" s="39">
        <v>0</v>
      </c>
      <c r="BQ261" s="39">
        <v>0</v>
      </c>
      <c r="BR261" s="39">
        <v>0</v>
      </c>
      <c r="BS261" s="39">
        <v>0</v>
      </c>
      <c r="BT261" s="39">
        <v>0</v>
      </c>
      <c r="BU261" s="39">
        <v>0</v>
      </c>
      <c r="BV261" s="39">
        <v>0</v>
      </c>
      <c r="BW261" s="39">
        <v>0</v>
      </c>
      <c r="BX261" s="39">
        <v>0</v>
      </c>
      <c r="BY261" s="39">
        <v>0</v>
      </c>
      <c r="BZ261" s="39">
        <f>SUM(CA261+CQ261)</f>
        <v>100000</v>
      </c>
      <c r="CA261" s="39">
        <f>SUM(CB261+CE261+CK261)</f>
        <v>0</v>
      </c>
      <c r="CB261" s="39">
        <f>SUM(CC261:CD261)</f>
        <v>0</v>
      </c>
      <c r="CC261" s="39">
        <v>0</v>
      </c>
      <c r="CD261" s="39">
        <v>0</v>
      </c>
      <c r="CE261" s="19">
        <f t="shared" si="434"/>
        <v>0</v>
      </c>
      <c r="CF261" s="39">
        <v>0</v>
      </c>
      <c r="CG261" s="39">
        <v>0</v>
      </c>
      <c r="CH261" s="39">
        <v>0</v>
      </c>
      <c r="CI261" s="39">
        <v>0</v>
      </c>
      <c r="CJ261" s="39">
        <v>0</v>
      </c>
      <c r="CK261" s="39">
        <f t="shared" si="437"/>
        <v>0</v>
      </c>
      <c r="CL261" s="39">
        <v>0</v>
      </c>
      <c r="CM261" s="39">
        <v>0</v>
      </c>
      <c r="CN261" s="39">
        <v>0</v>
      </c>
      <c r="CO261" s="39">
        <v>0</v>
      </c>
      <c r="CP261" s="39">
        <v>0</v>
      </c>
      <c r="CQ261" s="35">
        <v>100000</v>
      </c>
      <c r="CR261" s="39">
        <f>SUM(CS261)</f>
        <v>0</v>
      </c>
      <c r="CS261" s="39">
        <f>SUM(CT261:CU261)</f>
        <v>0</v>
      </c>
      <c r="CT261" s="39">
        <v>0</v>
      </c>
      <c r="CU261" s="41">
        <v>0</v>
      </c>
      <c r="CV261" s="52"/>
      <c r="CW261" s="96"/>
      <c r="CX261" s="109">
        <v>100000</v>
      </c>
      <c r="CY261" s="109">
        <f t="shared" si="352"/>
        <v>0</v>
      </c>
      <c r="CZ261" s="96"/>
      <c r="DA261" s="99"/>
      <c r="DB261" s="65"/>
      <c r="DC261" s="65"/>
      <c r="DD261" s="65"/>
      <c r="DE261" s="65"/>
      <c r="DF261" s="65"/>
      <c r="DG261" s="65"/>
      <c r="DH261" s="65"/>
      <c r="DI261" s="65"/>
      <c r="DJ261" s="65"/>
      <c r="DK261" s="65"/>
      <c r="DL261" s="65"/>
      <c r="DM261" s="65"/>
      <c r="DN261" s="65"/>
      <c r="DO261" s="65"/>
      <c r="DP261" s="65"/>
      <c r="DQ261" s="65"/>
      <c r="DR261" s="65"/>
      <c r="DS261" s="65"/>
    </row>
    <row r="262" spans="1:123" ht="46.8" x14ac:dyDescent="0.3">
      <c r="A262" s="36"/>
      <c r="B262" s="42" t="s">
        <v>83</v>
      </c>
      <c r="C262" s="43" t="s">
        <v>614</v>
      </c>
      <c r="D262" s="38">
        <f>SUM(E262+BZ262+CR262)</f>
        <v>2306844</v>
      </c>
      <c r="E262" s="39">
        <f>SUM(F262+BA262)</f>
        <v>0</v>
      </c>
      <c r="F262" s="39">
        <f>SUM(G262+H262+I262+P262+S262+T262+U262+AE262+AD262)</f>
        <v>0</v>
      </c>
      <c r="G262" s="39">
        <v>0</v>
      </c>
      <c r="H262" s="39">
        <v>0</v>
      </c>
      <c r="I262" s="39">
        <f t="shared" ref="I262" si="438">SUM(J262:O262)</f>
        <v>0</v>
      </c>
      <c r="J262" s="39">
        <v>0</v>
      </c>
      <c r="K262" s="39">
        <v>0</v>
      </c>
      <c r="L262" s="39">
        <v>0</v>
      </c>
      <c r="M262" s="39">
        <v>0</v>
      </c>
      <c r="N262" s="39">
        <v>0</v>
      </c>
      <c r="O262" s="39">
        <v>0</v>
      </c>
      <c r="P262" s="39">
        <f t="shared" ref="P262" si="439">SUM(Q262:R262)</f>
        <v>0</v>
      </c>
      <c r="Q262" s="39">
        <v>0</v>
      </c>
      <c r="R262" s="39">
        <v>0</v>
      </c>
      <c r="S262" s="39">
        <v>0</v>
      </c>
      <c r="T262" s="39">
        <v>0</v>
      </c>
      <c r="U262" s="39">
        <f>SUM(V262:AC262)</f>
        <v>0</v>
      </c>
      <c r="V262" s="39">
        <v>0</v>
      </c>
      <c r="W262" s="39">
        <v>0</v>
      </c>
      <c r="X262" s="39">
        <v>0</v>
      </c>
      <c r="Y262" s="39">
        <v>0</v>
      </c>
      <c r="Z262" s="39">
        <v>0</v>
      </c>
      <c r="AA262" s="39">
        <v>0</v>
      </c>
      <c r="AB262" s="39">
        <v>0</v>
      </c>
      <c r="AC262" s="39">
        <v>0</v>
      </c>
      <c r="AD262" s="39">
        <v>0</v>
      </c>
      <c r="AE262" s="39">
        <f>SUM(AF262:AZ262)</f>
        <v>0</v>
      </c>
      <c r="AF262" s="40"/>
      <c r="AG262" s="40"/>
      <c r="AH262" s="39">
        <v>0</v>
      </c>
      <c r="AI262" s="39">
        <v>0</v>
      </c>
      <c r="AJ262" s="39">
        <v>0</v>
      </c>
      <c r="AK262" s="39">
        <v>0</v>
      </c>
      <c r="AL262" s="39">
        <v>0</v>
      </c>
      <c r="AM262" s="39">
        <v>0</v>
      </c>
      <c r="AN262" s="39">
        <v>0</v>
      </c>
      <c r="AO262" s="39">
        <v>0</v>
      </c>
      <c r="AP262" s="39">
        <v>0</v>
      </c>
      <c r="AQ262" s="39">
        <v>0</v>
      </c>
      <c r="AR262" s="39">
        <v>0</v>
      </c>
      <c r="AS262" s="39">
        <v>0</v>
      </c>
      <c r="AT262" s="39">
        <v>0</v>
      </c>
      <c r="AU262" s="39">
        <v>0</v>
      </c>
      <c r="AV262" s="39">
        <v>0</v>
      </c>
      <c r="AW262" s="39">
        <v>0</v>
      </c>
      <c r="AX262" s="39">
        <v>0</v>
      </c>
      <c r="AY262" s="39">
        <v>0</v>
      </c>
      <c r="AZ262" s="39">
        <v>0</v>
      </c>
      <c r="BA262" s="39">
        <f>SUM(BB262+BF262+BI262+BK262+BN262)</f>
        <v>0</v>
      </c>
      <c r="BB262" s="39">
        <f>SUM(BC262:BE262)</f>
        <v>0</v>
      </c>
      <c r="BC262" s="39">
        <v>0</v>
      </c>
      <c r="BD262" s="39">
        <v>0</v>
      </c>
      <c r="BE262" s="39">
        <v>0</v>
      </c>
      <c r="BF262" s="39">
        <f>SUM(BH262:BH262)</f>
        <v>0</v>
      </c>
      <c r="BG262" s="39">
        <v>0</v>
      </c>
      <c r="BH262" s="39">
        <v>0</v>
      </c>
      <c r="BI262" s="39">
        <v>0</v>
      </c>
      <c r="BJ262" s="39">
        <v>0</v>
      </c>
      <c r="BK262" s="39">
        <f t="shared" ref="BK262" si="440">SUM(BL262)</f>
        <v>0</v>
      </c>
      <c r="BL262" s="39">
        <v>0</v>
      </c>
      <c r="BM262" s="39">
        <v>0</v>
      </c>
      <c r="BN262" s="39">
        <f>SUM(BO262:BY262)</f>
        <v>0</v>
      </c>
      <c r="BO262" s="39">
        <v>0</v>
      </c>
      <c r="BP262" s="39">
        <v>0</v>
      </c>
      <c r="BQ262" s="39">
        <v>0</v>
      </c>
      <c r="BR262" s="39">
        <v>0</v>
      </c>
      <c r="BS262" s="39">
        <v>0</v>
      </c>
      <c r="BT262" s="39">
        <v>0</v>
      </c>
      <c r="BU262" s="39">
        <v>0</v>
      </c>
      <c r="BV262" s="39">
        <v>0</v>
      </c>
      <c r="BW262" s="39">
        <v>0</v>
      </c>
      <c r="BX262" s="39">
        <v>0</v>
      </c>
      <c r="BY262" s="39">
        <v>0</v>
      </c>
      <c r="BZ262" s="39">
        <f>SUM(CA262+CQ262)</f>
        <v>2306844</v>
      </c>
      <c r="CA262" s="39">
        <f>SUM(CB262+CE262+CK262)</f>
        <v>0</v>
      </c>
      <c r="CB262" s="39">
        <f t="shared" ref="CB262" si="441">SUM(CC262:CD262)</f>
        <v>0</v>
      </c>
      <c r="CC262" s="39">
        <v>0</v>
      </c>
      <c r="CD262" s="39">
        <v>0</v>
      </c>
      <c r="CE262" s="19">
        <f>SUM(CF262:CJ262)</f>
        <v>0</v>
      </c>
      <c r="CF262" s="39">
        <v>0</v>
      </c>
      <c r="CG262" s="39">
        <v>0</v>
      </c>
      <c r="CH262" s="39">
        <v>0</v>
      </c>
      <c r="CI262" s="39">
        <v>0</v>
      </c>
      <c r="CJ262" s="39">
        <v>0</v>
      </c>
      <c r="CK262" s="39">
        <f>SUM(CL262:CP262)</f>
        <v>0</v>
      </c>
      <c r="CL262" s="39">
        <v>0</v>
      </c>
      <c r="CM262" s="39">
        <v>0</v>
      </c>
      <c r="CN262" s="39">
        <v>0</v>
      </c>
      <c r="CO262" s="39">
        <v>0</v>
      </c>
      <c r="CP262" s="39">
        <v>0</v>
      </c>
      <c r="CQ262" s="35">
        <v>2306844</v>
      </c>
      <c r="CR262" s="39">
        <f t="shared" ref="CR262" si="442">SUM(CS262)</f>
        <v>0</v>
      </c>
      <c r="CS262" s="39">
        <f t="shared" ref="CS262" si="443">SUM(CT262:CU262)</f>
        <v>0</v>
      </c>
      <c r="CT262" s="39">
        <v>0</v>
      </c>
      <c r="CU262" s="41">
        <v>0</v>
      </c>
      <c r="CW262" s="96"/>
      <c r="CX262" s="109">
        <v>2306844</v>
      </c>
      <c r="CY262" s="109">
        <f t="shared" si="352"/>
        <v>0</v>
      </c>
      <c r="CZ262" s="96"/>
      <c r="DA262" s="95"/>
    </row>
    <row r="263" spans="1:123" ht="15.6" x14ac:dyDescent="0.3">
      <c r="A263" s="36" t="s">
        <v>1</v>
      </c>
      <c r="B263" s="36" t="s">
        <v>83</v>
      </c>
      <c r="C263" s="37" t="s">
        <v>528</v>
      </c>
      <c r="D263" s="38">
        <f t="shared" ref="D263:D269" si="444">SUM(E263+BZ263+CR263)</f>
        <v>29640283</v>
      </c>
      <c r="E263" s="39">
        <f t="shared" ref="E263:E269" si="445">SUM(F263+BA263)</f>
        <v>0</v>
      </c>
      <c r="F263" s="39">
        <f t="shared" ref="F263:F268" si="446">SUM(G263+H263+I263+P263+S263+T263+U263+AE263+AD263)</f>
        <v>0</v>
      </c>
      <c r="G263" s="39">
        <v>0</v>
      </c>
      <c r="H263" s="39">
        <v>0</v>
      </c>
      <c r="I263" s="39">
        <f>SUM(J263:O263)</f>
        <v>0</v>
      </c>
      <c r="J263" s="39">
        <v>0</v>
      </c>
      <c r="K263" s="39">
        <v>0</v>
      </c>
      <c r="L263" s="39">
        <v>0</v>
      </c>
      <c r="M263" s="39">
        <v>0</v>
      </c>
      <c r="N263" s="39">
        <v>0</v>
      </c>
      <c r="O263" s="39">
        <v>0</v>
      </c>
      <c r="P263" s="39">
        <f>SUM(Q263:R263)</f>
        <v>0</v>
      </c>
      <c r="Q263" s="39">
        <v>0</v>
      </c>
      <c r="R263" s="39">
        <v>0</v>
      </c>
      <c r="S263" s="39">
        <v>0</v>
      </c>
      <c r="T263" s="39">
        <v>0</v>
      </c>
      <c r="U263" s="39">
        <f t="shared" ref="U263:U268" si="447">SUM(V263:AC263)</f>
        <v>0</v>
      </c>
      <c r="V263" s="39">
        <v>0</v>
      </c>
      <c r="W263" s="39">
        <v>0</v>
      </c>
      <c r="X263" s="39">
        <v>0</v>
      </c>
      <c r="Y263" s="39">
        <v>0</v>
      </c>
      <c r="Z263" s="39">
        <v>0</v>
      </c>
      <c r="AA263" s="39">
        <v>0</v>
      </c>
      <c r="AB263" s="39">
        <v>0</v>
      </c>
      <c r="AC263" s="39">
        <v>0</v>
      </c>
      <c r="AD263" s="39">
        <v>0</v>
      </c>
      <c r="AE263" s="39">
        <f t="shared" ref="AE263:AE269" si="448">SUM(AF263:AZ263)</f>
        <v>0</v>
      </c>
      <c r="AF263" s="39"/>
      <c r="AG263" s="39"/>
      <c r="AH263" s="39">
        <v>0</v>
      </c>
      <c r="AI263" s="39">
        <v>0</v>
      </c>
      <c r="AJ263" s="39">
        <v>0</v>
      </c>
      <c r="AK263" s="39">
        <v>0</v>
      </c>
      <c r="AL263" s="39">
        <v>0</v>
      </c>
      <c r="AM263" s="39">
        <v>0</v>
      </c>
      <c r="AN263" s="39">
        <v>0</v>
      </c>
      <c r="AO263" s="39">
        <v>0</v>
      </c>
      <c r="AP263" s="39">
        <v>0</v>
      </c>
      <c r="AQ263" s="39">
        <v>0</v>
      </c>
      <c r="AR263" s="39">
        <v>0</v>
      </c>
      <c r="AS263" s="39">
        <v>0</v>
      </c>
      <c r="AT263" s="39">
        <v>0</v>
      </c>
      <c r="AU263" s="39">
        <v>0</v>
      </c>
      <c r="AV263" s="39">
        <v>0</v>
      </c>
      <c r="AW263" s="39">
        <v>0</v>
      </c>
      <c r="AX263" s="39">
        <v>0</v>
      </c>
      <c r="AY263" s="39">
        <v>0</v>
      </c>
      <c r="AZ263" s="39">
        <v>0</v>
      </c>
      <c r="BA263" s="39">
        <f t="shared" ref="BA263:BA269" si="449">SUM(BB263+BF263+BI263+BK263+BN263)</f>
        <v>0</v>
      </c>
      <c r="BB263" s="39">
        <f t="shared" ref="BB263:BB268" si="450">SUM(BC263:BE263)</f>
        <v>0</v>
      </c>
      <c r="BC263" s="39">
        <v>0</v>
      </c>
      <c r="BD263" s="39">
        <v>0</v>
      </c>
      <c r="BE263" s="39">
        <v>0</v>
      </c>
      <c r="BF263" s="39">
        <f t="shared" ref="BF263:BF268" si="451">SUM(BH263:BH263)</f>
        <v>0</v>
      </c>
      <c r="BG263" s="39">
        <v>0</v>
      </c>
      <c r="BH263" s="39">
        <v>0</v>
      </c>
      <c r="BI263" s="39">
        <v>0</v>
      </c>
      <c r="BJ263" s="39">
        <v>0</v>
      </c>
      <c r="BK263" s="39">
        <f>SUM(BL263)</f>
        <v>0</v>
      </c>
      <c r="BL263" s="39">
        <v>0</v>
      </c>
      <c r="BM263" s="39">
        <v>0</v>
      </c>
      <c r="BN263" s="39">
        <f t="shared" ref="BN263:BN268" si="452">SUM(BO263:BY263)</f>
        <v>0</v>
      </c>
      <c r="BO263" s="39">
        <v>0</v>
      </c>
      <c r="BP263" s="39">
        <v>0</v>
      </c>
      <c r="BQ263" s="39">
        <v>0</v>
      </c>
      <c r="BR263" s="39">
        <v>0</v>
      </c>
      <c r="BS263" s="39">
        <v>0</v>
      </c>
      <c r="BT263" s="39">
        <v>0</v>
      </c>
      <c r="BU263" s="39">
        <v>0</v>
      </c>
      <c r="BV263" s="39">
        <v>0</v>
      </c>
      <c r="BW263" s="39">
        <v>0</v>
      </c>
      <c r="BX263" s="39">
        <v>0</v>
      </c>
      <c r="BY263" s="39">
        <v>0</v>
      </c>
      <c r="BZ263" s="39">
        <f t="shared" ref="BZ263:BZ269" si="453">SUM(CA263+CQ263)</f>
        <v>29640283</v>
      </c>
      <c r="CA263" s="39">
        <f t="shared" ref="CA263:CA269" si="454">SUM(CB263+CE263+CK263)</f>
        <v>0</v>
      </c>
      <c r="CB263" s="39">
        <f>SUM(CC263:CD263)</f>
        <v>0</v>
      </c>
      <c r="CC263" s="39">
        <v>0</v>
      </c>
      <c r="CD263" s="39">
        <v>0</v>
      </c>
      <c r="CE263" s="19">
        <f t="shared" si="434"/>
        <v>0</v>
      </c>
      <c r="CF263" s="39">
        <v>0</v>
      </c>
      <c r="CG263" s="39">
        <v>0</v>
      </c>
      <c r="CH263" s="39">
        <v>0</v>
      </c>
      <c r="CI263" s="39">
        <v>0</v>
      </c>
      <c r="CJ263" s="39">
        <v>0</v>
      </c>
      <c r="CK263" s="39">
        <f t="shared" ref="CK263:CK268" si="455">SUM(CL263:CP263)</f>
        <v>0</v>
      </c>
      <c r="CL263" s="39">
        <v>0</v>
      </c>
      <c r="CM263" s="39">
        <v>0</v>
      </c>
      <c r="CN263" s="39">
        <v>0</v>
      </c>
      <c r="CO263" s="39">
        <v>0</v>
      </c>
      <c r="CP263" s="39">
        <v>0</v>
      </c>
      <c r="CQ263" s="35">
        <v>29640283</v>
      </c>
      <c r="CR263" s="39">
        <f>SUM(CS263)</f>
        <v>0</v>
      </c>
      <c r="CS263" s="39">
        <f>SUM(CT263:CU263)</f>
        <v>0</v>
      </c>
      <c r="CT263" s="39">
        <v>0</v>
      </c>
      <c r="CU263" s="41">
        <v>0</v>
      </c>
      <c r="CW263" s="96"/>
      <c r="CX263" s="109">
        <v>29640283</v>
      </c>
      <c r="CY263" s="109">
        <f t="shared" si="352"/>
        <v>0</v>
      </c>
      <c r="CZ263" s="96"/>
      <c r="DA263" s="95"/>
    </row>
    <row r="264" spans="1:123" ht="15.6" x14ac:dyDescent="0.3">
      <c r="A264" s="36" t="s">
        <v>1</v>
      </c>
      <c r="B264" s="36" t="s">
        <v>83</v>
      </c>
      <c r="C264" s="37" t="s">
        <v>527</v>
      </c>
      <c r="D264" s="38">
        <f>SUM(E264+BZ264+CR264)</f>
        <v>4119181</v>
      </c>
      <c r="E264" s="39">
        <f>SUM(F264+BA264)</f>
        <v>0</v>
      </c>
      <c r="F264" s="39">
        <f>SUM(G264+H264+I264+P264+S264+T264+U264+AE264+AD264)</f>
        <v>0</v>
      </c>
      <c r="G264" s="39">
        <v>0</v>
      </c>
      <c r="H264" s="39">
        <v>0</v>
      </c>
      <c r="I264" s="39">
        <f>SUM(J264:O264)</f>
        <v>0</v>
      </c>
      <c r="J264" s="39">
        <v>0</v>
      </c>
      <c r="K264" s="39">
        <v>0</v>
      </c>
      <c r="L264" s="39">
        <v>0</v>
      </c>
      <c r="M264" s="39">
        <v>0</v>
      </c>
      <c r="N264" s="39">
        <v>0</v>
      </c>
      <c r="O264" s="39">
        <v>0</v>
      </c>
      <c r="P264" s="39">
        <f>SUM(Q264:R264)</f>
        <v>0</v>
      </c>
      <c r="Q264" s="39">
        <v>0</v>
      </c>
      <c r="R264" s="39">
        <v>0</v>
      </c>
      <c r="S264" s="39">
        <v>0</v>
      </c>
      <c r="T264" s="39">
        <v>0</v>
      </c>
      <c r="U264" s="39">
        <f>SUM(V264:AC264)</f>
        <v>0</v>
      </c>
      <c r="V264" s="39">
        <v>0</v>
      </c>
      <c r="W264" s="39">
        <v>0</v>
      </c>
      <c r="X264" s="39">
        <v>0</v>
      </c>
      <c r="Y264" s="39">
        <v>0</v>
      </c>
      <c r="Z264" s="39">
        <v>0</v>
      </c>
      <c r="AA264" s="39">
        <v>0</v>
      </c>
      <c r="AB264" s="39">
        <v>0</v>
      </c>
      <c r="AC264" s="39">
        <v>0</v>
      </c>
      <c r="AD264" s="39">
        <v>0</v>
      </c>
      <c r="AE264" s="39">
        <f>SUM(AF264:AZ264)</f>
        <v>0</v>
      </c>
      <c r="AF264" s="39"/>
      <c r="AG264" s="39"/>
      <c r="AH264" s="39">
        <v>0</v>
      </c>
      <c r="AI264" s="39">
        <v>0</v>
      </c>
      <c r="AJ264" s="39">
        <v>0</v>
      </c>
      <c r="AK264" s="39">
        <v>0</v>
      </c>
      <c r="AL264" s="39">
        <v>0</v>
      </c>
      <c r="AM264" s="39">
        <v>0</v>
      </c>
      <c r="AN264" s="39">
        <v>0</v>
      </c>
      <c r="AO264" s="39">
        <v>0</v>
      </c>
      <c r="AP264" s="39">
        <v>0</v>
      </c>
      <c r="AQ264" s="39">
        <v>0</v>
      </c>
      <c r="AR264" s="39">
        <v>0</v>
      </c>
      <c r="AS264" s="39">
        <v>0</v>
      </c>
      <c r="AT264" s="39">
        <v>0</v>
      </c>
      <c r="AU264" s="39">
        <v>0</v>
      </c>
      <c r="AV264" s="39">
        <v>0</v>
      </c>
      <c r="AW264" s="39">
        <v>0</v>
      </c>
      <c r="AX264" s="39">
        <v>0</v>
      </c>
      <c r="AY264" s="39">
        <v>0</v>
      </c>
      <c r="AZ264" s="39">
        <v>0</v>
      </c>
      <c r="BA264" s="39">
        <f>SUM(BB264+BF264+BI264+BK264+BN264)</f>
        <v>0</v>
      </c>
      <c r="BB264" s="39">
        <f>SUM(BC264:BE264)</f>
        <v>0</v>
      </c>
      <c r="BC264" s="39">
        <v>0</v>
      </c>
      <c r="BD264" s="39">
        <v>0</v>
      </c>
      <c r="BE264" s="39">
        <v>0</v>
      </c>
      <c r="BF264" s="39">
        <f>SUM(BH264:BH264)</f>
        <v>0</v>
      </c>
      <c r="BG264" s="39">
        <v>0</v>
      </c>
      <c r="BH264" s="39">
        <v>0</v>
      </c>
      <c r="BI264" s="39">
        <v>0</v>
      </c>
      <c r="BJ264" s="39">
        <v>0</v>
      </c>
      <c r="BK264" s="39">
        <f>SUM(BL264)</f>
        <v>0</v>
      </c>
      <c r="BL264" s="39">
        <v>0</v>
      </c>
      <c r="BM264" s="39">
        <v>0</v>
      </c>
      <c r="BN264" s="39">
        <f>SUM(BO264:BY264)</f>
        <v>0</v>
      </c>
      <c r="BO264" s="39">
        <v>0</v>
      </c>
      <c r="BP264" s="39">
        <v>0</v>
      </c>
      <c r="BQ264" s="39">
        <v>0</v>
      </c>
      <c r="BR264" s="39">
        <v>0</v>
      </c>
      <c r="BS264" s="39">
        <v>0</v>
      </c>
      <c r="BT264" s="39">
        <v>0</v>
      </c>
      <c r="BU264" s="39">
        <v>0</v>
      </c>
      <c r="BV264" s="39">
        <v>0</v>
      </c>
      <c r="BW264" s="39">
        <v>0</v>
      </c>
      <c r="BX264" s="39">
        <v>0</v>
      </c>
      <c r="BY264" s="39">
        <v>0</v>
      </c>
      <c r="BZ264" s="39">
        <f>SUM(CA264+CQ264)</f>
        <v>4119181</v>
      </c>
      <c r="CA264" s="39">
        <f>SUM(CB264+CE264+CK264)</f>
        <v>0</v>
      </c>
      <c r="CB264" s="39">
        <f>SUM(CC264:CD264)</f>
        <v>0</v>
      </c>
      <c r="CC264" s="39">
        <v>0</v>
      </c>
      <c r="CD264" s="39">
        <v>0</v>
      </c>
      <c r="CE264" s="19">
        <f>SUM(CF264:CJ264)</f>
        <v>0</v>
      </c>
      <c r="CF264" s="39">
        <v>0</v>
      </c>
      <c r="CG264" s="39">
        <v>0</v>
      </c>
      <c r="CH264" s="39">
        <v>0</v>
      </c>
      <c r="CI264" s="39">
        <v>0</v>
      </c>
      <c r="CJ264" s="39">
        <v>0</v>
      </c>
      <c r="CK264" s="39">
        <f>SUM(CL264:CP264)</f>
        <v>0</v>
      </c>
      <c r="CL264" s="39">
        <v>0</v>
      </c>
      <c r="CM264" s="39">
        <v>0</v>
      </c>
      <c r="CN264" s="39">
        <v>0</v>
      </c>
      <c r="CO264" s="39">
        <v>0</v>
      </c>
      <c r="CP264" s="39">
        <v>0</v>
      </c>
      <c r="CQ264" s="35">
        <v>4119181</v>
      </c>
      <c r="CR264" s="39">
        <f>SUM(CS264)</f>
        <v>0</v>
      </c>
      <c r="CS264" s="39">
        <f>SUM(CT264:CU264)</f>
        <v>0</v>
      </c>
      <c r="CT264" s="39">
        <v>0</v>
      </c>
      <c r="CU264" s="41">
        <v>0</v>
      </c>
      <c r="CW264" s="96"/>
      <c r="CX264" s="109">
        <v>4119181</v>
      </c>
      <c r="CY264" s="109">
        <f t="shared" si="352"/>
        <v>0</v>
      </c>
      <c r="CZ264" s="96"/>
      <c r="DA264" s="95"/>
    </row>
    <row r="265" spans="1:123" ht="15.6" x14ac:dyDescent="0.3">
      <c r="A265" s="36" t="s">
        <v>1</v>
      </c>
      <c r="B265" s="36" t="s">
        <v>83</v>
      </c>
      <c r="C265" s="37" t="s">
        <v>324</v>
      </c>
      <c r="D265" s="38">
        <f t="shared" si="444"/>
        <v>2965065</v>
      </c>
      <c r="E265" s="39">
        <f t="shared" si="445"/>
        <v>0</v>
      </c>
      <c r="F265" s="39">
        <f t="shared" si="446"/>
        <v>0</v>
      </c>
      <c r="G265" s="39">
        <v>0</v>
      </c>
      <c r="H265" s="39">
        <v>0</v>
      </c>
      <c r="I265" s="39">
        <f t="shared" ref="I265:I268" si="456">SUM(J265:O265)</f>
        <v>0</v>
      </c>
      <c r="J265" s="39">
        <v>0</v>
      </c>
      <c r="K265" s="39">
        <v>0</v>
      </c>
      <c r="L265" s="39">
        <v>0</v>
      </c>
      <c r="M265" s="39">
        <v>0</v>
      </c>
      <c r="N265" s="39">
        <v>0</v>
      </c>
      <c r="O265" s="39">
        <v>0</v>
      </c>
      <c r="P265" s="39">
        <f t="shared" ref="P265:P268" si="457">SUM(Q265:R265)</f>
        <v>0</v>
      </c>
      <c r="Q265" s="39">
        <v>0</v>
      </c>
      <c r="R265" s="39">
        <v>0</v>
      </c>
      <c r="S265" s="39">
        <v>0</v>
      </c>
      <c r="T265" s="39">
        <v>0</v>
      </c>
      <c r="U265" s="39">
        <f t="shared" si="447"/>
        <v>0</v>
      </c>
      <c r="V265" s="39">
        <v>0</v>
      </c>
      <c r="W265" s="39">
        <v>0</v>
      </c>
      <c r="X265" s="39">
        <v>0</v>
      </c>
      <c r="Y265" s="39">
        <v>0</v>
      </c>
      <c r="Z265" s="39">
        <v>0</v>
      </c>
      <c r="AA265" s="39">
        <v>0</v>
      </c>
      <c r="AB265" s="39">
        <v>0</v>
      </c>
      <c r="AC265" s="39">
        <v>0</v>
      </c>
      <c r="AD265" s="39">
        <v>0</v>
      </c>
      <c r="AE265" s="39">
        <f t="shared" si="448"/>
        <v>0</v>
      </c>
      <c r="AF265" s="39"/>
      <c r="AG265" s="39"/>
      <c r="AH265" s="39">
        <v>0</v>
      </c>
      <c r="AI265" s="39">
        <v>0</v>
      </c>
      <c r="AJ265" s="39">
        <v>0</v>
      </c>
      <c r="AK265" s="39">
        <v>0</v>
      </c>
      <c r="AL265" s="39">
        <v>0</v>
      </c>
      <c r="AM265" s="39">
        <v>0</v>
      </c>
      <c r="AN265" s="39">
        <v>0</v>
      </c>
      <c r="AO265" s="39">
        <v>0</v>
      </c>
      <c r="AP265" s="39">
        <v>0</v>
      </c>
      <c r="AQ265" s="39">
        <v>0</v>
      </c>
      <c r="AR265" s="39">
        <v>0</v>
      </c>
      <c r="AS265" s="39">
        <v>0</v>
      </c>
      <c r="AT265" s="39">
        <v>0</v>
      </c>
      <c r="AU265" s="39">
        <v>0</v>
      </c>
      <c r="AV265" s="39">
        <v>0</v>
      </c>
      <c r="AW265" s="39">
        <v>0</v>
      </c>
      <c r="AX265" s="39">
        <v>0</v>
      </c>
      <c r="AY265" s="39">
        <v>0</v>
      </c>
      <c r="AZ265" s="39">
        <v>0</v>
      </c>
      <c r="BA265" s="39">
        <f t="shared" si="449"/>
        <v>0</v>
      </c>
      <c r="BB265" s="39">
        <f t="shared" si="450"/>
        <v>0</v>
      </c>
      <c r="BC265" s="39">
        <v>0</v>
      </c>
      <c r="BD265" s="39">
        <v>0</v>
      </c>
      <c r="BE265" s="39">
        <v>0</v>
      </c>
      <c r="BF265" s="39">
        <f t="shared" si="451"/>
        <v>0</v>
      </c>
      <c r="BG265" s="39">
        <v>0</v>
      </c>
      <c r="BH265" s="39">
        <v>0</v>
      </c>
      <c r="BI265" s="39">
        <v>0</v>
      </c>
      <c r="BJ265" s="39">
        <v>0</v>
      </c>
      <c r="BK265" s="39">
        <f t="shared" ref="BK265:BK268" si="458">SUM(BL265)</f>
        <v>0</v>
      </c>
      <c r="BL265" s="39">
        <v>0</v>
      </c>
      <c r="BM265" s="39">
        <v>0</v>
      </c>
      <c r="BN265" s="39">
        <f t="shared" si="452"/>
        <v>0</v>
      </c>
      <c r="BO265" s="39">
        <v>0</v>
      </c>
      <c r="BP265" s="39">
        <v>0</v>
      </c>
      <c r="BQ265" s="39">
        <v>0</v>
      </c>
      <c r="BR265" s="39">
        <v>0</v>
      </c>
      <c r="BS265" s="39">
        <v>0</v>
      </c>
      <c r="BT265" s="39">
        <v>0</v>
      </c>
      <c r="BU265" s="39">
        <v>0</v>
      </c>
      <c r="BV265" s="39">
        <v>0</v>
      </c>
      <c r="BW265" s="39">
        <v>0</v>
      </c>
      <c r="BX265" s="39">
        <v>0</v>
      </c>
      <c r="BY265" s="39">
        <v>0</v>
      </c>
      <c r="BZ265" s="39">
        <f t="shared" si="453"/>
        <v>2965065</v>
      </c>
      <c r="CA265" s="39">
        <f t="shared" si="454"/>
        <v>0</v>
      </c>
      <c r="CB265" s="39">
        <f t="shared" ref="CB265:CB268" si="459">SUM(CC265:CD265)</f>
        <v>0</v>
      </c>
      <c r="CC265" s="39">
        <v>0</v>
      </c>
      <c r="CD265" s="39">
        <v>0</v>
      </c>
      <c r="CE265" s="19">
        <f t="shared" si="434"/>
        <v>0</v>
      </c>
      <c r="CF265" s="39">
        <v>0</v>
      </c>
      <c r="CG265" s="39">
        <v>0</v>
      </c>
      <c r="CH265" s="39">
        <v>0</v>
      </c>
      <c r="CI265" s="39">
        <v>0</v>
      </c>
      <c r="CJ265" s="39">
        <v>0</v>
      </c>
      <c r="CK265" s="39">
        <f t="shared" si="455"/>
        <v>0</v>
      </c>
      <c r="CL265" s="39">
        <v>0</v>
      </c>
      <c r="CM265" s="39">
        <v>0</v>
      </c>
      <c r="CN265" s="39">
        <v>0</v>
      </c>
      <c r="CO265" s="39">
        <v>0</v>
      </c>
      <c r="CP265" s="39">
        <v>0</v>
      </c>
      <c r="CQ265" s="35">
        <v>2965065</v>
      </c>
      <c r="CR265" s="39">
        <f t="shared" ref="CR265:CR268" si="460">SUM(CS265)</f>
        <v>0</v>
      </c>
      <c r="CS265" s="39">
        <f t="shared" ref="CS265:CS268" si="461">SUM(CT265:CU265)</f>
        <v>0</v>
      </c>
      <c r="CT265" s="39">
        <v>0</v>
      </c>
      <c r="CU265" s="41">
        <v>0</v>
      </c>
      <c r="CW265" s="96"/>
      <c r="CX265" s="114">
        <v>2965065</v>
      </c>
      <c r="CY265" s="114">
        <f t="shared" si="352"/>
        <v>0</v>
      </c>
      <c r="CZ265" s="96"/>
      <c r="DA265" s="95"/>
    </row>
    <row r="266" spans="1:123" ht="15.6" x14ac:dyDescent="0.3">
      <c r="A266" s="21" t="s">
        <v>1</v>
      </c>
      <c r="B266" s="21" t="s">
        <v>85</v>
      </c>
      <c r="C266" s="22" t="s">
        <v>529</v>
      </c>
      <c r="D266" s="18">
        <f t="shared" si="444"/>
        <v>838650</v>
      </c>
      <c r="E266" s="19">
        <f t="shared" si="445"/>
        <v>0</v>
      </c>
      <c r="F266" s="19">
        <f t="shared" si="446"/>
        <v>0</v>
      </c>
      <c r="G266" s="19">
        <v>0</v>
      </c>
      <c r="H266" s="19">
        <v>0</v>
      </c>
      <c r="I266" s="19">
        <f t="shared" si="456"/>
        <v>0</v>
      </c>
      <c r="J266" s="19">
        <v>0</v>
      </c>
      <c r="K266" s="19">
        <v>0</v>
      </c>
      <c r="L266" s="19">
        <v>0</v>
      </c>
      <c r="M266" s="19">
        <v>0</v>
      </c>
      <c r="N266" s="19">
        <v>0</v>
      </c>
      <c r="O266" s="19">
        <v>0</v>
      </c>
      <c r="P266" s="19">
        <f t="shared" si="457"/>
        <v>0</v>
      </c>
      <c r="Q266" s="19">
        <v>0</v>
      </c>
      <c r="R266" s="19">
        <v>0</v>
      </c>
      <c r="S266" s="19">
        <v>0</v>
      </c>
      <c r="T266" s="19">
        <v>0</v>
      </c>
      <c r="U266" s="19">
        <f t="shared" si="447"/>
        <v>0</v>
      </c>
      <c r="V266" s="19">
        <v>0</v>
      </c>
      <c r="W266" s="19">
        <v>0</v>
      </c>
      <c r="X266" s="19">
        <v>0</v>
      </c>
      <c r="Y266" s="19">
        <v>0</v>
      </c>
      <c r="Z266" s="19">
        <v>0</v>
      </c>
      <c r="AA266" s="19">
        <v>0</v>
      </c>
      <c r="AB266" s="19">
        <v>0</v>
      </c>
      <c r="AC266" s="19">
        <v>0</v>
      </c>
      <c r="AD266" s="19">
        <v>0</v>
      </c>
      <c r="AE266" s="19">
        <f t="shared" si="448"/>
        <v>0</v>
      </c>
      <c r="AF266" s="19"/>
      <c r="AG266" s="19"/>
      <c r="AH266" s="19">
        <v>0</v>
      </c>
      <c r="AI266" s="19">
        <v>0</v>
      </c>
      <c r="AJ266" s="19">
        <v>0</v>
      </c>
      <c r="AK266" s="19">
        <v>0</v>
      </c>
      <c r="AL266" s="19">
        <v>0</v>
      </c>
      <c r="AM266" s="19">
        <v>0</v>
      </c>
      <c r="AN266" s="19">
        <v>0</v>
      </c>
      <c r="AO266" s="19">
        <v>0</v>
      </c>
      <c r="AP266" s="19">
        <v>0</v>
      </c>
      <c r="AQ266" s="19">
        <v>0</v>
      </c>
      <c r="AR266" s="19">
        <v>0</v>
      </c>
      <c r="AS266" s="19">
        <v>0</v>
      </c>
      <c r="AT266" s="19">
        <v>0</v>
      </c>
      <c r="AU266" s="19">
        <v>0</v>
      </c>
      <c r="AV266" s="19">
        <v>0</v>
      </c>
      <c r="AW266" s="19">
        <v>0</v>
      </c>
      <c r="AX266" s="19">
        <v>0</v>
      </c>
      <c r="AY266" s="19">
        <v>0</v>
      </c>
      <c r="AZ266" s="19">
        <v>0</v>
      </c>
      <c r="BA266" s="19">
        <f t="shared" si="449"/>
        <v>0</v>
      </c>
      <c r="BB266" s="19">
        <f t="shared" si="450"/>
        <v>0</v>
      </c>
      <c r="BC266" s="19">
        <v>0</v>
      </c>
      <c r="BD266" s="19">
        <v>0</v>
      </c>
      <c r="BE266" s="19">
        <v>0</v>
      </c>
      <c r="BF266" s="19">
        <f t="shared" si="451"/>
        <v>0</v>
      </c>
      <c r="BG266" s="19">
        <v>0</v>
      </c>
      <c r="BH266" s="19">
        <v>0</v>
      </c>
      <c r="BI266" s="19">
        <v>0</v>
      </c>
      <c r="BJ266" s="19">
        <v>0</v>
      </c>
      <c r="BK266" s="19">
        <f t="shared" si="458"/>
        <v>0</v>
      </c>
      <c r="BL266" s="19">
        <v>0</v>
      </c>
      <c r="BM266" s="19">
        <v>0</v>
      </c>
      <c r="BN266" s="19">
        <f t="shared" si="452"/>
        <v>0</v>
      </c>
      <c r="BO266" s="19">
        <v>0</v>
      </c>
      <c r="BP266" s="19">
        <v>0</v>
      </c>
      <c r="BQ266" s="19">
        <v>0</v>
      </c>
      <c r="BR266" s="19">
        <v>0</v>
      </c>
      <c r="BS266" s="19">
        <v>0</v>
      </c>
      <c r="BT266" s="19">
        <v>0</v>
      </c>
      <c r="BU266" s="19">
        <v>0</v>
      </c>
      <c r="BV266" s="19">
        <v>0</v>
      </c>
      <c r="BW266" s="19">
        <v>0</v>
      </c>
      <c r="BX266" s="19">
        <v>0</v>
      </c>
      <c r="BY266" s="19">
        <v>0</v>
      </c>
      <c r="BZ266" s="19">
        <f t="shared" si="453"/>
        <v>838650</v>
      </c>
      <c r="CA266" s="19">
        <f t="shared" si="454"/>
        <v>0</v>
      </c>
      <c r="CB266" s="19">
        <f t="shared" si="459"/>
        <v>0</v>
      </c>
      <c r="CC266" s="19">
        <v>0</v>
      </c>
      <c r="CD266" s="19">
        <v>0</v>
      </c>
      <c r="CE266" s="19">
        <f t="shared" si="434"/>
        <v>0</v>
      </c>
      <c r="CF266" s="19">
        <v>0</v>
      </c>
      <c r="CG266" s="19">
        <v>0</v>
      </c>
      <c r="CH266" s="19">
        <v>0</v>
      </c>
      <c r="CI266" s="19">
        <v>0</v>
      </c>
      <c r="CJ266" s="19">
        <v>0</v>
      </c>
      <c r="CK266" s="19">
        <f t="shared" si="455"/>
        <v>0</v>
      </c>
      <c r="CL266" s="19">
        <v>0</v>
      </c>
      <c r="CM266" s="19">
        <v>0</v>
      </c>
      <c r="CN266" s="19">
        <v>0</v>
      </c>
      <c r="CO266" s="19">
        <v>0</v>
      </c>
      <c r="CP266" s="19">
        <v>0</v>
      </c>
      <c r="CQ266" s="35">
        <v>838650</v>
      </c>
      <c r="CR266" s="19">
        <f t="shared" si="460"/>
        <v>0</v>
      </c>
      <c r="CS266" s="19">
        <f t="shared" si="461"/>
        <v>0</v>
      </c>
      <c r="CT266" s="19">
        <v>0</v>
      </c>
      <c r="CU266" s="20">
        <v>0</v>
      </c>
      <c r="CW266" s="94"/>
      <c r="CX266" s="113">
        <v>838650</v>
      </c>
      <c r="CY266" s="113">
        <f t="shared" si="352"/>
        <v>0</v>
      </c>
      <c r="CZ266" s="94"/>
      <c r="DA266" s="95"/>
    </row>
    <row r="267" spans="1:123" ht="31.2" x14ac:dyDescent="0.3">
      <c r="A267" s="36"/>
      <c r="B267" s="42" t="s">
        <v>152</v>
      </c>
      <c r="C267" s="43" t="s">
        <v>601</v>
      </c>
      <c r="D267" s="38">
        <f t="shared" si="444"/>
        <v>7438500</v>
      </c>
      <c r="E267" s="39">
        <f t="shared" si="445"/>
        <v>0</v>
      </c>
      <c r="F267" s="39">
        <f t="shared" si="446"/>
        <v>0</v>
      </c>
      <c r="G267" s="39">
        <v>0</v>
      </c>
      <c r="H267" s="39">
        <v>0</v>
      </c>
      <c r="I267" s="39">
        <f t="shared" si="456"/>
        <v>0</v>
      </c>
      <c r="J267" s="39">
        <v>0</v>
      </c>
      <c r="K267" s="39">
        <v>0</v>
      </c>
      <c r="L267" s="39">
        <v>0</v>
      </c>
      <c r="M267" s="39">
        <v>0</v>
      </c>
      <c r="N267" s="39">
        <v>0</v>
      </c>
      <c r="O267" s="39">
        <v>0</v>
      </c>
      <c r="P267" s="39">
        <f t="shared" si="457"/>
        <v>0</v>
      </c>
      <c r="Q267" s="39">
        <v>0</v>
      </c>
      <c r="R267" s="39">
        <v>0</v>
      </c>
      <c r="S267" s="39">
        <v>0</v>
      </c>
      <c r="T267" s="39">
        <v>0</v>
      </c>
      <c r="U267" s="39">
        <f t="shared" si="447"/>
        <v>0</v>
      </c>
      <c r="V267" s="39">
        <v>0</v>
      </c>
      <c r="W267" s="39">
        <v>0</v>
      </c>
      <c r="X267" s="39">
        <v>0</v>
      </c>
      <c r="Y267" s="39">
        <v>0</v>
      </c>
      <c r="Z267" s="39">
        <v>0</v>
      </c>
      <c r="AA267" s="39">
        <v>0</v>
      </c>
      <c r="AB267" s="39">
        <v>0</v>
      </c>
      <c r="AC267" s="39">
        <v>0</v>
      </c>
      <c r="AD267" s="39">
        <v>0</v>
      </c>
      <c r="AE267" s="39">
        <f t="shared" si="448"/>
        <v>0</v>
      </c>
      <c r="AF267" s="40"/>
      <c r="AG267" s="40"/>
      <c r="AH267" s="39">
        <v>0</v>
      </c>
      <c r="AI267" s="39">
        <v>0</v>
      </c>
      <c r="AJ267" s="39">
        <v>0</v>
      </c>
      <c r="AK267" s="39">
        <v>0</v>
      </c>
      <c r="AL267" s="39">
        <v>0</v>
      </c>
      <c r="AM267" s="39">
        <v>0</v>
      </c>
      <c r="AN267" s="39">
        <v>0</v>
      </c>
      <c r="AO267" s="39">
        <v>0</v>
      </c>
      <c r="AP267" s="39">
        <v>0</v>
      </c>
      <c r="AQ267" s="39">
        <v>0</v>
      </c>
      <c r="AR267" s="39">
        <v>0</v>
      </c>
      <c r="AS267" s="39">
        <v>0</v>
      </c>
      <c r="AT267" s="39">
        <v>0</v>
      </c>
      <c r="AU267" s="39">
        <v>0</v>
      </c>
      <c r="AV267" s="39">
        <v>0</v>
      </c>
      <c r="AW267" s="39">
        <v>0</v>
      </c>
      <c r="AX267" s="39">
        <v>0</v>
      </c>
      <c r="AY267" s="39">
        <v>0</v>
      </c>
      <c r="AZ267" s="39">
        <v>0</v>
      </c>
      <c r="BA267" s="39">
        <f t="shared" si="449"/>
        <v>0</v>
      </c>
      <c r="BB267" s="39">
        <f t="shared" si="450"/>
        <v>0</v>
      </c>
      <c r="BC267" s="39">
        <v>0</v>
      </c>
      <c r="BD267" s="39">
        <v>0</v>
      </c>
      <c r="BE267" s="39">
        <v>0</v>
      </c>
      <c r="BF267" s="39">
        <f t="shared" si="451"/>
        <v>0</v>
      </c>
      <c r="BG267" s="39">
        <v>0</v>
      </c>
      <c r="BH267" s="39">
        <v>0</v>
      </c>
      <c r="BI267" s="39">
        <v>0</v>
      </c>
      <c r="BJ267" s="39">
        <v>0</v>
      </c>
      <c r="BK267" s="39">
        <f t="shared" si="458"/>
        <v>0</v>
      </c>
      <c r="BL267" s="39">
        <v>0</v>
      </c>
      <c r="BM267" s="39">
        <v>0</v>
      </c>
      <c r="BN267" s="39">
        <f t="shared" si="452"/>
        <v>0</v>
      </c>
      <c r="BO267" s="39">
        <v>0</v>
      </c>
      <c r="BP267" s="39">
        <v>0</v>
      </c>
      <c r="BQ267" s="39">
        <v>0</v>
      </c>
      <c r="BR267" s="39">
        <v>0</v>
      </c>
      <c r="BS267" s="39">
        <v>0</v>
      </c>
      <c r="BT267" s="39">
        <v>0</v>
      </c>
      <c r="BU267" s="39">
        <v>0</v>
      </c>
      <c r="BV267" s="39">
        <v>0</v>
      </c>
      <c r="BW267" s="39">
        <v>0</v>
      </c>
      <c r="BX267" s="39">
        <v>0</v>
      </c>
      <c r="BY267" s="39">
        <v>0</v>
      </c>
      <c r="BZ267" s="39">
        <f t="shared" si="453"/>
        <v>7438500</v>
      </c>
      <c r="CA267" s="39">
        <f t="shared" si="454"/>
        <v>0</v>
      </c>
      <c r="CB267" s="39">
        <f t="shared" si="459"/>
        <v>0</v>
      </c>
      <c r="CC267" s="39">
        <v>0</v>
      </c>
      <c r="CD267" s="35">
        <f>8631700-8631700</f>
        <v>0</v>
      </c>
      <c r="CE267" s="19">
        <f t="shared" si="434"/>
        <v>0</v>
      </c>
      <c r="CF267" s="39">
        <v>0</v>
      </c>
      <c r="CG267" s="39">
        <v>0</v>
      </c>
      <c r="CH267" s="39">
        <v>0</v>
      </c>
      <c r="CI267" s="39">
        <v>0</v>
      </c>
      <c r="CJ267" s="39">
        <v>0</v>
      </c>
      <c r="CK267" s="39">
        <f t="shared" si="455"/>
        <v>0</v>
      </c>
      <c r="CL267" s="39">
        <v>0</v>
      </c>
      <c r="CM267" s="39">
        <v>0</v>
      </c>
      <c r="CN267" s="39">
        <v>0</v>
      </c>
      <c r="CO267" s="39">
        <v>0</v>
      </c>
      <c r="CP267" s="39">
        <v>0</v>
      </c>
      <c r="CQ267" s="35">
        <v>7438500</v>
      </c>
      <c r="CR267" s="39">
        <f t="shared" si="460"/>
        <v>0</v>
      </c>
      <c r="CS267" s="39">
        <f t="shared" si="461"/>
        <v>0</v>
      </c>
      <c r="CT267" s="39">
        <v>0</v>
      </c>
      <c r="CU267" s="41">
        <v>0</v>
      </c>
      <c r="CW267" s="96"/>
      <c r="CX267" s="109">
        <v>7438500</v>
      </c>
      <c r="CY267" s="109">
        <f t="shared" si="352"/>
        <v>0</v>
      </c>
      <c r="CZ267" s="96"/>
      <c r="DA267" s="95"/>
    </row>
    <row r="268" spans="1:123" ht="30.6" customHeight="1" x14ac:dyDescent="0.3">
      <c r="A268" s="36"/>
      <c r="B268" s="42" t="s">
        <v>91</v>
      </c>
      <c r="C268" s="43" t="s">
        <v>530</v>
      </c>
      <c r="D268" s="38">
        <f t="shared" si="444"/>
        <v>1387967</v>
      </c>
      <c r="E268" s="39">
        <f t="shared" si="445"/>
        <v>1387967</v>
      </c>
      <c r="F268" s="39">
        <f t="shared" si="446"/>
        <v>1387967</v>
      </c>
      <c r="G268" s="39">
        <v>0</v>
      </c>
      <c r="H268" s="39">
        <v>0</v>
      </c>
      <c r="I268" s="39">
        <f t="shared" si="456"/>
        <v>0</v>
      </c>
      <c r="J268" s="39">
        <v>0</v>
      </c>
      <c r="K268" s="39">
        <v>0</v>
      </c>
      <c r="L268" s="39">
        <v>0</v>
      </c>
      <c r="M268" s="39">
        <v>0</v>
      </c>
      <c r="N268" s="39">
        <v>0</v>
      </c>
      <c r="O268" s="39">
        <v>0</v>
      </c>
      <c r="P268" s="39">
        <f t="shared" si="457"/>
        <v>0</v>
      </c>
      <c r="Q268" s="39">
        <v>0</v>
      </c>
      <c r="R268" s="39">
        <v>0</v>
      </c>
      <c r="S268" s="39">
        <v>0</v>
      </c>
      <c r="T268" s="39">
        <v>0</v>
      </c>
      <c r="U268" s="39">
        <f t="shared" si="447"/>
        <v>0</v>
      </c>
      <c r="V268" s="39">
        <v>0</v>
      </c>
      <c r="W268" s="39">
        <v>0</v>
      </c>
      <c r="X268" s="39">
        <v>0</v>
      </c>
      <c r="Y268" s="39">
        <v>0</v>
      </c>
      <c r="Z268" s="39">
        <v>0</v>
      </c>
      <c r="AA268" s="39">
        <v>0</v>
      </c>
      <c r="AB268" s="39">
        <v>0</v>
      </c>
      <c r="AC268" s="39">
        <v>0</v>
      </c>
      <c r="AD268" s="39">
        <v>0</v>
      </c>
      <c r="AE268" s="39">
        <f t="shared" si="448"/>
        <v>1387967</v>
      </c>
      <c r="AF268" s="40"/>
      <c r="AG268" s="40"/>
      <c r="AH268" s="39">
        <v>0</v>
      </c>
      <c r="AI268" s="39">
        <v>0</v>
      </c>
      <c r="AJ268" s="39">
        <v>0</v>
      </c>
      <c r="AK268" s="39">
        <v>0</v>
      </c>
      <c r="AL268" s="39">
        <v>0</v>
      </c>
      <c r="AM268" s="39">
        <v>0</v>
      </c>
      <c r="AN268" s="39">
        <v>0</v>
      </c>
      <c r="AO268" s="39">
        <v>0</v>
      </c>
      <c r="AP268" s="39">
        <v>0</v>
      </c>
      <c r="AQ268" s="39">
        <v>0</v>
      </c>
      <c r="AR268" s="39">
        <v>0</v>
      </c>
      <c r="AS268" s="39">
        <v>0</v>
      </c>
      <c r="AT268" s="39">
        <v>0</v>
      </c>
      <c r="AU268" s="39">
        <v>0</v>
      </c>
      <c r="AV268" s="39">
        <v>0</v>
      </c>
      <c r="AW268" s="39">
        <v>0</v>
      </c>
      <c r="AX268" s="39">
        <v>0</v>
      </c>
      <c r="AY268" s="39">
        <v>0</v>
      </c>
      <c r="AZ268" s="35">
        <v>1387967</v>
      </c>
      <c r="BA268" s="39">
        <f t="shared" si="449"/>
        <v>0</v>
      </c>
      <c r="BB268" s="39">
        <f t="shared" si="450"/>
        <v>0</v>
      </c>
      <c r="BC268" s="39">
        <v>0</v>
      </c>
      <c r="BD268" s="39">
        <v>0</v>
      </c>
      <c r="BE268" s="39">
        <v>0</v>
      </c>
      <c r="BF268" s="39">
        <f t="shared" si="451"/>
        <v>0</v>
      </c>
      <c r="BG268" s="39">
        <v>0</v>
      </c>
      <c r="BH268" s="39">
        <v>0</v>
      </c>
      <c r="BI268" s="39">
        <v>0</v>
      </c>
      <c r="BJ268" s="39">
        <v>0</v>
      </c>
      <c r="BK268" s="39">
        <f t="shared" si="458"/>
        <v>0</v>
      </c>
      <c r="BL268" s="39">
        <v>0</v>
      </c>
      <c r="BM268" s="39">
        <v>0</v>
      </c>
      <c r="BN268" s="39">
        <f t="shared" si="452"/>
        <v>0</v>
      </c>
      <c r="BO268" s="39">
        <v>0</v>
      </c>
      <c r="BP268" s="39">
        <v>0</v>
      </c>
      <c r="BQ268" s="39">
        <v>0</v>
      </c>
      <c r="BR268" s="39">
        <v>0</v>
      </c>
      <c r="BS268" s="39">
        <v>0</v>
      </c>
      <c r="BT268" s="39">
        <v>0</v>
      </c>
      <c r="BU268" s="39">
        <v>0</v>
      </c>
      <c r="BV268" s="39">
        <v>0</v>
      </c>
      <c r="BW268" s="39">
        <v>0</v>
      </c>
      <c r="BX268" s="39">
        <v>0</v>
      </c>
      <c r="BY268" s="39">
        <v>0</v>
      </c>
      <c r="BZ268" s="39">
        <f t="shared" si="453"/>
        <v>0</v>
      </c>
      <c r="CA268" s="39">
        <f t="shared" si="454"/>
        <v>0</v>
      </c>
      <c r="CB268" s="39">
        <f t="shared" si="459"/>
        <v>0</v>
      </c>
      <c r="CC268" s="39">
        <v>0</v>
      </c>
      <c r="CD268" s="39">
        <v>0</v>
      </c>
      <c r="CE268" s="19">
        <f t="shared" si="434"/>
        <v>0</v>
      </c>
      <c r="CF268" s="39">
        <v>0</v>
      </c>
      <c r="CG268" s="39">
        <v>0</v>
      </c>
      <c r="CH268" s="39">
        <v>0</v>
      </c>
      <c r="CI268" s="39">
        <v>0</v>
      </c>
      <c r="CJ268" s="39">
        <v>0</v>
      </c>
      <c r="CK268" s="39">
        <f t="shared" si="455"/>
        <v>0</v>
      </c>
      <c r="CL268" s="39">
        <v>0</v>
      </c>
      <c r="CM268" s="39">
        <v>0</v>
      </c>
      <c r="CN268" s="39">
        <v>0</v>
      </c>
      <c r="CO268" s="39">
        <v>0</v>
      </c>
      <c r="CP268" s="39">
        <v>0</v>
      </c>
      <c r="CQ268" s="35"/>
      <c r="CR268" s="39">
        <f t="shared" si="460"/>
        <v>0</v>
      </c>
      <c r="CS268" s="39">
        <f t="shared" si="461"/>
        <v>0</v>
      </c>
      <c r="CT268" s="39">
        <v>0</v>
      </c>
      <c r="CU268" s="41">
        <v>0</v>
      </c>
      <c r="CW268" s="96"/>
      <c r="CX268" s="114">
        <v>1387967</v>
      </c>
      <c r="CY268" s="114">
        <f t="shared" si="352"/>
        <v>0</v>
      </c>
      <c r="CZ268" s="96"/>
      <c r="DA268" s="95"/>
    </row>
    <row r="269" spans="1:123" ht="15.6" x14ac:dyDescent="0.3">
      <c r="A269" s="21" t="s">
        <v>1</v>
      </c>
      <c r="B269" s="36" t="s">
        <v>531</v>
      </c>
      <c r="C269" s="22" t="s">
        <v>592</v>
      </c>
      <c r="D269" s="18">
        <f t="shared" si="444"/>
        <v>16500000</v>
      </c>
      <c r="E269" s="19">
        <f t="shared" si="445"/>
        <v>0</v>
      </c>
      <c r="F269" s="19">
        <f t="shared" si="429"/>
        <v>0</v>
      </c>
      <c r="G269" s="19">
        <v>0</v>
      </c>
      <c r="H269" s="19">
        <v>0</v>
      </c>
      <c r="I269" s="19">
        <f t="shared" si="365"/>
        <v>0</v>
      </c>
      <c r="J269" s="19">
        <v>0</v>
      </c>
      <c r="K269" s="19">
        <v>0</v>
      </c>
      <c r="L269" s="19">
        <v>0</v>
      </c>
      <c r="M269" s="19">
        <v>0</v>
      </c>
      <c r="N269" s="19">
        <v>0</v>
      </c>
      <c r="O269" s="19">
        <v>0</v>
      </c>
      <c r="P269" s="19">
        <f t="shared" si="366"/>
        <v>0</v>
      </c>
      <c r="Q269" s="19">
        <v>0</v>
      </c>
      <c r="R269" s="19">
        <v>0</v>
      </c>
      <c r="S269" s="19">
        <v>0</v>
      </c>
      <c r="T269" s="19">
        <v>0</v>
      </c>
      <c r="U269" s="19">
        <f t="shared" si="430"/>
        <v>0</v>
      </c>
      <c r="V269" s="19">
        <v>0</v>
      </c>
      <c r="W269" s="19">
        <v>0</v>
      </c>
      <c r="X269" s="19">
        <v>0</v>
      </c>
      <c r="Y269" s="19">
        <v>0</v>
      </c>
      <c r="Z269" s="19">
        <v>0</v>
      </c>
      <c r="AA269" s="19">
        <v>0</v>
      </c>
      <c r="AB269" s="19">
        <v>0</v>
      </c>
      <c r="AC269" s="19">
        <v>0</v>
      </c>
      <c r="AD269" s="19">
        <v>0</v>
      </c>
      <c r="AE269" s="19">
        <f t="shared" si="448"/>
        <v>0</v>
      </c>
      <c r="AF269" s="19">
        <v>0</v>
      </c>
      <c r="AG269" s="19">
        <v>0</v>
      </c>
      <c r="AH269" s="19">
        <v>0</v>
      </c>
      <c r="AI269" s="19">
        <v>0</v>
      </c>
      <c r="AJ269" s="19">
        <v>0</v>
      </c>
      <c r="AK269" s="19">
        <v>0</v>
      </c>
      <c r="AL269" s="19">
        <v>0</v>
      </c>
      <c r="AM269" s="19">
        <v>0</v>
      </c>
      <c r="AN269" s="19">
        <v>0</v>
      </c>
      <c r="AO269" s="19">
        <v>0</v>
      </c>
      <c r="AP269" s="19">
        <v>0</v>
      </c>
      <c r="AQ269" s="19">
        <v>0</v>
      </c>
      <c r="AR269" s="19">
        <v>0</v>
      </c>
      <c r="AS269" s="19">
        <v>0</v>
      </c>
      <c r="AT269" s="19">
        <v>0</v>
      </c>
      <c r="AU269" s="19">
        <v>0</v>
      </c>
      <c r="AV269" s="19">
        <v>0</v>
      </c>
      <c r="AW269" s="19">
        <v>0</v>
      </c>
      <c r="AX269" s="19">
        <v>0</v>
      </c>
      <c r="AY269" s="19">
        <v>0</v>
      </c>
      <c r="AZ269" s="19">
        <v>0</v>
      </c>
      <c r="BA269" s="19">
        <f t="shared" si="449"/>
        <v>0</v>
      </c>
      <c r="BB269" s="19">
        <f t="shared" si="436"/>
        <v>0</v>
      </c>
      <c r="BC269" s="19">
        <v>0</v>
      </c>
      <c r="BD269" s="19">
        <v>0</v>
      </c>
      <c r="BE269" s="19">
        <v>0</v>
      </c>
      <c r="BF269" s="19">
        <f>SUM(BH269:BH269)</f>
        <v>0</v>
      </c>
      <c r="BG269" s="19">
        <v>0</v>
      </c>
      <c r="BH269" s="19">
        <v>0</v>
      </c>
      <c r="BI269" s="19">
        <v>0</v>
      </c>
      <c r="BJ269" s="19">
        <v>0</v>
      </c>
      <c r="BK269" s="19">
        <f t="shared" si="368"/>
        <v>0</v>
      </c>
      <c r="BL269" s="19">
        <v>0</v>
      </c>
      <c r="BM269" s="19">
        <v>0</v>
      </c>
      <c r="BN269" s="19">
        <f t="shared" si="433"/>
        <v>0</v>
      </c>
      <c r="BO269" s="19">
        <v>0</v>
      </c>
      <c r="BP269" s="19">
        <v>0</v>
      </c>
      <c r="BQ269" s="19">
        <v>0</v>
      </c>
      <c r="BR269" s="19">
        <v>0</v>
      </c>
      <c r="BS269" s="19">
        <v>0</v>
      </c>
      <c r="BT269" s="19">
        <v>0</v>
      </c>
      <c r="BU269" s="19">
        <v>0</v>
      </c>
      <c r="BV269" s="19">
        <v>0</v>
      </c>
      <c r="BW269" s="19">
        <v>0</v>
      </c>
      <c r="BX269" s="19">
        <v>0</v>
      </c>
      <c r="BY269" s="19">
        <v>0</v>
      </c>
      <c r="BZ269" s="19">
        <f t="shared" si="453"/>
        <v>16500000</v>
      </c>
      <c r="CA269" s="19">
        <f t="shared" si="454"/>
        <v>0</v>
      </c>
      <c r="CB269" s="19">
        <f t="shared" si="369"/>
        <v>0</v>
      </c>
      <c r="CC269" s="19">
        <v>0</v>
      </c>
      <c r="CD269" s="19">
        <v>0</v>
      </c>
      <c r="CE269" s="19">
        <f t="shared" si="434"/>
        <v>0</v>
      </c>
      <c r="CF269" s="19">
        <v>0</v>
      </c>
      <c r="CG269" s="19">
        <v>0</v>
      </c>
      <c r="CH269" s="19">
        <v>0</v>
      </c>
      <c r="CI269" s="19">
        <v>0</v>
      </c>
      <c r="CJ269" s="19">
        <v>0</v>
      </c>
      <c r="CK269" s="19">
        <f t="shared" si="437"/>
        <v>0</v>
      </c>
      <c r="CL269" s="19">
        <v>0</v>
      </c>
      <c r="CM269" s="19">
        <v>0</v>
      </c>
      <c r="CN269" s="19">
        <v>0</v>
      </c>
      <c r="CO269" s="19">
        <v>0</v>
      </c>
      <c r="CP269" s="19">
        <v>0</v>
      </c>
      <c r="CQ269" s="35">
        <v>16500000</v>
      </c>
      <c r="CR269" s="19">
        <f t="shared" si="370"/>
        <v>0</v>
      </c>
      <c r="CS269" s="19">
        <f t="shared" si="371"/>
        <v>0</v>
      </c>
      <c r="CT269" s="19">
        <v>0</v>
      </c>
      <c r="CU269" s="20">
        <v>0</v>
      </c>
      <c r="CW269" s="94"/>
      <c r="CX269" s="109">
        <v>16500000</v>
      </c>
      <c r="CY269" s="109">
        <f t="shared" si="352"/>
        <v>0</v>
      </c>
      <c r="CZ269" s="94"/>
      <c r="DA269" s="95"/>
    </row>
    <row r="270" spans="1:123" ht="31.2" x14ac:dyDescent="0.3">
      <c r="A270" s="16" t="s">
        <v>325</v>
      </c>
      <c r="B270" s="16" t="s">
        <v>1</v>
      </c>
      <c r="C270" s="17" t="s">
        <v>326</v>
      </c>
      <c r="D270" s="18">
        <f t="shared" ref="D270:BQ272" si="462">SUM(D271)</f>
        <v>12050000</v>
      </c>
      <c r="E270" s="18">
        <f t="shared" si="462"/>
        <v>0</v>
      </c>
      <c r="F270" s="18">
        <f t="shared" si="462"/>
        <v>0</v>
      </c>
      <c r="G270" s="18">
        <f t="shared" si="462"/>
        <v>0</v>
      </c>
      <c r="H270" s="18">
        <f t="shared" si="462"/>
        <v>0</v>
      </c>
      <c r="I270" s="18">
        <f t="shared" si="462"/>
        <v>0</v>
      </c>
      <c r="J270" s="18">
        <f t="shared" si="462"/>
        <v>0</v>
      </c>
      <c r="K270" s="18">
        <f t="shared" si="462"/>
        <v>0</v>
      </c>
      <c r="L270" s="18">
        <f t="shared" si="462"/>
        <v>0</v>
      </c>
      <c r="M270" s="18">
        <f t="shared" si="462"/>
        <v>0</v>
      </c>
      <c r="N270" s="18">
        <f t="shared" si="462"/>
        <v>0</v>
      </c>
      <c r="O270" s="18">
        <f t="shared" si="462"/>
        <v>0</v>
      </c>
      <c r="P270" s="18">
        <f t="shared" si="462"/>
        <v>0</v>
      </c>
      <c r="Q270" s="18">
        <f t="shared" si="462"/>
        <v>0</v>
      </c>
      <c r="R270" s="18">
        <f t="shared" si="462"/>
        <v>0</v>
      </c>
      <c r="S270" s="18">
        <f t="shared" si="462"/>
        <v>0</v>
      </c>
      <c r="T270" s="18">
        <f t="shared" si="462"/>
        <v>0</v>
      </c>
      <c r="U270" s="18">
        <f t="shared" si="462"/>
        <v>0</v>
      </c>
      <c r="V270" s="18">
        <f t="shared" si="462"/>
        <v>0</v>
      </c>
      <c r="W270" s="18">
        <f t="shared" si="462"/>
        <v>0</v>
      </c>
      <c r="X270" s="18">
        <f t="shared" si="462"/>
        <v>0</v>
      </c>
      <c r="Y270" s="18">
        <f t="shared" si="462"/>
        <v>0</v>
      </c>
      <c r="Z270" s="18">
        <f t="shared" si="462"/>
        <v>0</v>
      </c>
      <c r="AA270" s="18">
        <f t="shared" si="462"/>
        <v>0</v>
      </c>
      <c r="AB270" s="18">
        <f t="shared" si="462"/>
        <v>0</v>
      </c>
      <c r="AC270" s="18">
        <f t="shared" si="462"/>
        <v>0</v>
      </c>
      <c r="AD270" s="18">
        <f t="shared" si="462"/>
        <v>0</v>
      </c>
      <c r="AE270" s="18">
        <f t="shared" si="462"/>
        <v>0</v>
      </c>
      <c r="AF270" s="18">
        <f t="shared" si="462"/>
        <v>0</v>
      </c>
      <c r="AG270" s="18">
        <f t="shared" si="462"/>
        <v>0</v>
      </c>
      <c r="AH270" s="18">
        <f t="shared" si="462"/>
        <v>0</v>
      </c>
      <c r="AI270" s="18">
        <f t="shared" si="462"/>
        <v>0</v>
      </c>
      <c r="AJ270" s="18">
        <f t="shared" si="462"/>
        <v>0</v>
      </c>
      <c r="AK270" s="18">
        <f t="shared" si="462"/>
        <v>0</v>
      </c>
      <c r="AL270" s="18">
        <f t="shared" si="462"/>
        <v>0</v>
      </c>
      <c r="AM270" s="18">
        <f t="shared" si="462"/>
        <v>0</v>
      </c>
      <c r="AN270" s="18">
        <f t="shared" si="462"/>
        <v>0</v>
      </c>
      <c r="AO270" s="18">
        <f t="shared" si="462"/>
        <v>0</v>
      </c>
      <c r="AP270" s="18">
        <f t="shared" si="462"/>
        <v>0</v>
      </c>
      <c r="AQ270" s="18">
        <f t="shared" si="462"/>
        <v>0</v>
      </c>
      <c r="AR270" s="18">
        <f t="shared" si="462"/>
        <v>0</v>
      </c>
      <c r="AS270" s="18">
        <f t="shared" si="462"/>
        <v>0</v>
      </c>
      <c r="AT270" s="18">
        <f t="shared" si="462"/>
        <v>0</v>
      </c>
      <c r="AU270" s="18">
        <f t="shared" si="462"/>
        <v>0</v>
      </c>
      <c r="AV270" s="18">
        <f t="shared" si="462"/>
        <v>0</v>
      </c>
      <c r="AW270" s="18">
        <f t="shared" si="462"/>
        <v>0</v>
      </c>
      <c r="AX270" s="18">
        <f t="shared" si="462"/>
        <v>0</v>
      </c>
      <c r="AY270" s="18"/>
      <c r="AZ270" s="18">
        <f t="shared" si="462"/>
        <v>0</v>
      </c>
      <c r="BA270" s="18">
        <f t="shared" si="462"/>
        <v>0</v>
      </c>
      <c r="BB270" s="18">
        <f t="shared" si="462"/>
        <v>0</v>
      </c>
      <c r="BC270" s="18">
        <f t="shared" si="462"/>
        <v>0</v>
      </c>
      <c r="BD270" s="18">
        <f t="shared" si="462"/>
        <v>0</v>
      </c>
      <c r="BE270" s="18">
        <f t="shared" si="462"/>
        <v>0</v>
      </c>
      <c r="BF270" s="18">
        <f t="shared" si="462"/>
        <v>0</v>
      </c>
      <c r="BG270" s="18">
        <f t="shared" si="462"/>
        <v>0</v>
      </c>
      <c r="BH270" s="18">
        <f t="shared" si="462"/>
        <v>0</v>
      </c>
      <c r="BI270" s="18">
        <f t="shared" si="462"/>
        <v>0</v>
      </c>
      <c r="BJ270" s="18">
        <f t="shared" si="462"/>
        <v>0</v>
      </c>
      <c r="BK270" s="18">
        <f t="shared" si="462"/>
        <v>0</v>
      </c>
      <c r="BL270" s="18">
        <f t="shared" si="462"/>
        <v>0</v>
      </c>
      <c r="BM270" s="18">
        <f t="shared" si="462"/>
        <v>0</v>
      </c>
      <c r="BN270" s="18">
        <f t="shared" si="462"/>
        <v>0</v>
      </c>
      <c r="BO270" s="18">
        <f t="shared" si="462"/>
        <v>0</v>
      </c>
      <c r="BP270" s="18">
        <f t="shared" si="462"/>
        <v>0</v>
      </c>
      <c r="BQ270" s="18">
        <f t="shared" si="462"/>
        <v>0</v>
      </c>
      <c r="BR270" s="18">
        <f t="shared" ref="BR270:CU272" si="463">SUM(BR271)</f>
        <v>0</v>
      </c>
      <c r="BS270" s="18">
        <f t="shared" si="463"/>
        <v>0</v>
      </c>
      <c r="BT270" s="18">
        <f t="shared" si="463"/>
        <v>0</v>
      </c>
      <c r="BU270" s="18">
        <f t="shared" si="463"/>
        <v>0</v>
      </c>
      <c r="BV270" s="18">
        <f t="shared" si="463"/>
        <v>0</v>
      </c>
      <c r="BW270" s="18">
        <f t="shared" si="463"/>
        <v>0</v>
      </c>
      <c r="BX270" s="18">
        <f t="shared" si="463"/>
        <v>0</v>
      </c>
      <c r="BY270" s="18">
        <f t="shared" si="463"/>
        <v>0</v>
      </c>
      <c r="BZ270" s="18">
        <f t="shared" si="463"/>
        <v>12050000</v>
      </c>
      <c r="CA270" s="18">
        <f t="shared" si="463"/>
        <v>0</v>
      </c>
      <c r="CB270" s="18">
        <f t="shared" si="463"/>
        <v>0</v>
      </c>
      <c r="CC270" s="18">
        <f t="shared" si="463"/>
        <v>0</v>
      </c>
      <c r="CD270" s="18">
        <f t="shared" si="463"/>
        <v>0</v>
      </c>
      <c r="CE270" s="18">
        <f t="shared" si="463"/>
        <v>0</v>
      </c>
      <c r="CF270" s="18">
        <f t="shared" si="463"/>
        <v>0</v>
      </c>
      <c r="CG270" s="18">
        <f t="shared" si="463"/>
        <v>0</v>
      </c>
      <c r="CH270" s="18">
        <f t="shared" si="463"/>
        <v>0</v>
      </c>
      <c r="CI270" s="18">
        <f t="shared" si="463"/>
        <v>0</v>
      </c>
      <c r="CJ270" s="18">
        <f t="shared" si="463"/>
        <v>0</v>
      </c>
      <c r="CK270" s="18">
        <f t="shared" si="463"/>
        <v>0</v>
      </c>
      <c r="CL270" s="18">
        <f t="shared" si="463"/>
        <v>0</v>
      </c>
      <c r="CM270" s="18">
        <f t="shared" si="463"/>
        <v>0</v>
      </c>
      <c r="CN270" s="18">
        <f t="shared" si="463"/>
        <v>0</v>
      </c>
      <c r="CO270" s="18"/>
      <c r="CP270" s="18"/>
      <c r="CQ270" s="38">
        <f t="shared" si="463"/>
        <v>12050000</v>
      </c>
      <c r="CR270" s="18">
        <f t="shared" si="463"/>
        <v>0</v>
      </c>
      <c r="CS270" s="18">
        <f t="shared" si="463"/>
        <v>0</v>
      </c>
      <c r="CT270" s="18">
        <f t="shared" si="463"/>
        <v>0</v>
      </c>
      <c r="CU270" s="46">
        <f t="shared" si="463"/>
        <v>0</v>
      </c>
      <c r="CV270" s="58"/>
      <c r="CW270" s="94"/>
      <c r="CX270" s="109">
        <v>12050000</v>
      </c>
      <c r="CY270" s="109">
        <f t="shared" si="352"/>
        <v>0</v>
      </c>
      <c r="CZ270" s="94"/>
      <c r="DA270" s="95"/>
    </row>
    <row r="271" spans="1:123" s="56" customFormat="1" ht="15.6" x14ac:dyDescent="0.3">
      <c r="A271" s="21" t="s">
        <v>1</v>
      </c>
      <c r="B271" s="21" t="s">
        <v>327</v>
      </c>
      <c r="C271" s="22" t="s">
        <v>326</v>
      </c>
      <c r="D271" s="18">
        <f>SUM(E271+BZ271+CR271)</f>
        <v>12050000</v>
      </c>
      <c r="E271" s="19">
        <f>SUM(F271+BA271)</f>
        <v>0</v>
      </c>
      <c r="F271" s="19">
        <f>SUM(G271+H271+I271+P271+S271+T271+U271+AE271+AD271)</f>
        <v>0</v>
      </c>
      <c r="G271" s="19">
        <v>0</v>
      </c>
      <c r="H271" s="19">
        <v>0</v>
      </c>
      <c r="I271" s="19">
        <f t="shared" si="365"/>
        <v>0</v>
      </c>
      <c r="J271" s="19">
        <v>0</v>
      </c>
      <c r="K271" s="19">
        <v>0</v>
      </c>
      <c r="L271" s="19">
        <v>0</v>
      </c>
      <c r="M271" s="19">
        <v>0</v>
      </c>
      <c r="N271" s="19">
        <v>0</v>
      </c>
      <c r="O271" s="19">
        <v>0</v>
      </c>
      <c r="P271" s="19">
        <f t="shared" si="366"/>
        <v>0</v>
      </c>
      <c r="Q271" s="19">
        <v>0</v>
      </c>
      <c r="R271" s="19">
        <v>0</v>
      </c>
      <c r="S271" s="19">
        <v>0</v>
      </c>
      <c r="T271" s="19">
        <v>0</v>
      </c>
      <c r="U271" s="19">
        <f t="shared" ref="U271" si="464">SUM(V271:AC271)</f>
        <v>0</v>
      </c>
      <c r="V271" s="19">
        <v>0</v>
      </c>
      <c r="W271" s="19">
        <v>0</v>
      </c>
      <c r="X271" s="19">
        <v>0</v>
      </c>
      <c r="Y271" s="19">
        <v>0</v>
      </c>
      <c r="Z271" s="19">
        <v>0</v>
      </c>
      <c r="AA271" s="19">
        <v>0</v>
      </c>
      <c r="AB271" s="19">
        <v>0</v>
      </c>
      <c r="AC271" s="19">
        <v>0</v>
      </c>
      <c r="AD271" s="19">
        <v>0</v>
      </c>
      <c r="AE271" s="19">
        <f>SUM(AF271:AZ271)</f>
        <v>0</v>
      </c>
      <c r="AF271" s="19">
        <v>0</v>
      </c>
      <c r="AG271" s="19">
        <v>0</v>
      </c>
      <c r="AH271" s="19">
        <v>0</v>
      </c>
      <c r="AI271" s="19">
        <v>0</v>
      </c>
      <c r="AJ271" s="19">
        <v>0</v>
      </c>
      <c r="AK271" s="19">
        <v>0</v>
      </c>
      <c r="AL271" s="19">
        <v>0</v>
      </c>
      <c r="AM271" s="19">
        <v>0</v>
      </c>
      <c r="AN271" s="19">
        <v>0</v>
      </c>
      <c r="AO271" s="19">
        <v>0</v>
      </c>
      <c r="AP271" s="19">
        <v>0</v>
      </c>
      <c r="AQ271" s="19">
        <v>0</v>
      </c>
      <c r="AR271" s="19">
        <v>0</v>
      </c>
      <c r="AS271" s="19">
        <v>0</v>
      </c>
      <c r="AT271" s="19">
        <v>0</v>
      </c>
      <c r="AU271" s="19">
        <v>0</v>
      </c>
      <c r="AV271" s="19">
        <v>0</v>
      </c>
      <c r="AW271" s="19">
        <v>0</v>
      </c>
      <c r="AX271" s="19">
        <v>0</v>
      </c>
      <c r="AY271" s="19"/>
      <c r="AZ271" s="19">
        <v>0</v>
      </c>
      <c r="BA271" s="19">
        <f>SUM(BB271+BF271+BI271+BK271+BN271)</f>
        <v>0</v>
      </c>
      <c r="BB271" s="19">
        <f>SUM(BC271:BE271)</f>
        <v>0</v>
      </c>
      <c r="BC271" s="19">
        <v>0</v>
      </c>
      <c r="BD271" s="19">
        <v>0</v>
      </c>
      <c r="BE271" s="19">
        <v>0</v>
      </c>
      <c r="BF271" s="19">
        <f>SUM(BH271:BH271)</f>
        <v>0</v>
      </c>
      <c r="BG271" s="19">
        <v>0</v>
      </c>
      <c r="BH271" s="19">
        <v>0</v>
      </c>
      <c r="BI271" s="19">
        <v>0</v>
      </c>
      <c r="BJ271" s="19">
        <v>0</v>
      </c>
      <c r="BK271" s="19">
        <f t="shared" si="368"/>
        <v>0</v>
      </c>
      <c r="BL271" s="19">
        <v>0</v>
      </c>
      <c r="BM271" s="19">
        <v>0</v>
      </c>
      <c r="BN271" s="19">
        <f>SUM(BO271:BY271)</f>
        <v>0</v>
      </c>
      <c r="BO271" s="19">
        <v>0</v>
      </c>
      <c r="BP271" s="19">
        <v>0</v>
      </c>
      <c r="BQ271" s="19">
        <v>0</v>
      </c>
      <c r="BR271" s="19">
        <v>0</v>
      </c>
      <c r="BS271" s="19">
        <v>0</v>
      </c>
      <c r="BT271" s="19">
        <v>0</v>
      </c>
      <c r="BU271" s="19">
        <v>0</v>
      </c>
      <c r="BV271" s="19">
        <v>0</v>
      </c>
      <c r="BW271" s="19">
        <v>0</v>
      </c>
      <c r="BX271" s="19">
        <v>0</v>
      </c>
      <c r="BY271" s="19">
        <v>0</v>
      </c>
      <c r="BZ271" s="19">
        <f>SUM(CA271+CQ271)</f>
        <v>12050000</v>
      </c>
      <c r="CA271" s="19">
        <f>SUM(CB271+CE271+CK271)</f>
        <v>0</v>
      </c>
      <c r="CB271" s="19">
        <f t="shared" si="369"/>
        <v>0</v>
      </c>
      <c r="CC271" s="19">
        <v>0</v>
      </c>
      <c r="CD271" s="19">
        <v>0</v>
      </c>
      <c r="CE271" s="19">
        <f>SUM(CF271:CJ271)</f>
        <v>0</v>
      </c>
      <c r="CF271" s="19">
        <v>0</v>
      </c>
      <c r="CG271" s="19">
        <v>0</v>
      </c>
      <c r="CH271" s="19">
        <v>0</v>
      </c>
      <c r="CI271" s="19">
        <v>0</v>
      </c>
      <c r="CJ271" s="19">
        <v>0</v>
      </c>
      <c r="CK271" s="19">
        <f>SUM(CL271:CP271)</f>
        <v>0</v>
      </c>
      <c r="CL271" s="19">
        <v>0</v>
      </c>
      <c r="CM271" s="19">
        <v>0</v>
      </c>
      <c r="CN271" s="19">
        <v>0</v>
      </c>
      <c r="CO271" s="19"/>
      <c r="CP271" s="19"/>
      <c r="CQ271" s="39">
        <v>12050000</v>
      </c>
      <c r="CR271" s="19">
        <f t="shared" si="370"/>
        <v>0</v>
      </c>
      <c r="CS271" s="19">
        <f t="shared" si="371"/>
        <v>0</v>
      </c>
      <c r="CT271" s="19">
        <v>0</v>
      </c>
      <c r="CU271" s="20">
        <v>0</v>
      </c>
      <c r="CV271" s="52"/>
      <c r="CW271" s="94"/>
      <c r="CX271" s="114">
        <v>12050000</v>
      </c>
      <c r="CY271" s="114">
        <f t="shared" si="352"/>
        <v>0</v>
      </c>
      <c r="CZ271" s="94"/>
      <c r="DA271" s="99"/>
      <c r="DB271" s="65"/>
      <c r="DC271" s="65"/>
      <c r="DD271" s="65"/>
      <c r="DE271" s="65"/>
      <c r="DF271" s="65"/>
      <c r="DG271" s="65"/>
      <c r="DH271" s="65"/>
      <c r="DI271" s="65"/>
      <c r="DJ271" s="65"/>
      <c r="DK271" s="65"/>
      <c r="DL271" s="65"/>
      <c r="DM271" s="65"/>
      <c r="DN271" s="65"/>
      <c r="DO271" s="65"/>
      <c r="DP271" s="65"/>
      <c r="DQ271" s="65"/>
      <c r="DR271" s="65"/>
      <c r="DS271" s="65"/>
    </row>
    <row r="272" spans="1:123" s="52" customFormat="1" ht="31.2" x14ac:dyDescent="0.3">
      <c r="A272" s="16" t="s">
        <v>328</v>
      </c>
      <c r="B272" s="16" t="s">
        <v>1</v>
      </c>
      <c r="C272" s="30" t="s">
        <v>580</v>
      </c>
      <c r="D272" s="18">
        <f t="shared" si="462"/>
        <v>3354301</v>
      </c>
      <c r="E272" s="18">
        <f t="shared" si="462"/>
        <v>3354301</v>
      </c>
      <c r="F272" s="18">
        <f t="shared" si="462"/>
        <v>0</v>
      </c>
      <c r="G272" s="18">
        <f t="shared" si="462"/>
        <v>0</v>
      </c>
      <c r="H272" s="18">
        <f t="shared" si="462"/>
        <v>0</v>
      </c>
      <c r="I272" s="18">
        <f t="shared" si="462"/>
        <v>0</v>
      </c>
      <c r="J272" s="18">
        <f t="shared" si="462"/>
        <v>0</v>
      </c>
      <c r="K272" s="18">
        <f t="shared" si="462"/>
        <v>0</v>
      </c>
      <c r="L272" s="18">
        <f t="shared" si="462"/>
        <v>0</v>
      </c>
      <c r="M272" s="18">
        <f t="shared" si="462"/>
        <v>0</v>
      </c>
      <c r="N272" s="18">
        <f t="shared" si="462"/>
        <v>0</v>
      </c>
      <c r="O272" s="18">
        <f t="shared" si="462"/>
        <v>0</v>
      </c>
      <c r="P272" s="18">
        <f t="shared" si="462"/>
        <v>0</v>
      </c>
      <c r="Q272" s="18">
        <f t="shared" si="462"/>
        <v>0</v>
      </c>
      <c r="R272" s="18">
        <f t="shared" si="462"/>
        <v>0</v>
      </c>
      <c r="S272" s="18">
        <f t="shared" si="462"/>
        <v>0</v>
      </c>
      <c r="T272" s="18">
        <f t="shared" si="462"/>
        <v>0</v>
      </c>
      <c r="U272" s="18">
        <f t="shared" si="462"/>
        <v>0</v>
      </c>
      <c r="V272" s="18">
        <f t="shared" si="462"/>
        <v>0</v>
      </c>
      <c r="W272" s="18">
        <f t="shared" si="462"/>
        <v>0</v>
      </c>
      <c r="X272" s="18">
        <f t="shared" si="462"/>
        <v>0</v>
      </c>
      <c r="Y272" s="18">
        <f t="shared" si="462"/>
        <v>0</v>
      </c>
      <c r="Z272" s="18">
        <f t="shared" si="462"/>
        <v>0</v>
      </c>
      <c r="AA272" s="18">
        <f t="shared" si="462"/>
        <v>0</v>
      </c>
      <c r="AB272" s="18">
        <f t="shared" si="462"/>
        <v>0</v>
      </c>
      <c r="AC272" s="18">
        <f t="shared" si="462"/>
        <v>0</v>
      </c>
      <c r="AD272" s="18">
        <f t="shared" si="462"/>
        <v>0</v>
      </c>
      <c r="AE272" s="18">
        <f t="shared" si="462"/>
        <v>0</v>
      </c>
      <c r="AF272" s="18">
        <f t="shared" si="462"/>
        <v>0</v>
      </c>
      <c r="AG272" s="18">
        <f t="shared" si="462"/>
        <v>0</v>
      </c>
      <c r="AH272" s="18">
        <f t="shared" si="462"/>
        <v>0</v>
      </c>
      <c r="AI272" s="18">
        <f t="shared" si="462"/>
        <v>0</v>
      </c>
      <c r="AJ272" s="18">
        <f t="shared" si="462"/>
        <v>0</v>
      </c>
      <c r="AK272" s="18">
        <f t="shared" si="462"/>
        <v>0</v>
      </c>
      <c r="AL272" s="18">
        <f t="shared" si="462"/>
        <v>0</v>
      </c>
      <c r="AM272" s="18">
        <f t="shared" si="462"/>
        <v>0</v>
      </c>
      <c r="AN272" s="18">
        <f t="shared" si="462"/>
        <v>0</v>
      </c>
      <c r="AO272" s="18">
        <f t="shared" si="462"/>
        <v>0</v>
      </c>
      <c r="AP272" s="18">
        <f t="shared" si="462"/>
        <v>0</v>
      </c>
      <c r="AQ272" s="18">
        <f t="shared" si="462"/>
        <v>0</v>
      </c>
      <c r="AR272" s="18">
        <f t="shared" si="462"/>
        <v>0</v>
      </c>
      <c r="AS272" s="18">
        <f t="shared" si="462"/>
        <v>0</v>
      </c>
      <c r="AT272" s="18">
        <f t="shared" si="462"/>
        <v>0</v>
      </c>
      <c r="AU272" s="18">
        <f t="shared" si="462"/>
        <v>0</v>
      </c>
      <c r="AV272" s="18">
        <f t="shared" si="462"/>
        <v>0</v>
      </c>
      <c r="AW272" s="18">
        <f t="shared" si="462"/>
        <v>0</v>
      </c>
      <c r="AX272" s="18">
        <f t="shared" si="462"/>
        <v>0</v>
      </c>
      <c r="AY272" s="18"/>
      <c r="AZ272" s="18">
        <f t="shared" si="462"/>
        <v>0</v>
      </c>
      <c r="BA272" s="18">
        <f t="shared" si="462"/>
        <v>3354301</v>
      </c>
      <c r="BB272" s="18">
        <f t="shared" si="462"/>
        <v>0</v>
      </c>
      <c r="BC272" s="18">
        <f t="shared" si="462"/>
        <v>0</v>
      </c>
      <c r="BD272" s="18">
        <f t="shared" si="462"/>
        <v>0</v>
      </c>
      <c r="BE272" s="18">
        <f t="shared" si="462"/>
        <v>0</v>
      </c>
      <c r="BF272" s="18">
        <f t="shared" si="462"/>
        <v>0</v>
      </c>
      <c r="BG272" s="18">
        <f t="shared" si="462"/>
        <v>0</v>
      </c>
      <c r="BH272" s="18">
        <f t="shared" si="462"/>
        <v>0</v>
      </c>
      <c r="BI272" s="18">
        <f t="shared" si="462"/>
        <v>3354301</v>
      </c>
      <c r="BJ272" s="18">
        <f t="shared" si="462"/>
        <v>0</v>
      </c>
      <c r="BK272" s="18">
        <f t="shared" si="462"/>
        <v>0</v>
      </c>
      <c r="BL272" s="18">
        <f t="shared" si="462"/>
        <v>0</v>
      </c>
      <c r="BM272" s="18">
        <f t="shared" si="462"/>
        <v>0</v>
      </c>
      <c r="BN272" s="18">
        <f t="shared" si="462"/>
        <v>0</v>
      </c>
      <c r="BO272" s="18">
        <f t="shared" si="462"/>
        <v>0</v>
      </c>
      <c r="BP272" s="18">
        <f t="shared" si="462"/>
        <v>0</v>
      </c>
      <c r="BQ272" s="18">
        <f t="shared" si="462"/>
        <v>0</v>
      </c>
      <c r="BR272" s="18">
        <f t="shared" si="463"/>
        <v>0</v>
      </c>
      <c r="BS272" s="18">
        <f t="shared" si="463"/>
        <v>0</v>
      </c>
      <c r="BT272" s="18">
        <f t="shared" si="463"/>
        <v>0</v>
      </c>
      <c r="BU272" s="18">
        <f t="shared" si="463"/>
        <v>0</v>
      </c>
      <c r="BV272" s="18">
        <f t="shared" si="463"/>
        <v>0</v>
      </c>
      <c r="BW272" s="18">
        <f t="shared" si="463"/>
        <v>0</v>
      </c>
      <c r="BX272" s="18">
        <f t="shared" si="463"/>
        <v>0</v>
      </c>
      <c r="BY272" s="18">
        <f t="shared" si="463"/>
        <v>0</v>
      </c>
      <c r="BZ272" s="18">
        <f t="shared" si="463"/>
        <v>0</v>
      </c>
      <c r="CA272" s="18">
        <f t="shared" si="463"/>
        <v>0</v>
      </c>
      <c r="CB272" s="18">
        <f t="shared" si="463"/>
        <v>0</v>
      </c>
      <c r="CC272" s="18">
        <f t="shared" si="463"/>
        <v>0</v>
      </c>
      <c r="CD272" s="18">
        <f t="shared" si="463"/>
        <v>0</v>
      </c>
      <c r="CE272" s="18">
        <f t="shared" si="463"/>
        <v>0</v>
      </c>
      <c r="CF272" s="18">
        <f t="shared" si="463"/>
        <v>0</v>
      </c>
      <c r="CG272" s="18">
        <f t="shared" si="463"/>
        <v>0</v>
      </c>
      <c r="CH272" s="18">
        <f t="shared" si="463"/>
        <v>0</v>
      </c>
      <c r="CI272" s="18">
        <f t="shared" si="463"/>
        <v>0</v>
      </c>
      <c r="CJ272" s="18">
        <f t="shared" si="463"/>
        <v>0</v>
      </c>
      <c r="CK272" s="18">
        <f t="shared" si="463"/>
        <v>0</v>
      </c>
      <c r="CL272" s="18">
        <f t="shared" si="463"/>
        <v>0</v>
      </c>
      <c r="CM272" s="18">
        <f t="shared" si="463"/>
        <v>0</v>
      </c>
      <c r="CN272" s="18">
        <f t="shared" si="463"/>
        <v>0</v>
      </c>
      <c r="CO272" s="18"/>
      <c r="CP272" s="18"/>
      <c r="CQ272" s="18">
        <f t="shared" si="463"/>
        <v>0</v>
      </c>
      <c r="CR272" s="18">
        <f t="shared" si="463"/>
        <v>0</v>
      </c>
      <c r="CS272" s="18">
        <f t="shared" si="463"/>
        <v>0</v>
      </c>
      <c r="CT272" s="18">
        <f t="shared" si="463"/>
        <v>0</v>
      </c>
      <c r="CU272" s="46">
        <f t="shared" si="463"/>
        <v>0</v>
      </c>
      <c r="CV272" s="58"/>
      <c r="CW272" s="94"/>
      <c r="CX272" s="109">
        <v>3354301</v>
      </c>
      <c r="CY272" s="109">
        <f t="shared" si="352"/>
        <v>0</v>
      </c>
      <c r="CZ272" s="94"/>
      <c r="DA272" s="95"/>
    </row>
    <row r="273" spans="1:105" s="52" customFormat="1" ht="31.2" x14ac:dyDescent="0.3">
      <c r="A273" s="21" t="s">
        <v>1</v>
      </c>
      <c r="B273" s="21" t="s">
        <v>102</v>
      </c>
      <c r="C273" s="31" t="s">
        <v>580</v>
      </c>
      <c r="D273" s="18">
        <f>SUM(E273+BZ273+CR273)</f>
        <v>3354301</v>
      </c>
      <c r="E273" s="19">
        <f>SUM(F273+BA273)</f>
        <v>3354301</v>
      </c>
      <c r="F273" s="19">
        <f>SUM(G273+H273+I273+P273+S273+T273+U273+AE273+AD273)</f>
        <v>0</v>
      </c>
      <c r="G273" s="19">
        <v>0</v>
      </c>
      <c r="H273" s="19">
        <v>0</v>
      </c>
      <c r="I273" s="19">
        <f t="shared" ref="I273" si="465">SUM(J273:O273)</f>
        <v>0</v>
      </c>
      <c r="J273" s="19">
        <v>0</v>
      </c>
      <c r="K273" s="19">
        <v>0</v>
      </c>
      <c r="L273" s="19">
        <v>0</v>
      </c>
      <c r="M273" s="19">
        <v>0</v>
      </c>
      <c r="N273" s="19">
        <v>0</v>
      </c>
      <c r="O273" s="19">
        <v>0</v>
      </c>
      <c r="P273" s="19">
        <f t="shared" ref="P273" si="466">SUM(Q273:R273)</f>
        <v>0</v>
      </c>
      <c r="Q273" s="19">
        <v>0</v>
      </c>
      <c r="R273" s="19">
        <v>0</v>
      </c>
      <c r="S273" s="19">
        <v>0</v>
      </c>
      <c r="T273" s="19">
        <v>0</v>
      </c>
      <c r="U273" s="19">
        <f t="shared" ref="U273" si="467">SUM(V273:AC273)</f>
        <v>0</v>
      </c>
      <c r="V273" s="19">
        <v>0</v>
      </c>
      <c r="W273" s="19">
        <v>0</v>
      </c>
      <c r="X273" s="19">
        <v>0</v>
      </c>
      <c r="Y273" s="19">
        <v>0</v>
      </c>
      <c r="Z273" s="19">
        <v>0</v>
      </c>
      <c r="AA273" s="19">
        <v>0</v>
      </c>
      <c r="AB273" s="19">
        <v>0</v>
      </c>
      <c r="AC273" s="19">
        <v>0</v>
      </c>
      <c r="AD273" s="19">
        <v>0</v>
      </c>
      <c r="AE273" s="19">
        <f>SUM(AF273:AZ273)</f>
        <v>0</v>
      </c>
      <c r="AF273" s="19">
        <v>0</v>
      </c>
      <c r="AG273" s="19">
        <v>0</v>
      </c>
      <c r="AH273" s="19">
        <v>0</v>
      </c>
      <c r="AI273" s="19">
        <v>0</v>
      </c>
      <c r="AJ273" s="19">
        <v>0</v>
      </c>
      <c r="AK273" s="19">
        <v>0</v>
      </c>
      <c r="AL273" s="19">
        <v>0</v>
      </c>
      <c r="AM273" s="19">
        <v>0</v>
      </c>
      <c r="AN273" s="19">
        <v>0</v>
      </c>
      <c r="AO273" s="19">
        <v>0</v>
      </c>
      <c r="AP273" s="19">
        <v>0</v>
      </c>
      <c r="AQ273" s="19">
        <v>0</v>
      </c>
      <c r="AR273" s="19">
        <v>0</v>
      </c>
      <c r="AS273" s="19">
        <v>0</v>
      </c>
      <c r="AT273" s="19">
        <v>0</v>
      </c>
      <c r="AU273" s="19">
        <v>0</v>
      </c>
      <c r="AV273" s="19">
        <v>0</v>
      </c>
      <c r="AW273" s="19">
        <v>0</v>
      </c>
      <c r="AX273" s="19">
        <v>0</v>
      </c>
      <c r="AY273" s="19"/>
      <c r="AZ273" s="19">
        <v>0</v>
      </c>
      <c r="BA273" s="19">
        <f>SUM(BB273+BF273+BI273+BK273+BN273)</f>
        <v>3354301</v>
      </c>
      <c r="BB273" s="19">
        <f>SUM(BC273:BE273)</f>
        <v>0</v>
      </c>
      <c r="BC273" s="19">
        <v>0</v>
      </c>
      <c r="BD273" s="19">
        <v>0</v>
      </c>
      <c r="BE273" s="19">
        <v>0</v>
      </c>
      <c r="BF273" s="19">
        <f>SUM(BH273:BH273)</f>
        <v>0</v>
      </c>
      <c r="BG273" s="19">
        <v>0</v>
      </c>
      <c r="BH273" s="19">
        <v>0</v>
      </c>
      <c r="BI273" s="23">
        <v>3354301</v>
      </c>
      <c r="BJ273" s="19">
        <v>0</v>
      </c>
      <c r="BK273" s="19">
        <f t="shared" ref="BK273" si="468">SUM(BL273)</f>
        <v>0</v>
      </c>
      <c r="BL273" s="19">
        <v>0</v>
      </c>
      <c r="BM273" s="19">
        <v>0</v>
      </c>
      <c r="BN273" s="19">
        <f>SUM(BO273:BY273)</f>
        <v>0</v>
      </c>
      <c r="BO273" s="19">
        <v>0</v>
      </c>
      <c r="BP273" s="19">
        <v>0</v>
      </c>
      <c r="BQ273" s="19">
        <v>0</v>
      </c>
      <c r="BR273" s="19">
        <v>0</v>
      </c>
      <c r="BS273" s="19">
        <v>0</v>
      </c>
      <c r="BT273" s="19">
        <v>0</v>
      </c>
      <c r="BU273" s="19">
        <v>0</v>
      </c>
      <c r="BV273" s="19">
        <v>0</v>
      </c>
      <c r="BW273" s="19">
        <v>0</v>
      </c>
      <c r="BX273" s="19">
        <v>0</v>
      </c>
      <c r="BY273" s="19">
        <v>0</v>
      </c>
      <c r="BZ273" s="19">
        <f>SUM(CA273+CQ273)</f>
        <v>0</v>
      </c>
      <c r="CA273" s="19">
        <f>SUM(CB273+CE273+CK273)</f>
        <v>0</v>
      </c>
      <c r="CB273" s="19">
        <f t="shared" ref="CB273" si="469">SUM(CC273:CD273)</f>
        <v>0</v>
      </c>
      <c r="CC273" s="19">
        <v>0</v>
      </c>
      <c r="CD273" s="19">
        <v>0</v>
      </c>
      <c r="CE273" s="19">
        <f>SUM(CF273:CJ273)</f>
        <v>0</v>
      </c>
      <c r="CF273" s="19">
        <v>0</v>
      </c>
      <c r="CG273" s="19">
        <v>0</v>
      </c>
      <c r="CH273" s="19">
        <v>0</v>
      </c>
      <c r="CI273" s="19">
        <v>0</v>
      </c>
      <c r="CJ273" s="19">
        <v>0</v>
      </c>
      <c r="CK273" s="19">
        <f>SUM(CL273:CP273)</f>
        <v>0</v>
      </c>
      <c r="CL273" s="19">
        <v>0</v>
      </c>
      <c r="CM273" s="19">
        <v>0</v>
      </c>
      <c r="CN273" s="19">
        <v>0</v>
      </c>
      <c r="CO273" s="19"/>
      <c r="CP273" s="19"/>
      <c r="CQ273" s="19"/>
      <c r="CR273" s="19">
        <f t="shared" ref="CR273" si="470">SUM(CS273)</f>
        <v>0</v>
      </c>
      <c r="CS273" s="19">
        <f t="shared" ref="CS273" si="471">SUM(CT273:CU273)</f>
        <v>0</v>
      </c>
      <c r="CT273" s="19">
        <v>0</v>
      </c>
      <c r="CU273" s="20">
        <v>0</v>
      </c>
      <c r="CW273" s="94"/>
      <c r="CX273" s="114">
        <v>3354301</v>
      </c>
      <c r="CY273" s="114">
        <f t="shared" si="352"/>
        <v>0</v>
      </c>
      <c r="CZ273" s="94"/>
      <c r="DA273" s="95"/>
    </row>
    <row r="274" spans="1:105" s="58" customFormat="1" ht="31.2" hidden="1" x14ac:dyDescent="0.3">
      <c r="A274" s="25" t="s">
        <v>329</v>
      </c>
      <c r="B274" s="25" t="s">
        <v>1</v>
      </c>
      <c r="C274" s="26" t="s">
        <v>330</v>
      </c>
      <c r="D274" s="27">
        <f>SUM(D275)</f>
        <v>0</v>
      </c>
      <c r="E274" s="28">
        <f t="shared" ref="E274:BT275" si="472">SUM(E275)</f>
        <v>0</v>
      </c>
      <c r="F274" s="28">
        <f t="shared" si="472"/>
        <v>0</v>
      </c>
      <c r="G274" s="28">
        <f t="shared" si="472"/>
        <v>0</v>
      </c>
      <c r="H274" s="28">
        <f t="shared" si="472"/>
        <v>0</v>
      </c>
      <c r="I274" s="28">
        <f t="shared" si="472"/>
        <v>0</v>
      </c>
      <c r="J274" s="28">
        <f t="shared" si="472"/>
        <v>0</v>
      </c>
      <c r="K274" s="28">
        <f t="shared" si="472"/>
        <v>0</v>
      </c>
      <c r="L274" s="28">
        <f t="shared" si="472"/>
        <v>0</v>
      </c>
      <c r="M274" s="28">
        <f t="shared" si="472"/>
        <v>0</v>
      </c>
      <c r="N274" s="28">
        <f t="shared" si="472"/>
        <v>0</v>
      </c>
      <c r="O274" s="28">
        <f t="shared" si="472"/>
        <v>0</v>
      </c>
      <c r="P274" s="28">
        <f t="shared" si="472"/>
        <v>0</v>
      </c>
      <c r="Q274" s="28">
        <f t="shared" si="472"/>
        <v>0</v>
      </c>
      <c r="R274" s="28">
        <f t="shared" si="472"/>
        <v>0</v>
      </c>
      <c r="S274" s="28">
        <f t="shared" si="472"/>
        <v>0</v>
      </c>
      <c r="T274" s="28">
        <f t="shared" si="472"/>
        <v>0</v>
      </c>
      <c r="U274" s="28">
        <f t="shared" si="472"/>
        <v>0</v>
      </c>
      <c r="V274" s="28">
        <f t="shared" si="472"/>
        <v>0</v>
      </c>
      <c r="W274" s="28">
        <f t="shared" si="472"/>
        <v>0</v>
      </c>
      <c r="X274" s="28">
        <f t="shared" si="472"/>
        <v>0</v>
      </c>
      <c r="Y274" s="28">
        <f t="shared" si="472"/>
        <v>0</v>
      </c>
      <c r="Z274" s="28">
        <f t="shared" si="472"/>
        <v>0</v>
      </c>
      <c r="AA274" s="28">
        <f t="shared" si="472"/>
        <v>0</v>
      </c>
      <c r="AB274" s="28">
        <f t="shared" si="472"/>
        <v>0</v>
      </c>
      <c r="AC274" s="28">
        <f t="shared" si="472"/>
        <v>0</v>
      </c>
      <c r="AD274" s="28">
        <f t="shared" si="472"/>
        <v>0</v>
      </c>
      <c r="AE274" s="28">
        <f t="shared" si="472"/>
        <v>0</v>
      </c>
      <c r="AF274" s="28">
        <f t="shared" si="472"/>
        <v>0</v>
      </c>
      <c r="AG274" s="28">
        <f t="shared" si="472"/>
        <v>0</v>
      </c>
      <c r="AH274" s="28">
        <f t="shared" si="472"/>
        <v>0</v>
      </c>
      <c r="AI274" s="28">
        <f t="shared" si="472"/>
        <v>0</v>
      </c>
      <c r="AJ274" s="28">
        <f t="shared" si="472"/>
        <v>0</v>
      </c>
      <c r="AK274" s="28">
        <f t="shared" si="472"/>
        <v>0</v>
      </c>
      <c r="AL274" s="28">
        <f t="shared" si="472"/>
        <v>0</v>
      </c>
      <c r="AM274" s="28">
        <f t="shared" si="472"/>
        <v>0</v>
      </c>
      <c r="AN274" s="28">
        <f t="shared" si="472"/>
        <v>0</v>
      </c>
      <c r="AO274" s="28">
        <f t="shared" si="472"/>
        <v>0</v>
      </c>
      <c r="AP274" s="28">
        <f t="shared" si="472"/>
        <v>0</v>
      </c>
      <c r="AQ274" s="28">
        <f t="shared" si="472"/>
        <v>0</v>
      </c>
      <c r="AR274" s="28">
        <f t="shared" si="472"/>
        <v>0</v>
      </c>
      <c r="AS274" s="28">
        <f t="shared" si="472"/>
        <v>0</v>
      </c>
      <c r="AT274" s="28">
        <f t="shared" si="472"/>
        <v>0</v>
      </c>
      <c r="AU274" s="28">
        <f t="shared" si="472"/>
        <v>0</v>
      </c>
      <c r="AV274" s="28">
        <f t="shared" si="472"/>
        <v>0</v>
      </c>
      <c r="AW274" s="28">
        <f t="shared" si="472"/>
        <v>0</v>
      </c>
      <c r="AX274" s="28">
        <f t="shared" si="472"/>
        <v>0</v>
      </c>
      <c r="AY274" s="28"/>
      <c r="AZ274" s="28">
        <f t="shared" si="472"/>
        <v>0</v>
      </c>
      <c r="BA274" s="28">
        <f t="shared" si="472"/>
        <v>0</v>
      </c>
      <c r="BB274" s="28">
        <f t="shared" si="472"/>
        <v>0</v>
      </c>
      <c r="BC274" s="28">
        <f t="shared" si="472"/>
        <v>0</v>
      </c>
      <c r="BD274" s="28">
        <f t="shared" si="472"/>
        <v>0</v>
      </c>
      <c r="BE274" s="28">
        <f t="shared" si="472"/>
        <v>0</v>
      </c>
      <c r="BF274" s="28">
        <f t="shared" si="472"/>
        <v>0</v>
      </c>
      <c r="BG274" s="28">
        <f t="shared" si="472"/>
        <v>0</v>
      </c>
      <c r="BH274" s="28">
        <f t="shared" si="472"/>
        <v>0</v>
      </c>
      <c r="BI274" s="28">
        <f t="shared" si="472"/>
        <v>0</v>
      </c>
      <c r="BJ274" s="28">
        <f t="shared" si="472"/>
        <v>0</v>
      </c>
      <c r="BK274" s="28">
        <f t="shared" si="472"/>
        <v>0</v>
      </c>
      <c r="BL274" s="28">
        <f t="shared" si="472"/>
        <v>0</v>
      </c>
      <c r="BM274" s="28">
        <f t="shared" si="472"/>
        <v>0</v>
      </c>
      <c r="BN274" s="28">
        <f t="shared" si="472"/>
        <v>0</v>
      </c>
      <c r="BO274" s="28">
        <f t="shared" si="472"/>
        <v>0</v>
      </c>
      <c r="BP274" s="28">
        <f t="shared" si="472"/>
        <v>0</v>
      </c>
      <c r="BQ274" s="28">
        <f t="shared" si="472"/>
        <v>0</v>
      </c>
      <c r="BR274" s="28">
        <f t="shared" si="472"/>
        <v>0</v>
      </c>
      <c r="BS274" s="28">
        <f t="shared" si="472"/>
        <v>0</v>
      </c>
      <c r="BT274" s="28">
        <f t="shared" si="472"/>
        <v>0</v>
      </c>
      <c r="BU274" s="28">
        <f t="shared" ref="BU274:CU275" si="473">SUM(BU275)</f>
        <v>0</v>
      </c>
      <c r="BV274" s="28">
        <f t="shared" si="473"/>
        <v>0</v>
      </c>
      <c r="BW274" s="28">
        <f t="shared" si="473"/>
        <v>0</v>
      </c>
      <c r="BX274" s="28">
        <f t="shared" si="473"/>
        <v>0</v>
      </c>
      <c r="BY274" s="28">
        <f t="shared" si="473"/>
        <v>0</v>
      </c>
      <c r="BZ274" s="28">
        <f t="shared" si="473"/>
        <v>0</v>
      </c>
      <c r="CA274" s="28">
        <f t="shared" si="473"/>
        <v>0</v>
      </c>
      <c r="CB274" s="28">
        <f t="shared" si="473"/>
        <v>0</v>
      </c>
      <c r="CC274" s="28">
        <f t="shared" si="473"/>
        <v>0</v>
      </c>
      <c r="CD274" s="28">
        <f t="shared" si="473"/>
        <v>0</v>
      </c>
      <c r="CE274" s="28">
        <f t="shared" si="473"/>
        <v>0</v>
      </c>
      <c r="CF274" s="28">
        <f t="shared" si="473"/>
        <v>0</v>
      </c>
      <c r="CG274" s="28">
        <f t="shared" si="473"/>
        <v>0</v>
      </c>
      <c r="CH274" s="28">
        <f t="shared" si="473"/>
        <v>0</v>
      </c>
      <c r="CI274" s="28">
        <f t="shared" si="473"/>
        <v>0</v>
      </c>
      <c r="CJ274" s="28">
        <f t="shared" si="473"/>
        <v>0</v>
      </c>
      <c r="CK274" s="28">
        <f t="shared" si="473"/>
        <v>0</v>
      </c>
      <c r="CL274" s="28">
        <f t="shared" si="473"/>
        <v>0</v>
      </c>
      <c r="CM274" s="28">
        <f t="shared" si="473"/>
        <v>0</v>
      </c>
      <c r="CN274" s="28">
        <f t="shared" si="473"/>
        <v>0</v>
      </c>
      <c r="CO274" s="28"/>
      <c r="CP274" s="28"/>
      <c r="CQ274" s="28">
        <f t="shared" si="473"/>
        <v>0</v>
      </c>
      <c r="CR274" s="28">
        <f t="shared" si="473"/>
        <v>0</v>
      </c>
      <c r="CS274" s="28">
        <f t="shared" si="473"/>
        <v>0</v>
      </c>
      <c r="CT274" s="28">
        <f t="shared" si="473"/>
        <v>0</v>
      </c>
      <c r="CU274" s="29">
        <f t="shared" si="473"/>
        <v>0</v>
      </c>
      <c r="CV274" s="52"/>
      <c r="CW274" s="92"/>
      <c r="CX274" s="109">
        <v>25930036</v>
      </c>
      <c r="CY274" s="109">
        <f>D271-CX274</f>
        <v>-13880036</v>
      </c>
      <c r="CZ274" s="92"/>
      <c r="DA274" s="93"/>
    </row>
    <row r="275" spans="1:105" s="52" customFormat="1" ht="31.2" hidden="1" x14ac:dyDescent="0.3">
      <c r="A275" s="16" t="s">
        <v>331</v>
      </c>
      <c r="B275" s="16" t="s">
        <v>1</v>
      </c>
      <c r="C275" s="17" t="s">
        <v>332</v>
      </c>
      <c r="D275" s="18">
        <f>SUM(D276)</f>
        <v>0</v>
      </c>
      <c r="E275" s="18">
        <f t="shared" si="472"/>
        <v>0</v>
      </c>
      <c r="F275" s="18">
        <f t="shared" si="472"/>
        <v>0</v>
      </c>
      <c r="G275" s="18">
        <f t="shared" si="472"/>
        <v>0</v>
      </c>
      <c r="H275" s="18">
        <f t="shared" si="472"/>
        <v>0</v>
      </c>
      <c r="I275" s="18">
        <f t="shared" si="472"/>
        <v>0</v>
      </c>
      <c r="J275" s="18">
        <f t="shared" si="472"/>
        <v>0</v>
      </c>
      <c r="K275" s="18">
        <f t="shared" si="472"/>
        <v>0</v>
      </c>
      <c r="L275" s="18">
        <f t="shared" si="472"/>
        <v>0</v>
      </c>
      <c r="M275" s="18">
        <f t="shared" si="472"/>
        <v>0</v>
      </c>
      <c r="N275" s="18">
        <f t="shared" si="472"/>
        <v>0</v>
      </c>
      <c r="O275" s="18">
        <f t="shared" si="472"/>
        <v>0</v>
      </c>
      <c r="P275" s="18">
        <f t="shared" si="472"/>
        <v>0</v>
      </c>
      <c r="Q275" s="18">
        <f t="shared" si="472"/>
        <v>0</v>
      </c>
      <c r="R275" s="18">
        <f t="shared" si="472"/>
        <v>0</v>
      </c>
      <c r="S275" s="18">
        <f t="shared" si="472"/>
        <v>0</v>
      </c>
      <c r="T275" s="18">
        <f t="shared" si="472"/>
        <v>0</v>
      </c>
      <c r="U275" s="18">
        <f t="shared" si="472"/>
        <v>0</v>
      </c>
      <c r="V275" s="18">
        <f t="shared" si="472"/>
        <v>0</v>
      </c>
      <c r="W275" s="18">
        <f t="shared" si="472"/>
        <v>0</v>
      </c>
      <c r="X275" s="18">
        <f t="shared" si="472"/>
        <v>0</v>
      </c>
      <c r="Y275" s="18">
        <f t="shared" si="472"/>
        <v>0</v>
      </c>
      <c r="Z275" s="18">
        <f t="shared" si="472"/>
        <v>0</v>
      </c>
      <c r="AA275" s="18">
        <f t="shared" si="472"/>
        <v>0</v>
      </c>
      <c r="AB275" s="18">
        <f t="shared" si="472"/>
        <v>0</v>
      </c>
      <c r="AC275" s="18">
        <f t="shared" si="472"/>
        <v>0</v>
      </c>
      <c r="AD275" s="18">
        <f t="shared" si="472"/>
        <v>0</v>
      </c>
      <c r="AE275" s="18">
        <f t="shared" si="472"/>
        <v>0</v>
      </c>
      <c r="AF275" s="18">
        <f t="shared" si="472"/>
        <v>0</v>
      </c>
      <c r="AG275" s="18">
        <f t="shared" si="472"/>
        <v>0</v>
      </c>
      <c r="AH275" s="18">
        <f t="shared" si="472"/>
        <v>0</v>
      </c>
      <c r="AI275" s="18">
        <f t="shared" si="472"/>
        <v>0</v>
      </c>
      <c r="AJ275" s="18">
        <f t="shared" si="472"/>
        <v>0</v>
      </c>
      <c r="AK275" s="18">
        <f t="shared" si="472"/>
        <v>0</v>
      </c>
      <c r="AL275" s="18">
        <f t="shared" si="472"/>
        <v>0</v>
      </c>
      <c r="AM275" s="18">
        <f t="shared" si="472"/>
        <v>0</v>
      </c>
      <c r="AN275" s="18">
        <f t="shared" si="472"/>
        <v>0</v>
      </c>
      <c r="AO275" s="18">
        <f t="shared" si="472"/>
        <v>0</v>
      </c>
      <c r="AP275" s="18">
        <f t="shared" si="472"/>
        <v>0</v>
      </c>
      <c r="AQ275" s="18">
        <f t="shared" si="472"/>
        <v>0</v>
      </c>
      <c r="AR275" s="18">
        <f t="shared" si="472"/>
        <v>0</v>
      </c>
      <c r="AS275" s="18">
        <f t="shared" si="472"/>
        <v>0</v>
      </c>
      <c r="AT275" s="18">
        <f t="shared" si="472"/>
        <v>0</v>
      </c>
      <c r="AU275" s="18">
        <f t="shared" si="472"/>
        <v>0</v>
      </c>
      <c r="AV275" s="18">
        <f t="shared" si="472"/>
        <v>0</v>
      </c>
      <c r="AW275" s="18">
        <f t="shared" si="472"/>
        <v>0</v>
      </c>
      <c r="AX275" s="18">
        <f t="shared" si="472"/>
        <v>0</v>
      </c>
      <c r="AY275" s="18"/>
      <c r="AZ275" s="18">
        <f t="shared" si="472"/>
        <v>0</v>
      </c>
      <c r="BA275" s="18">
        <f t="shared" si="472"/>
        <v>0</v>
      </c>
      <c r="BB275" s="18">
        <f t="shared" si="472"/>
        <v>0</v>
      </c>
      <c r="BC275" s="18">
        <f t="shared" si="472"/>
        <v>0</v>
      </c>
      <c r="BD275" s="18">
        <f t="shared" si="472"/>
        <v>0</v>
      </c>
      <c r="BE275" s="18">
        <f t="shared" si="472"/>
        <v>0</v>
      </c>
      <c r="BF275" s="18">
        <f t="shared" si="472"/>
        <v>0</v>
      </c>
      <c r="BG275" s="18">
        <f t="shared" si="472"/>
        <v>0</v>
      </c>
      <c r="BH275" s="18">
        <f t="shared" si="472"/>
        <v>0</v>
      </c>
      <c r="BI275" s="18">
        <f t="shared" si="472"/>
        <v>0</v>
      </c>
      <c r="BJ275" s="18">
        <f t="shared" si="472"/>
        <v>0</v>
      </c>
      <c r="BK275" s="18">
        <f t="shared" si="472"/>
        <v>0</v>
      </c>
      <c r="BL275" s="18">
        <f t="shared" si="472"/>
        <v>0</v>
      </c>
      <c r="BM275" s="18">
        <f t="shared" si="472"/>
        <v>0</v>
      </c>
      <c r="BN275" s="18">
        <f t="shared" si="472"/>
        <v>0</v>
      </c>
      <c r="BO275" s="18">
        <f t="shared" si="472"/>
        <v>0</v>
      </c>
      <c r="BP275" s="18">
        <f t="shared" si="472"/>
        <v>0</v>
      </c>
      <c r="BQ275" s="18">
        <f t="shared" si="472"/>
        <v>0</v>
      </c>
      <c r="BR275" s="18">
        <f t="shared" si="472"/>
        <v>0</v>
      </c>
      <c r="BS275" s="18">
        <f t="shared" si="472"/>
        <v>0</v>
      </c>
      <c r="BT275" s="18">
        <f t="shared" si="472"/>
        <v>0</v>
      </c>
      <c r="BU275" s="18">
        <f t="shared" si="473"/>
        <v>0</v>
      </c>
      <c r="BV275" s="18">
        <f t="shared" si="473"/>
        <v>0</v>
      </c>
      <c r="BW275" s="18">
        <f t="shared" si="473"/>
        <v>0</v>
      </c>
      <c r="BX275" s="18">
        <f t="shared" si="473"/>
        <v>0</v>
      </c>
      <c r="BY275" s="18">
        <f t="shared" si="473"/>
        <v>0</v>
      </c>
      <c r="BZ275" s="18">
        <f t="shared" si="473"/>
        <v>0</v>
      </c>
      <c r="CA275" s="18">
        <f t="shared" si="473"/>
        <v>0</v>
      </c>
      <c r="CB275" s="18">
        <f t="shared" si="473"/>
        <v>0</v>
      </c>
      <c r="CC275" s="18">
        <f t="shared" si="473"/>
        <v>0</v>
      </c>
      <c r="CD275" s="18">
        <f t="shared" si="473"/>
        <v>0</v>
      </c>
      <c r="CE275" s="18">
        <f t="shared" si="473"/>
        <v>0</v>
      </c>
      <c r="CF275" s="18">
        <f t="shared" si="473"/>
        <v>0</v>
      </c>
      <c r="CG275" s="18">
        <f t="shared" si="473"/>
        <v>0</v>
      </c>
      <c r="CH275" s="18">
        <f t="shared" si="473"/>
        <v>0</v>
      </c>
      <c r="CI275" s="18">
        <f t="shared" si="473"/>
        <v>0</v>
      </c>
      <c r="CJ275" s="18">
        <f t="shared" si="473"/>
        <v>0</v>
      </c>
      <c r="CK275" s="18">
        <f t="shared" si="473"/>
        <v>0</v>
      </c>
      <c r="CL275" s="18">
        <f t="shared" si="473"/>
        <v>0</v>
      </c>
      <c r="CM275" s="18">
        <f t="shared" si="473"/>
        <v>0</v>
      </c>
      <c r="CN275" s="18">
        <f t="shared" si="473"/>
        <v>0</v>
      </c>
      <c r="CO275" s="18"/>
      <c r="CP275" s="18"/>
      <c r="CQ275" s="18">
        <f t="shared" si="473"/>
        <v>0</v>
      </c>
      <c r="CR275" s="18">
        <f t="shared" si="473"/>
        <v>0</v>
      </c>
      <c r="CS275" s="18">
        <f t="shared" si="473"/>
        <v>0</v>
      </c>
      <c r="CT275" s="18">
        <f t="shared" si="473"/>
        <v>0</v>
      </c>
      <c r="CU275" s="46">
        <f t="shared" si="473"/>
        <v>0</v>
      </c>
      <c r="CV275" s="58"/>
      <c r="CW275" s="94"/>
      <c r="CX275" s="114">
        <v>250000000</v>
      </c>
      <c r="CY275" s="114">
        <f>D272-CX275</f>
        <v>-246645699</v>
      </c>
      <c r="CZ275" s="94"/>
      <c r="DA275" s="95"/>
    </row>
    <row r="276" spans="1:105" s="58" customFormat="1" ht="31.2" hidden="1" x14ac:dyDescent="0.3">
      <c r="A276" s="21" t="s">
        <v>1</v>
      </c>
      <c r="B276" s="21" t="s">
        <v>102</v>
      </c>
      <c r="C276" s="22" t="s">
        <v>332</v>
      </c>
      <c r="D276" s="18">
        <f>SUM(E276+BZ276+CR276)</f>
        <v>0</v>
      </c>
      <c r="E276" s="19">
        <f>SUM(F276+BA276)</f>
        <v>0</v>
      </c>
      <c r="F276" s="19">
        <f>SUM(G276+H276+I276+P276+S276+T276+U276+AE276+AD276)</f>
        <v>0</v>
      </c>
      <c r="G276" s="19">
        <v>0</v>
      </c>
      <c r="H276" s="19">
        <v>0</v>
      </c>
      <c r="I276" s="19">
        <f t="shared" si="365"/>
        <v>0</v>
      </c>
      <c r="J276" s="19">
        <v>0</v>
      </c>
      <c r="K276" s="19">
        <v>0</v>
      </c>
      <c r="L276" s="19">
        <v>0</v>
      </c>
      <c r="M276" s="19">
        <v>0</v>
      </c>
      <c r="N276" s="19">
        <v>0</v>
      </c>
      <c r="O276" s="19">
        <v>0</v>
      </c>
      <c r="P276" s="19">
        <f t="shared" si="366"/>
        <v>0</v>
      </c>
      <c r="Q276" s="19">
        <v>0</v>
      </c>
      <c r="R276" s="19">
        <v>0</v>
      </c>
      <c r="S276" s="19">
        <v>0</v>
      </c>
      <c r="T276" s="19">
        <v>0</v>
      </c>
      <c r="U276" s="19">
        <f t="shared" ref="U276" si="474">SUM(V276:AC276)</f>
        <v>0</v>
      </c>
      <c r="V276" s="19">
        <v>0</v>
      </c>
      <c r="W276" s="19">
        <v>0</v>
      </c>
      <c r="X276" s="19">
        <v>0</v>
      </c>
      <c r="Y276" s="19">
        <v>0</v>
      </c>
      <c r="Z276" s="19">
        <v>0</v>
      </c>
      <c r="AA276" s="19">
        <v>0</v>
      </c>
      <c r="AB276" s="19">
        <v>0</v>
      </c>
      <c r="AC276" s="19">
        <v>0</v>
      </c>
      <c r="AD276" s="19">
        <v>0</v>
      </c>
      <c r="AE276" s="19">
        <f>SUM(AF276:AZ276)</f>
        <v>0</v>
      </c>
      <c r="AF276" s="19">
        <v>0</v>
      </c>
      <c r="AG276" s="19">
        <v>0</v>
      </c>
      <c r="AH276" s="19">
        <v>0</v>
      </c>
      <c r="AI276" s="19">
        <v>0</v>
      </c>
      <c r="AJ276" s="19">
        <v>0</v>
      </c>
      <c r="AK276" s="19">
        <v>0</v>
      </c>
      <c r="AL276" s="19">
        <v>0</v>
      </c>
      <c r="AM276" s="19">
        <v>0</v>
      </c>
      <c r="AN276" s="19">
        <v>0</v>
      </c>
      <c r="AO276" s="19">
        <v>0</v>
      </c>
      <c r="AP276" s="19">
        <v>0</v>
      </c>
      <c r="AQ276" s="19">
        <v>0</v>
      </c>
      <c r="AR276" s="19">
        <v>0</v>
      </c>
      <c r="AS276" s="19">
        <v>0</v>
      </c>
      <c r="AT276" s="19">
        <v>0</v>
      </c>
      <c r="AU276" s="19">
        <v>0</v>
      </c>
      <c r="AV276" s="19">
        <v>0</v>
      </c>
      <c r="AW276" s="19">
        <v>0</v>
      </c>
      <c r="AX276" s="19">
        <v>0</v>
      </c>
      <c r="AY276" s="19"/>
      <c r="AZ276" s="19">
        <v>0</v>
      </c>
      <c r="BA276" s="19">
        <f>SUM(BB276+BF276+BI276+BK276+BN276)</f>
        <v>0</v>
      </c>
      <c r="BB276" s="19">
        <f>SUM(BC276:BE276)</f>
        <v>0</v>
      </c>
      <c r="BC276" s="19">
        <v>0</v>
      </c>
      <c r="BD276" s="19">
        <v>0</v>
      </c>
      <c r="BE276" s="19">
        <v>0</v>
      </c>
      <c r="BF276" s="19">
        <f>SUM(BH276:BH276)</f>
        <v>0</v>
      </c>
      <c r="BG276" s="19">
        <v>0</v>
      </c>
      <c r="BH276" s="19">
        <v>0</v>
      </c>
      <c r="BI276" s="19">
        <v>0</v>
      </c>
      <c r="BJ276" s="19">
        <v>0</v>
      </c>
      <c r="BK276" s="19">
        <f t="shared" si="368"/>
        <v>0</v>
      </c>
      <c r="BL276" s="19">
        <v>0</v>
      </c>
      <c r="BM276" s="19">
        <v>0</v>
      </c>
      <c r="BN276" s="19">
        <f>SUM(BO276:BY276)</f>
        <v>0</v>
      </c>
      <c r="BO276" s="19">
        <v>0</v>
      </c>
      <c r="BP276" s="19">
        <v>0</v>
      </c>
      <c r="BQ276" s="19">
        <v>0</v>
      </c>
      <c r="BR276" s="19">
        <v>0</v>
      </c>
      <c r="BS276" s="19">
        <v>0</v>
      </c>
      <c r="BT276" s="19">
        <v>0</v>
      </c>
      <c r="BU276" s="19">
        <v>0</v>
      </c>
      <c r="BV276" s="19">
        <v>0</v>
      </c>
      <c r="BW276" s="19">
        <v>0</v>
      </c>
      <c r="BX276" s="19">
        <v>0</v>
      </c>
      <c r="BY276" s="19">
        <v>0</v>
      </c>
      <c r="BZ276" s="19">
        <f>SUM(CA276+CQ276)</f>
        <v>0</v>
      </c>
      <c r="CA276" s="19">
        <f>SUM(CB276+CE276+CK276)</f>
        <v>0</v>
      </c>
      <c r="CB276" s="19">
        <f t="shared" si="369"/>
        <v>0</v>
      </c>
      <c r="CC276" s="19">
        <v>0</v>
      </c>
      <c r="CD276" s="19">
        <v>0</v>
      </c>
      <c r="CE276" s="19">
        <f>SUM(CF276:CJ276)</f>
        <v>0</v>
      </c>
      <c r="CF276" s="19">
        <v>0</v>
      </c>
      <c r="CG276" s="19">
        <v>0</v>
      </c>
      <c r="CH276" s="19">
        <v>0</v>
      </c>
      <c r="CI276" s="19">
        <v>0</v>
      </c>
      <c r="CJ276" s="19">
        <v>0</v>
      </c>
      <c r="CK276" s="19">
        <f>SUM(CL276:CP276)</f>
        <v>0</v>
      </c>
      <c r="CL276" s="19">
        <v>0</v>
      </c>
      <c r="CM276" s="19">
        <v>0</v>
      </c>
      <c r="CN276" s="19">
        <v>0</v>
      </c>
      <c r="CO276" s="19"/>
      <c r="CP276" s="19"/>
      <c r="CQ276" s="19">
        <v>0</v>
      </c>
      <c r="CR276" s="19">
        <f t="shared" si="370"/>
        <v>0</v>
      </c>
      <c r="CS276" s="19">
        <f t="shared" si="371"/>
        <v>0</v>
      </c>
      <c r="CT276" s="19">
        <v>0</v>
      </c>
      <c r="CU276" s="20"/>
      <c r="CV276" s="52"/>
      <c r="CW276" s="94"/>
      <c r="CX276" s="109">
        <v>250000000</v>
      </c>
      <c r="CY276" s="109">
        <f>D273-CX276</f>
        <v>-246645699</v>
      </c>
      <c r="CZ276" s="94"/>
      <c r="DA276" s="93"/>
    </row>
    <row r="277" spans="1:105" s="58" customFormat="1" ht="15.6" x14ac:dyDescent="0.3">
      <c r="A277" s="25" t="s">
        <v>333</v>
      </c>
      <c r="B277" s="25" t="s">
        <v>1</v>
      </c>
      <c r="C277" s="26" t="s">
        <v>334</v>
      </c>
      <c r="D277" s="27">
        <f t="shared" ref="D277:AX277" si="475">SUM(D284+D294+D286+D288+D290+D292+D296+D278)</f>
        <v>692516044</v>
      </c>
      <c r="E277" s="27">
        <f t="shared" si="475"/>
        <v>448616044</v>
      </c>
      <c r="F277" s="27">
        <f t="shared" si="475"/>
        <v>82547909</v>
      </c>
      <c r="G277" s="27">
        <f t="shared" si="475"/>
        <v>0</v>
      </c>
      <c r="H277" s="27">
        <f t="shared" si="475"/>
        <v>0</v>
      </c>
      <c r="I277" s="27">
        <f t="shared" si="475"/>
        <v>0</v>
      </c>
      <c r="J277" s="27">
        <f t="shared" si="475"/>
        <v>0</v>
      </c>
      <c r="K277" s="27">
        <f t="shared" si="475"/>
        <v>0</v>
      </c>
      <c r="L277" s="27">
        <f t="shared" si="475"/>
        <v>0</v>
      </c>
      <c r="M277" s="27">
        <f t="shared" si="475"/>
        <v>0</v>
      </c>
      <c r="N277" s="27">
        <f t="shared" si="475"/>
        <v>0</v>
      </c>
      <c r="O277" s="27">
        <f t="shared" si="475"/>
        <v>0</v>
      </c>
      <c r="P277" s="27">
        <f t="shared" si="475"/>
        <v>0</v>
      </c>
      <c r="Q277" s="27">
        <f t="shared" si="475"/>
        <v>0</v>
      </c>
      <c r="R277" s="27">
        <f t="shared" si="475"/>
        <v>0</v>
      </c>
      <c r="S277" s="27">
        <f t="shared" si="475"/>
        <v>0</v>
      </c>
      <c r="T277" s="27">
        <f t="shared" si="475"/>
        <v>0</v>
      </c>
      <c r="U277" s="27">
        <f t="shared" si="475"/>
        <v>0</v>
      </c>
      <c r="V277" s="27">
        <f t="shared" si="475"/>
        <v>0</v>
      </c>
      <c r="W277" s="27">
        <f t="shared" si="475"/>
        <v>0</v>
      </c>
      <c r="X277" s="27">
        <f t="shared" si="475"/>
        <v>0</v>
      </c>
      <c r="Y277" s="27">
        <f t="shared" si="475"/>
        <v>0</v>
      </c>
      <c r="Z277" s="27">
        <f t="shared" si="475"/>
        <v>0</v>
      </c>
      <c r="AA277" s="27">
        <f t="shared" si="475"/>
        <v>0</v>
      </c>
      <c r="AB277" s="27">
        <f t="shared" si="475"/>
        <v>0</v>
      </c>
      <c r="AC277" s="27">
        <f t="shared" si="475"/>
        <v>0</v>
      </c>
      <c r="AD277" s="27">
        <f t="shared" si="475"/>
        <v>0</v>
      </c>
      <c r="AE277" s="27">
        <f t="shared" si="475"/>
        <v>82547909</v>
      </c>
      <c r="AF277" s="27">
        <f t="shared" si="475"/>
        <v>0</v>
      </c>
      <c r="AG277" s="27">
        <f t="shared" si="475"/>
        <v>0</v>
      </c>
      <c r="AH277" s="27">
        <f t="shared" si="475"/>
        <v>0</v>
      </c>
      <c r="AI277" s="27">
        <f t="shared" si="475"/>
        <v>0</v>
      </c>
      <c r="AJ277" s="27">
        <f t="shared" si="475"/>
        <v>0</v>
      </c>
      <c r="AK277" s="27">
        <f t="shared" si="475"/>
        <v>0</v>
      </c>
      <c r="AL277" s="27">
        <f t="shared" si="475"/>
        <v>0</v>
      </c>
      <c r="AM277" s="27">
        <f t="shared" si="475"/>
        <v>0</v>
      </c>
      <c r="AN277" s="27">
        <f t="shared" si="475"/>
        <v>0</v>
      </c>
      <c r="AO277" s="27">
        <f t="shared" si="475"/>
        <v>0</v>
      </c>
      <c r="AP277" s="27">
        <f t="shared" si="475"/>
        <v>0</v>
      </c>
      <c r="AQ277" s="27">
        <f t="shared" si="475"/>
        <v>0</v>
      </c>
      <c r="AR277" s="27">
        <f t="shared" si="475"/>
        <v>0</v>
      </c>
      <c r="AS277" s="27">
        <f t="shared" si="475"/>
        <v>0</v>
      </c>
      <c r="AT277" s="27">
        <f t="shared" si="475"/>
        <v>0</v>
      </c>
      <c r="AU277" s="27">
        <f t="shared" si="475"/>
        <v>0</v>
      </c>
      <c r="AV277" s="27">
        <f t="shared" si="475"/>
        <v>0</v>
      </c>
      <c r="AW277" s="27">
        <f t="shared" si="475"/>
        <v>0</v>
      </c>
      <c r="AX277" s="27">
        <f t="shared" si="475"/>
        <v>0</v>
      </c>
      <c r="AY277" s="27"/>
      <c r="AZ277" s="27">
        <f t="shared" ref="AZ277:CU277" si="476">SUM(AZ284+AZ294+AZ286+AZ288+AZ290+AZ292+AZ296+AZ278)</f>
        <v>82547909</v>
      </c>
      <c r="BA277" s="27">
        <f t="shared" si="476"/>
        <v>366068135</v>
      </c>
      <c r="BB277" s="27">
        <f t="shared" si="476"/>
        <v>32005000</v>
      </c>
      <c r="BC277" s="27">
        <f t="shared" si="476"/>
        <v>32005000</v>
      </c>
      <c r="BD277" s="27">
        <f t="shared" si="476"/>
        <v>0</v>
      </c>
      <c r="BE277" s="27">
        <f t="shared" si="476"/>
        <v>0</v>
      </c>
      <c r="BF277" s="27">
        <f t="shared" si="476"/>
        <v>28451367</v>
      </c>
      <c r="BG277" s="27">
        <f t="shared" si="476"/>
        <v>20959075</v>
      </c>
      <c r="BH277" s="27">
        <f t="shared" si="476"/>
        <v>7492292</v>
      </c>
      <c r="BI277" s="27">
        <f t="shared" si="476"/>
        <v>271744264</v>
      </c>
      <c r="BJ277" s="27">
        <f t="shared" si="476"/>
        <v>0</v>
      </c>
      <c r="BK277" s="27">
        <f t="shared" si="476"/>
        <v>0</v>
      </c>
      <c r="BL277" s="27">
        <f t="shared" si="476"/>
        <v>0</v>
      </c>
      <c r="BM277" s="27">
        <f t="shared" si="476"/>
        <v>0</v>
      </c>
      <c r="BN277" s="27">
        <f t="shared" si="476"/>
        <v>33867504</v>
      </c>
      <c r="BO277" s="27">
        <f t="shared" si="476"/>
        <v>0</v>
      </c>
      <c r="BP277" s="27">
        <f t="shared" si="476"/>
        <v>0</v>
      </c>
      <c r="BQ277" s="27">
        <f t="shared" si="476"/>
        <v>0</v>
      </c>
      <c r="BR277" s="27">
        <f t="shared" si="476"/>
        <v>0</v>
      </c>
      <c r="BS277" s="27">
        <f t="shared" si="476"/>
        <v>0</v>
      </c>
      <c r="BT277" s="27">
        <f t="shared" si="476"/>
        <v>0</v>
      </c>
      <c r="BU277" s="27">
        <f t="shared" si="476"/>
        <v>0</v>
      </c>
      <c r="BV277" s="27">
        <f t="shared" si="476"/>
        <v>0</v>
      </c>
      <c r="BW277" s="27">
        <f t="shared" si="476"/>
        <v>0</v>
      </c>
      <c r="BX277" s="27">
        <f t="shared" si="476"/>
        <v>0</v>
      </c>
      <c r="BY277" s="27">
        <f t="shared" si="476"/>
        <v>33867504</v>
      </c>
      <c r="BZ277" s="27">
        <f t="shared" si="476"/>
        <v>243900000</v>
      </c>
      <c r="CA277" s="27">
        <f t="shared" si="476"/>
        <v>243900000</v>
      </c>
      <c r="CB277" s="27">
        <f t="shared" si="476"/>
        <v>0</v>
      </c>
      <c r="CC277" s="27">
        <f t="shared" si="476"/>
        <v>0</v>
      </c>
      <c r="CD277" s="27">
        <f t="shared" si="476"/>
        <v>0</v>
      </c>
      <c r="CE277" s="27">
        <f t="shared" si="476"/>
        <v>161859686</v>
      </c>
      <c r="CF277" s="27">
        <f t="shared" si="476"/>
        <v>98859686</v>
      </c>
      <c r="CG277" s="27">
        <f t="shared" si="476"/>
        <v>61000000</v>
      </c>
      <c r="CH277" s="27">
        <f t="shared" si="476"/>
        <v>2000000</v>
      </c>
      <c r="CI277" s="27">
        <f t="shared" si="476"/>
        <v>0</v>
      </c>
      <c r="CJ277" s="27">
        <f t="shared" si="476"/>
        <v>0</v>
      </c>
      <c r="CK277" s="27">
        <f t="shared" si="476"/>
        <v>82040314</v>
      </c>
      <c r="CL277" s="27">
        <f t="shared" si="476"/>
        <v>0</v>
      </c>
      <c r="CM277" s="27">
        <f t="shared" si="476"/>
        <v>68500000</v>
      </c>
      <c r="CN277" s="27">
        <f t="shared" si="476"/>
        <v>13540314</v>
      </c>
      <c r="CO277" s="27">
        <f t="shared" si="476"/>
        <v>0</v>
      </c>
      <c r="CP277" s="27">
        <f t="shared" si="476"/>
        <v>0</v>
      </c>
      <c r="CQ277" s="27">
        <f t="shared" si="476"/>
        <v>0</v>
      </c>
      <c r="CR277" s="27">
        <f t="shared" si="476"/>
        <v>0</v>
      </c>
      <c r="CS277" s="27">
        <f t="shared" si="476"/>
        <v>0</v>
      </c>
      <c r="CT277" s="27">
        <f t="shared" si="476"/>
        <v>0</v>
      </c>
      <c r="CU277" s="61">
        <f t="shared" si="476"/>
        <v>0</v>
      </c>
      <c r="CW277" s="92"/>
      <c r="CX277" s="114">
        <v>657174599</v>
      </c>
      <c r="CY277" s="114">
        <f t="shared" ref="CY277:CY298" si="477">D277-CX277</f>
        <v>35341445</v>
      </c>
      <c r="CZ277" s="92"/>
      <c r="DA277" s="93"/>
    </row>
    <row r="278" spans="1:105" s="52" customFormat="1" ht="15.6" x14ac:dyDescent="0.3">
      <c r="A278" s="16" t="s">
        <v>335</v>
      </c>
      <c r="B278" s="16" t="s">
        <v>1</v>
      </c>
      <c r="C278" s="30" t="s">
        <v>336</v>
      </c>
      <c r="D278" s="18">
        <f>SUM(D279:D283)</f>
        <v>285381262</v>
      </c>
      <c r="E278" s="18">
        <f t="shared" ref="E278:BP278" si="478">SUM(E279:E283)</f>
        <v>285381262</v>
      </c>
      <c r="F278" s="18">
        <f t="shared" si="478"/>
        <v>15458754</v>
      </c>
      <c r="G278" s="18">
        <f t="shared" si="478"/>
        <v>0</v>
      </c>
      <c r="H278" s="18">
        <f t="shared" si="478"/>
        <v>0</v>
      </c>
      <c r="I278" s="18">
        <f t="shared" si="478"/>
        <v>0</v>
      </c>
      <c r="J278" s="18">
        <f t="shared" si="478"/>
        <v>0</v>
      </c>
      <c r="K278" s="18">
        <f t="shared" si="478"/>
        <v>0</v>
      </c>
      <c r="L278" s="18">
        <f t="shared" si="478"/>
        <v>0</v>
      </c>
      <c r="M278" s="18">
        <f t="shared" si="478"/>
        <v>0</v>
      </c>
      <c r="N278" s="18">
        <f t="shared" si="478"/>
        <v>0</v>
      </c>
      <c r="O278" s="18">
        <f t="shared" si="478"/>
        <v>0</v>
      </c>
      <c r="P278" s="18">
        <f t="shared" si="478"/>
        <v>0</v>
      </c>
      <c r="Q278" s="18">
        <f t="shared" si="478"/>
        <v>0</v>
      </c>
      <c r="R278" s="18">
        <f t="shared" si="478"/>
        <v>0</v>
      </c>
      <c r="S278" s="18">
        <f t="shared" si="478"/>
        <v>0</v>
      </c>
      <c r="T278" s="18">
        <f t="shared" si="478"/>
        <v>0</v>
      </c>
      <c r="U278" s="18">
        <f t="shared" si="478"/>
        <v>0</v>
      </c>
      <c r="V278" s="18">
        <f t="shared" si="478"/>
        <v>0</v>
      </c>
      <c r="W278" s="18">
        <f t="shared" si="478"/>
        <v>0</v>
      </c>
      <c r="X278" s="18">
        <f t="shared" si="478"/>
        <v>0</v>
      </c>
      <c r="Y278" s="18">
        <f t="shared" si="478"/>
        <v>0</v>
      </c>
      <c r="Z278" s="18">
        <f t="shared" si="478"/>
        <v>0</v>
      </c>
      <c r="AA278" s="18">
        <f t="shared" si="478"/>
        <v>0</v>
      </c>
      <c r="AB278" s="18">
        <f t="shared" si="478"/>
        <v>0</v>
      </c>
      <c r="AC278" s="18">
        <f t="shared" si="478"/>
        <v>0</v>
      </c>
      <c r="AD278" s="18">
        <f t="shared" si="478"/>
        <v>0</v>
      </c>
      <c r="AE278" s="18">
        <f t="shared" si="478"/>
        <v>15458754</v>
      </c>
      <c r="AF278" s="18">
        <f t="shared" si="478"/>
        <v>0</v>
      </c>
      <c r="AG278" s="18">
        <f t="shared" si="478"/>
        <v>0</v>
      </c>
      <c r="AH278" s="18">
        <f t="shared" si="478"/>
        <v>0</v>
      </c>
      <c r="AI278" s="18">
        <f t="shared" si="478"/>
        <v>0</v>
      </c>
      <c r="AJ278" s="18">
        <f t="shared" si="478"/>
        <v>0</v>
      </c>
      <c r="AK278" s="18">
        <f t="shared" si="478"/>
        <v>0</v>
      </c>
      <c r="AL278" s="18">
        <f t="shared" si="478"/>
        <v>0</v>
      </c>
      <c r="AM278" s="18">
        <f t="shared" si="478"/>
        <v>0</v>
      </c>
      <c r="AN278" s="18">
        <f t="shared" si="478"/>
        <v>0</v>
      </c>
      <c r="AO278" s="18">
        <f t="shared" si="478"/>
        <v>0</v>
      </c>
      <c r="AP278" s="18">
        <f t="shared" si="478"/>
        <v>0</v>
      </c>
      <c r="AQ278" s="18">
        <f t="shared" si="478"/>
        <v>0</v>
      </c>
      <c r="AR278" s="18">
        <f t="shared" si="478"/>
        <v>0</v>
      </c>
      <c r="AS278" s="18">
        <f t="shared" si="478"/>
        <v>0</v>
      </c>
      <c r="AT278" s="18">
        <f t="shared" si="478"/>
        <v>0</v>
      </c>
      <c r="AU278" s="18">
        <f t="shared" si="478"/>
        <v>0</v>
      </c>
      <c r="AV278" s="18">
        <f t="shared" si="478"/>
        <v>0</v>
      </c>
      <c r="AW278" s="18">
        <f t="shared" si="478"/>
        <v>0</v>
      </c>
      <c r="AX278" s="18">
        <f t="shared" si="478"/>
        <v>0</v>
      </c>
      <c r="AY278" s="18">
        <f t="shared" si="478"/>
        <v>0</v>
      </c>
      <c r="AZ278" s="18">
        <f t="shared" si="478"/>
        <v>15458754</v>
      </c>
      <c r="BA278" s="18">
        <f t="shared" si="478"/>
        <v>269922508</v>
      </c>
      <c r="BB278" s="18">
        <f t="shared" si="478"/>
        <v>0</v>
      </c>
      <c r="BC278" s="18">
        <f t="shared" si="478"/>
        <v>0</v>
      </c>
      <c r="BD278" s="18">
        <f t="shared" si="478"/>
        <v>0</v>
      </c>
      <c r="BE278" s="18">
        <f t="shared" si="478"/>
        <v>0</v>
      </c>
      <c r="BF278" s="18">
        <f t="shared" si="478"/>
        <v>20959075</v>
      </c>
      <c r="BG278" s="18">
        <f t="shared" si="478"/>
        <v>20959075</v>
      </c>
      <c r="BH278" s="18">
        <f t="shared" si="478"/>
        <v>0</v>
      </c>
      <c r="BI278" s="18">
        <f t="shared" si="478"/>
        <v>248963433</v>
      </c>
      <c r="BJ278" s="18">
        <f t="shared" si="478"/>
        <v>0</v>
      </c>
      <c r="BK278" s="18">
        <f t="shared" si="478"/>
        <v>0</v>
      </c>
      <c r="BL278" s="18">
        <f t="shared" si="478"/>
        <v>0</v>
      </c>
      <c r="BM278" s="18">
        <f t="shared" si="478"/>
        <v>0</v>
      </c>
      <c r="BN278" s="18">
        <f t="shared" si="478"/>
        <v>0</v>
      </c>
      <c r="BO278" s="18">
        <f t="shared" si="478"/>
        <v>0</v>
      </c>
      <c r="BP278" s="18">
        <f t="shared" si="478"/>
        <v>0</v>
      </c>
      <c r="BQ278" s="18">
        <f t="shared" ref="BQ278:CQ278" si="479">SUM(BQ279:BQ283)</f>
        <v>0</v>
      </c>
      <c r="BR278" s="18">
        <f t="shared" si="479"/>
        <v>0</v>
      </c>
      <c r="BS278" s="18">
        <f t="shared" si="479"/>
        <v>0</v>
      </c>
      <c r="BT278" s="18">
        <f t="shared" si="479"/>
        <v>0</v>
      </c>
      <c r="BU278" s="18">
        <f t="shared" si="479"/>
        <v>0</v>
      </c>
      <c r="BV278" s="18">
        <f t="shared" si="479"/>
        <v>0</v>
      </c>
      <c r="BW278" s="18">
        <f t="shared" si="479"/>
        <v>0</v>
      </c>
      <c r="BX278" s="18">
        <f t="shared" si="479"/>
        <v>0</v>
      </c>
      <c r="BY278" s="18">
        <f t="shared" si="479"/>
        <v>0</v>
      </c>
      <c r="BZ278" s="18">
        <f t="shared" si="479"/>
        <v>0</v>
      </c>
      <c r="CA278" s="18">
        <f t="shared" si="479"/>
        <v>0</v>
      </c>
      <c r="CB278" s="18">
        <f t="shared" si="479"/>
        <v>0</v>
      </c>
      <c r="CC278" s="18">
        <f t="shared" si="479"/>
        <v>0</v>
      </c>
      <c r="CD278" s="18">
        <f t="shared" si="479"/>
        <v>0</v>
      </c>
      <c r="CE278" s="18">
        <f t="shared" si="479"/>
        <v>0</v>
      </c>
      <c r="CF278" s="18">
        <f t="shared" si="479"/>
        <v>0</v>
      </c>
      <c r="CG278" s="18">
        <f t="shared" si="479"/>
        <v>0</v>
      </c>
      <c r="CH278" s="18">
        <f t="shared" si="479"/>
        <v>0</v>
      </c>
      <c r="CI278" s="18">
        <f t="shared" si="479"/>
        <v>0</v>
      </c>
      <c r="CJ278" s="18">
        <f t="shared" si="479"/>
        <v>0</v>
      </c>
      <c r="CK278" s="18">
        <f t="shared" si="479"/>
        <v>0</v>
      </c>
      <c r="CL278" s="18">
        <f t="shared" si="479"/>
        <v>0</v>
      </c>
      <c r="CM278" s="18">
        <f t="shared" si="479"/>
        <v>0</v>
      </c>
      <c r="CN278" s="18">
        <f t="shared" si="479"/>
        <v>0</v>
      </c>
      <c r="CO278" s="18">
        <f t="shared" si="479"/>
        <v>0</v>
      </c>
      <c r="CP278" s="18">
        <f t="shared" si="479"/>
        <v>0</v>
      </c>
      <c r="CQ278" s="18">
        <f t="shared" si="479"/>
        <v>0</v>
      </c>
      <c r="CR278" s="18">
        <f t="shared" ref="CR278:CU278" si="480">SUM(CR279:CR282)</f>
        <v>0</v>
      </c>
      <c r="CS278" s="18">
        <f t="shared" si="480"/>
        <v>0</v>
      </c>
      <c r="CT278" s="18">
        <f t="shared" si="480"/>
        <v>0</v>
      </c>
      <c r="CU278" s="46">
        <f t="shared" si="480"/>
        <v>0</v>
      </c>
      <c r="CV278" s="58"/>
      <c r="CW278" s="94"/>
      <c r="CX278" s="109">
        <v>274441277</v>
      </c>
      <c r="CY278" s="109">
        <f t="shared" si="477"/>
        <v>10939985</v>
      </c>
      <c r="CZ278" s="94"/>
      <c r="DA278" s="95"/>
    </row>
    <row r="279" spans="1:105" s="58" customFormat="1" ht="31.2" x14ac:dyDescent="0.3">
      <c r="A279" s="54"/>
      <c r="B279" s="42" t="s">
        <v>337</v>
      </c>
      <c r="C279" s="43" t="s">
        <v>508</v>
      </c>
      <c r="D279" s="38">
        <f>SUM(E279+BZ279+CR279)</f>
        <v>4518769</v>
      </c>
      <c r="E279" s="39">
        <f>SUM(F279+BA279)</f>
        <v>4518769</v>
      </c>
      <c r="F279" s="39">
        <f t="shared" ref="F279:F283" si="481">SUM(G279+H279+I279+P279+S279+T279+U279+AE279+AD279)</f>
        <v>4518769</v>
      </c>
      <c r="G279" s="39">
        <v>0</v>
      </c>
      <c r="H279" s="39">
        <v>0</v>
      </c>
      <c r="I279" s="39">
        <f t="shared" ref="I279" si="482">SUM(J279:O279)</f>
        <v>0</v>
      </c>
      <c r="J279" s="39">
        <v>0</v>
      </c>
      <c r="K279" s="39">
        <v>0</v>
      </c>
      <c r="L279" s="39">
        <v>0</v>
      </c>
      <c r="M279" s="39">
        <v>0</v>
      </c>
      <c r="N279" s="39">
        <v>0</v>
      </c>
      <c r="O279" s="39">
        <v>0</v>
      </c>
      <c r="P279" s="39">
        <f t="shared" ref="P279:P283" si="483">SUM(Q279:R279)</f>
        <v>0</v>
      </c>
      <c r="Q279" s="39">
        <v>0</v>
      </c>
      <c r="R279" s="39">
        <v>0</v>
      </c>
      <c r="S279" s="39">
        <v>0</v>
      </c>
      <c r="T279" s="39">
        <v>0</v>
      </c>
      <c r="U279" s="39">
        <f t="shared" ref="U279:U283" si="484">SUM(V279:AC279)</f>
        <v>0</v>
      </c>
      <c r="V279" s="39">
        <v>0</v>
      </c>
      <c r="W279" s="39">
        <v>0</v>
      </c>
      <c r="X279" s="39">
        <v>0</v>
      </c>
      <c r="Y279" s="39">
        <v>0</v>
      </c>
      <c r="Z279" s="39">
        <v>0</v>
      </c>
      <c r="AA279" s="39">
        <v>0</v>
      </c>
      <c r="AB279" s="39">
        <v>0</v>
      </c>
      <c r="AC279" s="39">
        <v>0</v>
      </c>
      <c r="AD279" s="39">
        <v>0</v>
      </c>
      <c r="AE279" s="39">
        <f>SUM(AF279:AZ279)</f>
        <v>4518769</v>
      </c>
      <c r="AF279" s="39">
        <v>0</v>
      </c>
      <c r="AG279" s="39">
        <v>0</v>
      </c>
      <c r="AH279" s="39">
        <v>0</v>
      </c>
      <c r="AI279" s="39">
        <v>0</v>
      </c>
      <c r="AJ279" s="39">
        <v>0</v>
      </c>
      <c r="AK279" s="39">
        <v>0</v>
      </c>
      <c r="AL279" s="39">
        <v>0</v>
      </c>
      <c r="AM279" s="39">
        <v>0</v>
      </c>
      <c r="AN279" s="39">
        <v>0</v>
      </c>
      <c r="AO279" s="39">
        <v>0</v>
      </c>
      <c r="AP279" s="39">
        <v>0</v>
      </c>
      <c r="AQ279" s="39">
        <v>0</v>
      </c>
      <c r="AR279" s="39">
        <v>0</v>
      </c>
      <c r="AS279" s="39">
        <v>0</v>
      </c>
      <c r="AT279" s="39">
        <v>0</v>
      </c>
      <c r="AU279" s="39">
        <v>0</v>
      </c>
      <c r="AV279" s="39">
        <v>0</v>
      </c>
      <c r="AW279" s="39">
        <v>0</v>
      </c>
      <c r="AX279" s="39">
        <v>0</v>
      </c>
      <c r="AY279" s="39">
        <v>0</v>
      </c>
      <c r="AZ279" s="35">
        <v>4518769</v>
      </c>
      <c r="BA279" s="39">
        <f>SUM(BB279+BF279+BI279+BK279+BN279)</f>
        <v>0</v>
      </c>
      <c r="BB279" s="39">
        <f t="shared" ref="BB279:BB281" si="485">SUM(BC279:BE279)</f>
        <v>0</v>
      </c>
      <c r="BC279" s="39">
        <v>0</v>
      </c>
      <c r="BD279" s="39">
        <v>0</v>
      </c>
      <c r="BE279" s="39">
        <v>0</v>
      </c>
      <c r="BF279" s="39">
        <f>SUM(BG279:BH279)</f>
        <v>0</v>
      </c>
      <c r="BG279" s="39"/>
      <c r="BH279" s="39">
        <v>0</v>
      </c>
      <c r="BI279" s="35">
        <v>0</v>
      </c>
      <c r="BJ279" s="39">
        <v>0</v>
      </c>
      <c r="BK279" s="39">
        <f t="shared" ref="BK279:BK283" si="486">SUM(BL279)</f>
        <v>0</v>
      </c>
      <c r="BL279" s="39">
        <v>0</v>
      </c>
      <c r="BM279" s="39">
        <v>0</v>
      </c>
      <c r="BN279" s="39">
        <f t="shared" ref="BN279:BN283" si="487">SUM(BO279:BY279)</f>
        <v>0</v>
      </c>
      <c r="BO279" s="39">
        <v>0</v>
      </c>
      <c r="BP279" s="39">
        <v>0</v>
      </c>
      <c r="BQ279" s="39">
        <v>0</v>
      </c>
      <c r="BR279" s="39">
        <v>0</v>
      </c>
      <c r="BS279" s="39">
        <v>0</v>
      </c>
      <c r="BT279" s="39">
        <v>0</v>
      </c>
      <c r="BU279" s="39">
        <v>0</v>
      </c>
      <c r="BV279" s="39">
        <v>0</v>
      </c>
      <c r="BW279" s="39">
        <v>0</v>
      </c>
      <c r="BX279" s="39">
        <v>0</v>
      </c>
      <c r="BY279" s="39">
        <v>0</v>
      </c>
      <c r="BZ279" s="39">
        <f t="shared" ref="BZ279:BZ297" si="488">SUM(CA279+CQ279)</f>
        <v>0</v>
      </c>
      <c r="CA279" s="39">
        <f>SUM(CB279+CE279+CK279)</f>
        <v>0</v>
      </c>
      <c r="CB279" s="39">
        <f t="shared" ref="CB279" si="489">SUM(CC279:CD279)</f>
        <v>0</v>
      </c>
      <c r="CC279" s="39">
        <v>0</v>
      </c>
      <c r="CD279" s="39">
        <v>0</v>
      </c>
      <c r="CE279" s="19">
        <f>SUM(CF279:CJ279)</f>
        <v>0</v>
      </c>
      <c r="CF279" s="39">
        <v>0</v>
      </c>
      <c r="CG279" s="39">
        <v>0</v>
      </c>
      <c r="CH279" s="39">
        <v>0</v>
      </c>
      <c r="CI279" s="39">
        <v>0</v>
      </c>
      <c r="CJ279" s="39">
        <v>0</v>
      </c>
      <c r="CK279" s="39">
        <f t="shared" ref="CK279:CK283" si="490">SUM(CL279:CP279)</f>
        <v>0</v>
      </c>
      <c r="CL279" s="39">
        <v>0</v>
      </c>
      <c r="CM279" s="39">
        <v>0</v>
      </c>
      <c r="CN279" s="39">
        <v>0</v>
      </c>
      <c r="CO279" s="39"/>
      <c r="CP279" s="39"/>
      <c r="CQ279" s="39">
        <v>0</v>
      </c>
      <c r="CR279" s="39">
        <f t="shared" ref="CR279" si="491">SUM(CS279)</f>
        <v>0</v>
      </c>
      <c r="CS279" s="39">
        <f t="shared" ref="CS279:CS283" si="492">SUM(CT279:CU279)</f>
        <v>0</v>
      </c>
      <c r="CT279" s="39">
        <v>0</v>
      </c>
      <c r="CU279" s="41">
        <v>0</v>
      </c>
      <c r="CV279" s="52"/>
      <c r="CW279" s="96"/>
      <c r="CX279" s="114">
        <v>4518769</v>
      </c>
      <c r="CY279" s="114">
        <f t="shared" si="477"/>
        <v>0</v>
      </c>
      <c r="CZ279" s="96"/>
      <c r="DA279" s="93"/>
    </row>
    <row r="280" spans="1:105" s="52" customFormat="1" ht="15.6" x14ac:dyDescent="0.3">
      <c r="A280" s="36" t="s">
        <v>1</v>
      </c>
      <c r="B280" s="42" t="s">
        <v>337</v>
      </c>
      <c r="C280" s="43" t="s">
        <v>338</v>
      </c>
      <c r="D280" s="38">
        <f>SUM(E280+BZ280+CR280)</f>
        <v>1557055</v>
      </c>
      <c r="E280" s="39">
        <f>SUM(F280+BA280)</f>
        <v>1557055</v>
      </c>
      <c r="F280" s="39">
        <f t="shared" si="481"/>
        <v>0</v>
      </c>
      <c r="G280" s="39">
        <v>0</v>
      </c>
      <c r="H280" s="39">
        <v>0</v>
      </c>
      <c r="I280" s="39">
        <f t="shared" ref="I280:I281" si="493">SUM(J280:O280)</f>
        <v>0</v>
      </c>
      <c r="J280" s="39">
        <v>0</v>
      </c>
      <c r="K280" s="39">
        <v>0</v>
      </c>
      <c r="L280" s="39">
        <v>0</v>
      </c>
      <c r="M280" s="39">
        <v>0</v>
      </c>
      <c r="N280" s="39">
        <v>0</v>
      </c>
      <c r="O280" s="39">
        <v>0</v>
      </c>
      <c r="P280" s="39">
        <f t="shared" si="483"/>
        <v>0</v>
      </c>
      <c r="Q280" s="39">
        <v>0</v>
      </c>
      <c r="R280" s="39">
        <v>0</v>
      </c>
      <c r="S280" s="39">
        <v>0</v>
      </c>
      <c r="T280" s="39">
        <v>0</v>
      </c>
      <c r="U280" s="39">
        <f t="shared" si="484"/>
        <v>0</v>
      </c>
      <c r="V280" s="39">
        <v>0</v>
      </c>
      <c r="W280" s="39">
        <v>0</v>
      </c>
      <c r="X280" s="39">
        <v>0</v>
      </c>
      <c r="Y280" s="39">
        <v>0</v>
      </c>
      <c r="Z280" s="39">
        <v>0</v>
      </c>
      <c r="AA280" s="39">
        <v>0</v>
      </c>
      <c r="AB280" s="39">
        <v>0</v>
      </c>
      <c r="AC280" s="39">
        <v>0</v>
      </c>
      <c r="AD280" s="39">
        <v>0</v>
      </c>
      <c r="AE280" s="39">
        <f>SUM(AF280:AZ280)</f>
        <v>0</v>
      </c>
      <c r="AF280" s="39">
        <v>0</v>
      </c>
      <c r="AG280" s="39">
        <v>0</v>
      </c>
      <c r="AH280" s="39">
        <v>0</v>
      </c>
      <c r="AI280" s="39">
        <v>0</v>
      </c>
      <c r="AJ280" s="39">
        <v>0</v>
      </c>
      <c r="AK280" s="39">
        <v>0</v>
      </c>
      <c r="AL280" s="39">
        <v>0</v>
      </c>
      <c r="AM280" s="39">
        <v>0</v>
      </c>
      <c r="AN280" s="39">
        <v>0</v>
      </c>
      <c r="AO280" s="39">
        <v>0</v>
      </c>
      <c r="AP280" s="39">
        <v>0</v>
      </c>
      <c r="AQ280" s="39">
        <v>0</v>
      </c>
      <c r="AR280" s="39">
        <v>0</v>
      </c>
      <c r="AS280" s="39">
        <v>0</v>
      </c>
      <c r="AT280" s="39">
        <v>0</v>
      </c>
      <c r="AU280" s="39">
        <v>0</v>
      </c>
      <c r="AV280" s="39">
        <v>0</v>
      </c>
      <c r="AW280" s="39">
        <v>0</v>
      </c>
      <c r="AX280" s="39">
        <v>0</v>
      </c>
      <c r="AY280" s="39">
        <v>0</v>
      </c>
      <c r="AZ280" s="39">
        <v>0</v>
      </c>
      <c r="BA280" s="39">
        <f>SUM(BB280+BF280+BI280+BK280+BN280)</f>
        <v>1557055</v>
      </c>
      <c r="BB280" s="39">
        <f t="shared" si="485"/>
        <v>0</v>
      </c>
      <c r="BC280" s="39">
        <v>0</v>
      </c>
      <c r="BD280" s="39">
        <v>0</v>
      </c>
      <c r="BE280" s="39">
        <v>0</v>
      </c>
      <c r="BF280" s="39">
        <f>SUM(BG280:BH280)</f>
        <v>1557055</v>
      </c>
      <c r="BG280" s="35">
        <v>1557055</v>
      </c>
      <c r="BH280" s="39">
        <v>0</v>
      </c>
      <c r="BI280" s="35">
        <v>0</v>
      </c>
      <c r="BJ280" s="39">
        <v>0</v>
      </c>
      <c r="BK280" s="39">
        <f t="shared" si="486"/>
        <v>0</v>
      </c>
      <c r="BL280" s="39">
        <v>0</v>
      </c>
      <c r="BM280" s="39">
        <v>0</v>
      </c>
      <c r="BN280" s="39">
        <f t="shared" si="487"/>
        <v>0</v>
      </c>
      <c r="BO280" s="39">
        <v>0</v>
      </c>
      <c r="BP280" s="39">
        <v>0</v>
      </c>
      <c r="BQ280" s="39">
        <v>0</v>
      </c>
      <c r="BR280" s="39">
        <v>0</v>
      </c>
      <c r="BS280" s="39">
        <v>0</v>
      </c>
      <c r="BT280" s="39">
        <v>0</v>
      </c>
      <c r="BU280" s="39">
        <v>0</v>
      </c>
      <c r="BV280" s="39">
        <v>0</v>
      </c>
      <c r="BW280" s="39">
        <v>0</v>
      </c>
      <c r="BX280" s="39">
        <v>0</v>
      </c>
      <c r="BY280" s="39">
        <v>0</v>
      </c>
      <c r="BZ280" s="39">
        <f t="shared" si="488"/>
        <v>0</v>
      </c>
      <c r="CA280" s="39">
        <f>SUM(CB280+CE280+CK280)</f>
        <v>0</v>
      </c>
      <c r="CB280" s="39">
        <f t="shared" ref="CB280" si="494">SUM(CC280:CD280)</f>
        <v>0</v>
      </c>
      <c r="CC280" s="39">
        <v>0</v>
      </c>
      <c r="CD280" s="39">
        <v>0</v>
      </c>
      <c r="CE280" s="19">
        <f>SUM(CF280:CJ280)</f>
        <v>0</v>
      </c>
      <c r="CF280" s="39">
        <v>0</v>
      </c>
      <c r="CG280" s="39">
        <v>0</v>
      </c>
      <c r="CH280" s="39">
        <v>0</v>
      </c>
      <c r="CI280" s="39">
        <v>0</v>
      </c>
      <c r="CJ280" s="39">
        <v>0</v>
      </c>
      <c r="CK280" s="39">
        <f t="shared" si="490"/>
        <v>0</v>
      </c>
      <c r="CL280" s="39">
        <v>0</v>
      </c>
      <c r="CM280" s="39">
        <v>0</v>
      </c>
      <c r="CN280" s="39">
        <v>0</v>
      </c>
      <c r="CO280" s="39"/>
      <c r="CP280" s="39"/>
      <c r="CQ280" s="39">
        <v>0</v>
      </c>
      <c r="CR280" s="39">
        <f t="shared" ref="CR280:CR281" si="495">SUM(CS280)</f>
        <v>0</v>
      </c>
      <c r="CS280" s="39">
        <f t="shared" si="492"/>
        <v>0</v>
      </c>
      <c r="CT280" s="39">
        <v>0</v>
      </c>
      <c r="CU280" s="41">
        <v>0</v>
      </c>
      <c r="CW280" s="96"/>
      <c r="CX280" s="109">
        <v>1557055</v>
      </c>
      <c r="CY280" s="109">
        <f t="shared" si="477"/>
        <v>0</v>
      </c>
      <c r="CZ280" s="96"/>
      <c r="DA280" s="95"/>
    </row>
    <row r="281" spans="1:105" s="52" customFormat="1" ht="31.2" x14ac:dyDescent="0.3">
      <c r="A281" s="36" t="s">
        <v>1</v>
      </c>
      <c r="B281" s="42" t="s">
        <v>337</v>
      </c>
      <c r="C281" s="43" t="s">
        <v>339</v>
      </c>
      <c r="D281" s="38">
        <f>SUM(E281+BZ281+CR281)</f>
        <v>248963433</v>
      </c>
      <c r="E281" s="39">
        <f>SUM(F281+BA281)</f>
        <v>248963433</v>
      </c>
      <c r="F281" s="39">
        <f t="shared" si="481"/>
        <v>0</v>
      </c>
      <c r="G281" s="39"/>
      <c r="H281" s="39"/>
      <c r="I281" s="39">
        <f t="shared" si="493"/>
        <v>0</v>
      </c>
      <c r="J281" s="39">
        <v>0</v>
      </c>
      <c r="K281" s="39">
        <v>0</v>
      </c>
      <c r="L281" s="39">
        <v>0</v>
      </c>
      <c r="M281" s="39">
        <v>0</v>
      </c>
      <c r="N281" s="39"/>
      <c r="O281" s="39"/>
      <c r="P281" s="39">
        <f t="shared" si="483"/>
        <v>0</v>
      </c>
      <c r="Q281" s="39">
        <v>0</v>
      </c>
      <c r="R281" s="39"/>
      <c r="S281" s="39">
        <v>0</v>
      </c>
      <c r="T281" s="39"/>
      <c r="U281" s="39">
        <f t="shared" si="484"/>
        <v>0</v>
      </c>
      <c r="V281" s="39">
        <v>0</v>
      </c>
      <c r="W281" s="39"/>
      <c r="X281" s="39"/>
      <c r="Y281" s="39"/>
      <c r="Z281" s="39">
        <v>0</v>
      </c>
      <c r="AA281" s="39">
        <v>0</v>
      </c>
      <c r="AB281" s="39">
        <v>0</v>
      </c>
      <c r="AC281" s="39">
        <v>0</v>
      </c>
      <c r="AD281" s="39">
        <v>0</v>
      </c>
      <c r="AE281" s="39">
        <f>SUM(AF281:AZ281)</f>
        <v>0</v>
      </c>
      <c r="AF281" s="39">
        <v>0</v>
      </c>
      <c r="AG281" s="39">
        <v>0</v>
      </c>
      <c r="AH281" s="39">
        <v>0</v>
      </c>
      <c r="AI281" s="39">
        <v>0</v>
      </c>
      <c r="AJ281" s="39">
        <v>0</v>
      </c>
      <c r="AK281" s="39">
        <v>0</v>
      </c>
      <c r="AL281" s="39">
        <v>0</v>
      </c>
      <c r="AM281" s="39">
        <v>0</v>
      </c>
      <c r="AN281" s="39">
        <v>0</v>
      </c>
      <c r="AO281" s="39">
        <v>0</v>
      </c>
      <c r="AP281" s="39">
        <v>0</v>
      </c>
      <c r="AQ281" s="39">
        <v>0</v>
      </c>
      <c r="AR281" s="39">
        <v>0</v>
      </c>
      <c r="AS281" s="39">
        <v>0</v>
      </c>
      <c r="AT281" s="39">
        <v>0</v>
      </c>
      <c r="AU281" s="39">
        <v>0</v>
      </c>
      <c r="AV281" s="39">
        <v>0</v>
      </c>
      <c r="AW281" s="39">
        <v>0</v>
      </c>
      <c r="AX281" s="39">
        <v>0</v>
      </c>
      <c r="AY281" s="39">
        <v>0</v>
      </c>
      <c r="AZ281" s="39">
        <v>0</v>
      </c>
      <c r="BA281" s="39">
        <f>SUM(BB281+BF281+BI281+BK281+BN281)</f>
        <v>248963433</v>
      </c>
      <c r="BB281" s="39">
        <f t="shared" si="485"/>
        <v>0</v>
      </c>
      <c r="BC281" s="39">
        <v>0</v>
      </c>
      <c r="BD281" s="39">
        <v>0</v>
      </c>
      <c r="BE281" s="39">
        <v>0</v>
      </c>
      <c r="BF281" s="39">
        <f>SUM(BH281:BH281)</f>
        <v>0</v>
      </c>
      <c r="BG281" s="39">
        <v>0</v>
      </c>
      <c r="BH281" s="39">
        <v>0</v>
      </c>
      <c r="BI281" s="35">
        <v>248963433</v>
      </c>
      <c r="BJ281" s="39">
        <v>0</v>
      </c>
      <c r="BK281" s="39">
        <f t="shared" si="486"/>
        <v>0</v>
      </c>
      <c r="BL281" s="39">
        <v>0</v>
      </c>
      <c r="BM281" s="39">
        <v>0</v>
      </c>
      <c r="BN281" s="39">
        <f t="shared" si="487"/>
        <v>0</v>
      </c>
      <c r="BO281" s="39">
        <v>0</v>
      </c>
      <c r="BP281" s="39">
        <v>0</v>
      </c>
      <c r="BQ281" s="39">
        <v>0</v>
      </c>
      <c r="BR281" s="39">
        <v>0</v>
      </c>
      <c r="BS281" s="39">
        <v>0</v>
      </c>
      <c r="BT281" s="39">
        <v>0</v>
      </c>
      <c r="BU281" s="39">
        <v>0</v>
      </c>
      <c r="BV281" s="39">
        <v>0</v>
      </c>
      <c r="BW281" s="39">
        <v>0</v>
      </c>
      <c r="BX281" s="39"/>
      <c r="BY281" s="39">
        <v>0</v>
      </c>
      <c r="BZ281" s="39">
        <f t="shared" si="488"/>
        <v>0</v>
      </c>
      <c r="CA281" s="39">
        <f>SUM(CB281+CE281+CK281)</f>
        <v>0</v>
      </c>
      <c r="CB281" s="39">
        <f t="shared" ref="CB281" si="496">SUM(CC281:CD281)</f>
        <v>0</v>
      </c>
      <c r="CC281" s="39">
        <v>0</v>
      </c>
      <c r="CD281" s="39"/>
      <c r="CE281" s="19">
        <f>SUM(CF281:CJ281)</f>
        <v>0</v>
      </c>
      <c r="CF281" s="39">
        <v>0</v>
      </c>
      <c r="CG281" s="39">
        <v>0</v>
      </c>
      <c r="CH281" s="39">
        <v>0</v>
      </c>
      <c r="CI281" s="39">
        <v>0</v>
      </c>
      <c r="CJ281" s="39">
        <v>0</v>
      </c>
      <c r="CK281" s="39">
        <f t="shared" si="490"/>
        <v>0</v>
      </c>
      <c r="CL281" s="39">
        <v>0</v>
      </c>
      <c r="CM281" s="39">
        <v>0</v>
      </c>
      <c r="CN281" s="39">
        <v>0</v>
      </c>
      <c r="CO281" s="39"/>
      <c r="CP281" s="39"/>
      <c r="CQ281" s="39">
        <v>0</v>
      </c>
      <c r="CR281" s="39">
        <f t="shared" si="495"/>
        <v>0</v>
      </c>
      <c r="CS281" s="39">
        <f t="shared" si="492"/>
        <v>0</v>
      </c>
      <c r="CT281" s="39">
        <v>0</v>
      </c>
      <c r="CU281" s="41">
        <v>0</v>
      </c>
      <c r="CW281" s="96"/>
      <c r="CX281" s="114">
        <v>248963433</v>
      </c>
      <c r="CY281" s="114">
        <f t="shared" si="477"/>
        <v>0</v>
      </c>
      <c r="CZ281" s="96"/>
      <c r="DA281" s="95"/>
    </row>
    <row r="282" spans="1:105" s="52" customFormat="1" ht="15.6" x14ac:dyDescent="0.3">
      <c r="A282" s="36" t="s">
        <v>1</v>
      </c>
      <c r="B282" s="42" t="s">
        <v>337</v>
      </c>
      <c r="C282" s="43" t="s">
        <v>599</v>
      </c>
      <c r="D282" s="38">
        <f>SUM(E282+BZ282+CR282)</f>
        <v>19402020</v>
      </c>
      <c r="E282" s="39">
        <f>SUM(F282+BA282)</f>
        <v>19402020</v>
      </c>
      <c r="F282" s="39">
        <f t="shared" si="481"/>
        <v>0</v>
      </c>
      <c r="G282" s="39"/>
      <c r="H282" s="39"/>
      <c r="I282" s="39">
        <f t="shared" ref="I282:I283" si="497">SUM(J282:O282)</f>
        <v>0</v>
      </c>
      <c r="J282" s="39">
        <v>0</v>
      </c>
      <c r="K282" s="39">
        <v>0</v>
      </c>
      <c r="L282" s="39">
        <v>0</v>
      </c>
      <c r="M282" s="39">
        <v>0</v>
      </c>
      <c r="N282" s="39"/>
      <c r="O282" s="39"/>
      <c r="P282" s="39">
        <f t="shared" si="483"/>
        <v>0</v>
      </c>
      <c r="Q282" s="39">
        <v>0</v>
      </c>
      <c r="R282" s="39"/>
      <c r="S282" s="39">
        <v>0</v>
      </c>
      <c r="T282" s="39"/>
      <c r="U282" s="39">
        <f t="shared" si="484"/>
        <v>0</v>
      </c>
      <c r="V282" s="39">
        <v>0</v>
      </c>
      <c r="W282" s="39"/>
      <c r="X282" s="39"/>
      <c r="Y282" s="39"/>
      <c r="Z282" s="39">
        <v>0</v>
      </c>
      <c r="AA282" s="39">
        <v>0</v>
      </c>
      <c r="AB282" s="39">
        <v>0</v>
      </c>
      <c r="AC282" s="39">
        <v>0</v>
      </c>
      <c r="AD282" s="39">
        <v>0</v>
      </c>
      <c r="AE282" s="39">
        <f>SUM(AF282:AZ282)</f>
        <v>0</v>
      </c>
      <c r="AF282" s="39">
        <v>0</v>
      </c>
      <c r="AG282" s="39">
        <v>0</v>
      </c>
      <c r="AH282" s="39">
        <v>0</v>
      </c>
      <c r="AI282" s="39">
        <v>0</v>
      </c>
      <c r="AJ282" s="39">
        <v>0</v>
      </c>
      <c r="AK282" s="39">
        <v>0</v>
      </c>
      <c r="AL282" s="39">
        <v>0</v>
      </c>
      <c r="AM282" s="39">
        <v>0</v>
      </c>
      <c r="AN282" s="39">
        <v>0</v>
      </c>
      <c r="AO282" s="39">
        <v>0</v>
      </c>
      <c r="AP282" s="39">
        <v>0</v>
      </c>
      <c r="AQ282" s="39">
        <v>0</v>
      </c>
      <c r="AR282" s="39">
        <v>0</v>
      </c>
      <c r="AS282" s="39">
        <v>0</v>
      </c>
      <c r="AT282" s="39">
        <v>0</v>
      </c>
      <c r="AU282" s="39">
        <v>0</v>
      </c>
      <c r="AV282" s="39">
        <v>0</v>
      </c>
      <c r="AW282" s="39">
        <v>0</v>
      </c>
      <c r="AX282" s="39">
        <v>0</v>
      </c>
      <c r="AY282" s="39">
        <v>0</v>
      </c>
      <c r="AZ282" s="39">
        <v>0</v>
      </c>
      <c r="BA282" s="39">
        <f>SUM(BB282+BF282+BI282+BK282+BN282)</f>
        <v>19402020</v>
      </c>
      <c r="BB282" s="39">
        <f t="shared" ref="BB282:BB283" si="498">SUM(BC282:BE282)</f>
        <v>0</v>
      </c>
      <c r="BC282" s="39">
        <v>0</v>
      </c>
      <c r="BD282" s="39">
        <v>0</v>
      </c>
      <c r="BE282" s="39">
        <v>0</v>
      </c>
      <c r="BF282" s="39">
        <f>SUM(BG282:BH282)</f>
        <v>19402020</v>
      </c>
      <c r="BG282" s="39">
        <v>19402020</v>
      </c>
      <c r="BH282" s="39">
        <v>0</v>
      </c>
      <c r="BI282" s="35"/>
      <c r="BJ282" s="39">
        <v>0</v>
      </c>
      <c r="BK282" s="39">
        <f t="shared" si="486"/>
        <v>0</v>
      </c>
      <c r="BL282" s="39">
        <v>0</v>
      </c>
      <c r="BM282" s="39">
        <v>0</v>
      </c>
      <c r="BN282" s="39">
        <f t="shared" si="487"/>
        <v>0</v>
      </c>
      <c r="BO282" s="39">
        <v>0</v>
      </c>
      <c r="BP282" s="39">
        <v>0</v>
      </c>
      <c r="BQ282" s="39">
        <v>0</v>
      </c>
      <c r="BR282" s="39">
        <v>0</v>
      </c>
      <c r="BS282" s="39">
        <v>0</v>
      </c>
      <c r="BT282" s="39">
        <v>0</v>
      </c>
      <c r="BU282" s="39">
        <v>0</v>
      </c>
      <c r="BV282" s="39">
        <v>0</v>
      </c>
      <c r="BW282" s="39">
        <v>0</v>
      </c>
      <c r="BX282" s="39"/>
      <c r="BY282" s="39">
        <v>0</v>
      </c>
      <c r="BZ282" s="39">
        <f t="shared" si="488"/>
        <v>0</v>
      </c>
      <c r="CA282" s="39">
        <f>SUM(CB282+CE282+CK282)</f>
        <v>0</v>
      </c>
      <c r="CB282" s="39">
        <f t="shared" ref="CB282:CB283" si="499">SUM(CC282:CD282)</f>
        <v>0</v>
      </c>
      <c r="CC282" s="39">
        <v>0</v>
      </c>
      <c r="CD282" s="39"/>
      <c r="CE282" s="19">
        <f>SUM(CF282:CJ282)</f>
        <v>0</v>
      </c>
      <c r="CF282" s="39">
        <v>0</v>
      </c>
      <c r="CG282" s="39">
        <v>0</v>
      </c>
      <c r="CH282" s="39">
        <v>0</v>
      </c>
      <c r="CI282" s="39">
        <v>0</v>
      </c>
      <c r="CJ282" s="39">
        <v>0</v>
      </c>
      <c r="CK282" s="39">
        <f t="shared" si="490"/>
        <v>0</v>
      </c>
      <c r="CL282" s="39">
        <v>0</v>
      </c>
      <c r="CM282" s="39">
        <v>0</v>
      </c>
      <c r="CN282" s="39">
        <v>0</v>
      </c>
      <c r="CO282" s="39"/>
      <c r="CP282" s="39"/>
      <c r="CQ282" s="39">
        <v>0</v>
      </c>
      <c r="CR282" s="39">
        <f t="shared" ref="CR282:CR283" si="500">SUM(CS282)</f>
        <v>0</v>
      </c>
      <c r="CS282" s="39">
        <f t="shared" si="492"/>
        <v>0</v>
      </c>
      <c r="CT282" s="39">
        <v>0</v>
      </c>
      <c r="CU282" s="41">
        <v>0</v>
      </c>
      <c r="CW282" s="96"/>
      <c r="CX282" s="109">
        <v>19402020</v>
      </c>
      <c r="CY282" s="109">
        <f t="shared" si="477"/>
        <v>0</v>
      </c>
      <c r="CZ282" s="96"/>
      <c r="DA282" s="95"/>
    </row>
    <row r="283" spans="1:105" s="52" customFormat="1" ht="15.6" x14ac:dyDescent="0.3">
      <c r="A283" s="36" t="s">
        <v>1</v>
      </c>
      <c r="B283" s="42" t="s">
        <v>337</v>
      </c>
      <c r="C283" s="43" t="s">
        <v>610</v>
      </c>
      <c r="D283" s="38">
        <f>SUM(E283+BZ283+CR283)</f>
        <v>10939985</v>
      </c>
      <c r="E283" s="39">
        <f>SUM(F283+BA283)</f>
        <v>10939985</v>
      </c>
      <c r="F283" s="39">
        <f t="shared" si="481"/>
        <v>10939985</v>
      </c>
      <c r="G283" s="39"/>
      <c r="H283" s="39"/>
      <c r="I283" s="39">
        <f t="shared" si="497"/>
        <v>0</v>
      </c>
      <c r="J283" s="39">
        <v>0</v>
      </c>
      <c r="K283" s="39">
        <v>0</v>
      </c>
      <c r="L283" s="39">
        <v>0</v>
      </c>
      <c r="M283" s="39">
        <v>0</v>
      </c>
      <c r="N283" s="39"/>
      <c r="O283" s="39"/>
      <c r="P283" s="39">
        <f t="shared" si="483"/>
        <v>0</v>
      </c>
      <c r="Q283" s="39">
        <v>0</v>
      </c>
      <c r="R283" s="39"/>
      <c r="S283" s="39">
        <v>0</v>
      </c>
      <c r="T283" s="39"/>
      <c r="U283" s="39">
        <f t="shared" si="484"/>
        <v>0</v>
      </c>
      <c r="V283" s="39">
        <v>0</v>
      </c>
      <c r="W283" s="39"/>
      <c r="X283" s="39"/>
      <c r="Y283" s="39"/>
      <c r="Z283" s="39">
        <v>0</v>
      </c>
      <c r="AA283" s="39">
        <v>0</v>
      </c>
      <c r="AB283" s="39">
        <v>0</v>
      </c>
      <c r="AC283" s="39">
        <v>0</v>
      </c>
      <c r="AD283" s="39">
        <v>0</v>
      </c>
      <c r="AE283" s="39">
        <f>SUM(AF283:AZ283)</f>
        <v>10939985</v>
      </c>
      <c r="AF283" s="39">
        <v>0</v>
      </c>
      <c r="AG283" s="39">
        <v>0</v>
      </c>
      <c r="AH283" s="39">
        <v>0</v>
      </c>
      <c r="AI283" s="39">
        <v>0</v>
      </c>
      <c r="AJ283" s="39">
        <v>0</v>
      </c>
      <c r="AK283" s="39">
        <v>0</v>
      </c>
      <c r="AL283" s="39">
        <v>0</v>
      </c>
      <c r="AM283" s="39">
        <v>0</v>
      </c>
      <c r="AN283" s="39">
        <v>0</v>
      </c>
      <c r="AO283" s="39">
        <v>0</v>
      </c>
      <c r="AP283" s="39">
        <v>0</v>
      </c>
      <c r="AQ283" s="39">
        <v>0</v>
      </c>
      <c r="AR283" s="39">
        <v>0</v>
      </c>
      <c r="AS283" s="39">
        <v>0</v>
      </c>
      <c r="AT283" s="39">
        <v>0</v>
      </c>
      <c r="AU283" s="39">
        <v>0</v>
      </c>
      <c r="AV283" s="39">
        <v>0</v>
      </c>
      <c r="AW283" s="39">
        <v>0</v>
      </c>
      <c r="AX283" s="39">
        <v>0</v>
      </c>
      <c r="AY283" s="39">
        <v>0</v>
      </c>
      <c r="AZ283" s="39">
        <v>10939985</v>
      </c>
      <c r="BA283" s="39">
        <f>SUM(BB283+BF283+BI283+BK283+BN283)</f>
        <v>0</v>
      </c>
      <c r="BB283" s="39">
        <f t="shared" si="498"/>
        <v>0</v>
      </c>
      <c r="BC283" s="39">
        <v>0</v>
      </c>
      <c r="BD283" s="39">
        <v>0</v>
      </c>
      <c r="BE283" s="39">
        <v>0</v>
      </c>
      <c r="BF283" s="39">
        <f>SUM(BG283:BH283)</f>
        <v>0</v>
      </c>
      <c r="BG283" s="39"/>
      <c r="BH283" s="39">
        <v>0</v>
      </c>
      <c r="BI283" s="35"/>
      <c r="BJ283" s="39">
        <v>0</v>
      </c>
      <c r="BK283" s="39">
        <f t="shared" si="486"/>
        <v>0</v>
      </c>
      <c r="BL283" s="39">
        <v>0</v>
      </c>
      <c r="BM283" s="39">
        <v>0</v>
      </c>
      <c r="BN283" s="39">
        <f t="shared" si="487"/>
        <v>0</v>
      </c>
      <c r="BO283" s="39">
        <v>0</v>
      </c>
      <c r="BP283" s="39">
        <v>0</v>
      </c>
      <c r="BQ283" s="39">
        <v>0</v>
      </c>
      <c r="BR283" s="39">
        <v>0</v>
      </c>
      <c r="BS283" s="39">
        <v>0</v>
      </c>
      <c r="BT283" s="39">
        <v>0</v>
      </c>
      <c r="BU283" s="39">
        <v>0</v>
      </c>
      <c r="BV283" s="39">
        <v>0</v>
      </c>
      <c r="BW283" s="39">
        <v>0</v>
      </c>
      <c r="BX283" s="39"/>
      <c r="BY283" s="39">
        <v>0</v>
      </c>
      <c r="BZ283" s="39">
        <f t="shared" si="488"/>
        <v>0</v>
      </c>
      <c r="CA283" s="39">
        <f>SUM(CB283+CE283+CK283)</f>
        <v>0</v>
      </c>
      <c r="CB283" s="39">
        <f t="shared" si="499"/>
        <v>0</v>
      </c>
      <c r="CC283" s="39">
        <v>0</v>
      </c>
      <c r="CD283" s="39"/>
      <c r="CE283" s="19">
        <f>SUM(CF283:CJ283)</f>
        <v>0</v>
      </c>
      <c r="CF283" s="39">
        <v>0</v>
      </c>
      <c r="CG283" s="39">
        <v>0</v>
      </c>
      <c r="CH283" s="39">
        <v>0</v>
      </c>
      <c r="CI283" s="39">
        <v>0</v>
      </c>
      <c r="CJ283" s="39">
        <v>0</v>
      </c>
      <c r="CK283" s="39">
        <f t="shared" si="490"/>
        <v>0</v>
      </c>
      <c r="CL283" s="39">
        <v>0</v>
      </c>
      <c r="CM283" s="39">
        <v>0</v>
      </c>
      <c r="CN283" s="39">
        <v>0</v>
      </c>
      <c r="CO283" s="39"/>
      <c r="CP283" s="39"/>
      <c r="CQ283" s="39">
        <v>0</v>
      </c>
      <c r="CR283" s="39">
        <f t="shared" si="500"/>
        <v>0</v>
      </c>
      <c r="CS283" s="39">
        <f t="shared" si="492"/>
        <v>0</v>
      </c>
      <c r="CT283" s="39">
        <v>0</v>
      </c>
      <c r="CU283" s="41">
        <v>0</v>
      </c>
      <c r="CW283" s="96"/>
      <c r="CX283" s="114">
        <v>0</v>
      </c>
      <c r="CY283" s="114">
        <f t="shared" si="477"/>
        <v>10939985</v>
      </c>
      <c r="CZ283" s="96"/>
      <c r="DA283" s="95"/>
    </row>
    <row r="284" spans="1:105" s="58" customFormat="1" ht="31.2" x14ac:dyDescent="0.3">
      <c r="A284" s="16" t="s">
        <v>340</v>
      </c>
      <c r="B284" s="16" t="s">
        <v>1</v>
      </c>
      <c r="C284" s="17" t="s">
        <v>341</v>
      </c>
      <c r="D284" s="18">
        <f t="shared" ref="D284:AI284" si="501">SUM(D285)</f>
        <v>7492292</v>
      </c>
      <c r="E284" s="18">
        <f t="shared" si="501"/>
        <v>7492292</v>
      </c>
      <c r="F284" s="18">
        <f t="shared" si="501"/>
        <v>0</v>
      </c>
      <c r="G284" s="18">
        <f t="shared" si="501"/>
        <v>0</v>
      </c>
      <c r="H284" s="18">
        <f t="shared" si="501"/>
        <v>0</v>
      </c>
      <c r="I284" s="18">
        <f t="shared" si="501"/>
        <v>0</v>
      </c>
      <c r="J284" s="18">
        <f t="shared" si="501"/>
        <v>0</v>
      </c>
      <c r="K284" s="18">
        <f t="shared" si="501"/>
        <v>0</v>
      </c>
      <c r="L284" s="18">
        <f t="shared" si="501"/>
        <v>0</v>
      </c>
      <c r="M284" s="18">
        <f t="shared" si="501"/>
        <v>0</v>
      </c>
      <c r="N284" s="18">
        <f t="shared" si="501"/>
        <v>0</v>
      </c>
      <c r="O284" s="18">
        <f t="shared" si="501"/>
        <v>0</v>
      </c>
      <c r="P284" s="18">
        <f t="shared" si="501"/>
        <v>0</v>
      </c>
      <c r="Q284" s="18">
        <f t="shared" si="501"/>
        <v>0</v>
      </c>
      <c r="R284" s="18">
        <f t="shared" si="501"/>
        <v>0</v>
      </c>
      <c r="S284" s="18">
        <f t="shared" si="501"/>
        <v>0</v>
      </c>
      <c r="T284" s="18">
        <f t="shared" si="501"/>
        <v>0</v>
      </c>
      <c r="U284" s="18">
        <f t="shared" si="501"/>
        <v>0</v>
      </c>
      <c r="V284" s="18">
        <f t="shared" si="501"/>
        <v>0</v>
      </c>
      <c r="W284" s="18">
        <f t="shared" si="501"/>
        <v>0</v>
      </c>
      <c r="X284" s="18">
        <f t="shared" si="501"/>
        <v>0</v>
      </c>
      <c r="Y284" s="18">
        <f t="shared" si="501"/>
        <v>0</v>
      </c>
      <c r="Z284" s="18">
        <f t="shared" si="501"/>
        <v>0</v>
      </c>
      <c r="AA284" s="18">
        <f t="shared" si="501"/>
        <v>0</v>
      </c>
      <c r="AB284" s="18">
        <f t="shared" si="501"/>
        <v>0</v>
      </c>
      <c r="AC284" s="18">
        <f t="shared" si="501"/>
        <v>0</v>
      </c>
      <c r="AD284" s="18">
        <f t="shared" si="501"/>
        <v>0</v>
      </c>
      <c r="AE284" s="18">
        <f t="shared" si="501"/>
        <v>0</v>
      </c>
      <c r="AF284" s="18">
        <f t="shared" si="501"/>
        <v>0</v>
      </c>
      <c r="AG284" s="18">
        <f t="shared" si="501"/>
        <v>0</v>
      </c>
      <c r="AH284" s="18">
        <f t="shared" si="501"/>
        <v>0</v>
      </c>
      <c r="AI284" s="18">
        <f t="shared" si="501"/>
        <v>0</v>
      </c>
      <c r="AJ284" s="18">
        <f t="shared" ref="AJ284:CS284" si="502">SUM(AJ285)</f>
        <v>0</v>
      </c>
      <c r="AK284" s="18">
        <f t="shared" si="502"/>
        <v>0</v>
      </c>
      <c r="AL284" s="18">
        <f t="shared" si="502"/>
        <v>0</v>
      </c>
      <c r="AM284" s="18">
        <f t="shared" si="502"/>
        <v>0</v>
      </c>
      <c r="AN284" s="18">
        <f t="shared" si="502"/>
        <v>0</v>
      </c>
      <c r="AO284" s="18">
        <f t="shared" si="502"/>
        <v>0</v>
      </c>
      <c r="AP284" s="18">
        <f t="shared" si="502"/>
        <v>0</v>
      </c>
      <c r="AQ284" s="18">
        <f t="shared" si="502"/>
        <v>0</v>
      </c>
      <c r="AR284" s="18">
        <f t="shared" si="502"/>
        <v>0</v>
      </c>
      <c r="AS284" s="18">
        <f t="shared" si="502"/>
        <v>0</v>
      </c>
      <c r="AT284" s="18">
        <f t="shared" si="502"/>
        <v>0</v>
      </c>
      <c r="AU284" s="18">
        <f t="shared" si="502"/>
        <v>0</v>
      </c>
      <c r="AV284" s="18">
        <f t="shared" si="502"/>
        <v>0</v>
      </c>
      <c r="AW284" s="18">
        <f t="shared" si="502"/>
        <v>0</v>
      </c>
      <c r="AX284" s="18">
        <f t="shared" si="502"/>
        <v>0</v>
      </c>
      <c r="AY284" s="18"/>
      <c r="AZ284" s="18">
        <f t="shared" si="502"/>
        <v>0</v>
      </c>
      <c r="BA284" s="18">
        <f t="shared" si="502"/>
        <v>7492292</v>
      </c>
      <c r="BB284" s="18">
        <f t="shared" si="502"/>
        <v>0</v>
      </c>
      <c r="BC284" s="18">
        <f t="shared" si="502"/>
        <v>0</v>
      </c>
      <c r="BD284" s="18">
        <f t="shared" si="502"/>
        <v>0</v>
      </c>
      <c r="BE284" s="18">
        <f t="shared" si="502"/>
        <v>0</v>
      </c>
      <c r="BF284" s="38">
        <f>SUM(BG284:BH284)</f>
        <v>7492292</v>
      </c>
      <c r="BG284" s="18">
        <f t="shared" si="502"/>
        <v>0</v>
      </c>
      <c r="BH284" s="18">
        <f t="shared" si="502"/>
        <v>7492292</v>
      </c>
      <c r="BI284" s="18">
        <f t="shared" si="502"/>
        <v>0</v>
      </c>
      <c r="BJ284" s="18">
        <f t="shared" si="502"/>
        <v>0</v>
      </c>
      <c r="BK284" s="18">
        <f t="shared" si="502"/>
        <v>0</v>
      </c>
      <c r="BL284" s="18">
        <f t="shared" si="502"/>
        <v>0</v>
      </c>
      <c r="BM284" s="18">
        <f t="shared" si="502"/>
        <v>0</v>
      </c>
      <c r="BN284" s="18">
        <f t="shared" si="502"/>
        <v>0</v>
      </c>
      <c r="BO284" s="18">
        <f t="shared" si="502"/>
        <v>0</v>
      </c>
      <c r="BP284" s="18">
        <f t="shared" si="502"/>
        <v>0</v>
      </c>
      <c r="BQ284" s="18">
        <f t="shared" si="502"/>
        <v>0</v>
      </c>
      <c r="BR284" s="18">
        <f t="shared" si="502"/>
        <v>0</v>
      </c>
      <c r="BS284" s="18">
        <f t="shared" si="502"/>
        <v>0</v>
      </c>
      <c r="BT284" s="18">
        <f t="shared" si="502"/>
        <v>0</v>
      </c>
      <c r="BU284" s="18">
        <f t="shared" si="502"/>
        <v>0</v>
      </c>
      <c r="BV284" s="18">
        <f t="shared" si="502"/>
        <v>0</v>
      </c>
      <c r="BW284" s="18">
        <f t="shared" si="502"/>
        <v>0</v>
      </c>
      <c r="BX284" s="18">
        <f t="shared" si="502"/>
        <v>0</v>
      </c>
      <c r="BY284" s="18">
        <f t="shared" si="502"/>
        <v>0</v>
      </c>
      <c r="BZ284" s="18">
        <f t="shared" si="488"/>
        <v>0</v>
      </c>
      <c r="CA284" s="18">
        <f t="shared" si="502"/>
        <v>0</v>
      </c>
      <c r="CB284" s="18">
        <f t="shared" si="502"/>
        <v>0</v>
      </c>
      <c r="CC284" s="18">
        <f t="shared" si="502"/>
        <v>0</v>
      </c>
      <c r="CD284" s="18">
        <f t="shared" si="502"/>
        <v>0</v>
      </c>
      <c r="CE284" s="18">
        <f t="shared" si="502"/>
        <v>0</v>
      </c>
      <c r="CF284" s="18">
        <f t="shared" si="502"/>
        <v>0</v>
      </c>
      <c r="CG284" s="18">
        <f t="shared" si="502"/>
        <v>0</v>
      </c>
      <c r="CH284" s="18">
        <f t="shared" si="502"/>
        <v>0</v>
      </c>
      <c r="CI284" s="18">
        <f t="shared" si="502"/>
        <v>0</v>
      </c>
      <c r="CJ284" s="18">
        <f t="shared" si="502"/>
        <v>0</v>
      </c>
      <c r="CK284" s="18">
        <f t="shared" si="502"/>
        <v>0</v>
      </c>
      <c r="CL284" s="18">
        <f t="shared" si="502"/>
        <v>0</v>
      </c>
      <c r="CM284" s="18">
        <f t="shared" si="502"/>
        <v>0</v>
      </c>
      <c r="CN284" s="18">
        <f t="shared" si="502"/>
        <v>0</v>
      </c>
      <c r="CO284" s="18"/>
      <c r="CP284" s="18"/>
      <c r="CQ284" s="18">
        <f t="shared" si="502"/>
        <v>0</v>
      </c>
      <c r="CR284" s="18">
        <f t="shared" si="502"/>
        <v>0</v>
      </c>
      <c r="CS284" s="18">
        <f t="shared" si="502"/>
        <v>0</v>
      </c>
      <c r="CT284" s="18">
        <f t="shared" ref="CT284:CU284" si="503">SUM(CT285)</f>
        <v>0</v>
      </c>
      <c r="CU284" s="46">
        <f t="shared" si="503"/>
        <v>0</v>
      </c>
      <c r="CW284" s="94"/>
      <c r="CX284" s="109">
        <v>7492292</v>
      </c>
      <c r="CY284" s="109">
        <f t="shared" si="477"/>
        <v>0</v>
      </c>
      <c r="CZ284" s="94"/>
      <c r="DA284" s="93"/>
    </row>
    <row r="285" spans="1:105" ht="31.2" x14ac:dyDescent="0.3">
      <c r="A285" s="21" t="s">
        <v>1</v>
      </c>
      <c r="B285" s="21" t="s">
        <v>342</v>
      </c>
      <c r="C285" s="22" t="s">
        <v>341</v>
      </c>
      <c r="D285" s="18">
        <f>SUM(E285+BZ285+CR285)</f>
        <v>7492292</v>
      </c>
      <c r="E285" s="19">
        <f>SUM(F285+BA285)</f>
        <v>7492292</v>
      </c>
      <c r="F285" s="19">
        <f>SUM(G285+H285+I285+P285+S285+T285+U285+AE285+AD285)</f>
        <v>0</v>
      </c>
      <c r="G285" s="19">
        <v>0</v>
      </c>
      <c r="H285" s="19">
        <v>0</v>
      </c>
      <c r="I285" s="19">
        <f>SUM(J285:O285)</f>
        <v>0</v>
      </c>
      <c r="J285" s="19">
        <v>0</v>
      </c>
      <c r="K285" s="19">
        <v>0</v>
      </c>
      <c r="L285" s="19">
        <v>0</v>
      </c>
      <c r="M285" s="19">
        <v>0</v>
      </c>
      <c r="N285" s="19">
        <v>0</v>
      </c>
      <c r="O285" s="19">
        <v>0</v>
      </c>
      <c r="P285" s="19">
        <f>SUM(Q285:R285)</f>
        <v>0</v>
      </c>
      <c r="Q285" s="19">
        <v>0</v>
      </c>
      <c r="R285" s="19">
        <v>0</v>
      </c>
      <c r="S285" s="19">
        <v>0</v>
      </c>
      <c r="T285" s="19">
        <v>0</v>
      </c>
      <c r="U285" s="19">
        <f t="shared" ref="U285" si="504">SUM(V285:AC285)</f>
        <v>0</v>
      </c>
      <c r="V285" s="19">
        <v>0</v>
      </c>
      <c r="W285" s="19">
        <v>0</v>
      </c>
      <c r="X285" s="19">
        <v>0</v>
      </c>
      <c r="Y285" s="19">
        <v>0</v>
      </c>
      <c r="Z285" s="19">
        <v>0</v>
      </c>
      <c r="AA285" s="19">
        <v>0</v>
      </c>
      <c r="AB285" s="19">
        <v>0</v>
      </c>
      <c r="AC285" s="19">
        <v>0</v>
      </c>
      <c r="AD285" s="19">
        <v>0</v>
      </c>
      <c r="AE285" s="19">
        <f>SUM(AF285:AZ285)</f>
        <v>0</v>
      </c>
      <c r="AF285" s="19">
        <v>0</v>
      </c>
      <c r="AG285" s="19">
        <v>0</v>
      </c>
      <c r="AH285" s="19">
        <v>0</v>
      </c>
      <c r="AI285" s="19">
        <v>0</v>
      </c>
      <c r="AJ285" s="19">
        <v>0</v>
      </c>
      <c r="AK285" s="19">
        <v>0</v>
      </c>
      <c r="AL285" s="19">
        <v>0</v>
      </c>
      <c r="AM285" s="19">
        <v>0</v>
      </c>
      <c r="AN285" s="19">
        <v>0</v>
      </c>
      <c r="AO285" s="19">
        <v>0</v>
      </c>
      <c r="AP285" s="19">
        <v>0</v>
      </c>
      <c r="AQ285" s="19">
        <v>0</v>
      </c>
      <c r="AR285" s="19">
        <v>0</v>
      </c>
      <c r="AS285" s="19">
        <v>0</v>
      </c>
      <c r="AT285" s="19">
        <v>0</v>
      </c>
      <c r="AU285" s="19">
        <v>0</v>
      </c>
      <c r="AV285" s="19">
        <v>0</v>
      </c>
      <c r="AW285" s="19">
        <v>0</v>
      </c>
      <c r="AX285" s="19">
        <v>0</v>
      </c>
      <c r="AY285" s="19"/>
      <c r="AZ285" s="19">
        <v>0</v>
      </c>
      <c r="BA285" s="19">
        <f>SUM(BB285+BF285+BI285+BK285+BN285)</f>
        <v>7492292</v>
      </c>
      <c r="BB285" s="19">
        <f>SUM(BC285:BE285)</f>
        <v>0</v>
      </c>
      <c r="BC285" s="19">
        <v>0</v>
      </c>
      <c r="BD285" s="19">
        <v>0</v>
      </c>
      <c r="BE285" s="19">
        <v>0</v>
      </c>
      <c r="BF285" s="39">
        <f>SUM(BG285:BH285)</f>
        <v>7492292</v>
      </c>
      <c r="BG285" s="19">
        <v>0</v>
      </c>
      <c r="BH285" s="23">
        <v>7492292</v>
      </c>
      <c r="BI285" s="19">
        <v>0</v>
      </c>
      <c r="BJ285" s="19">
        <v>0</v>
      </c>
      <c r="BK285" s="19">
        <f>SUM(BL285)</f>
        <v>0</v>
      </c>
      <c r="BL285" s="19">
        <v>0</v>
      </c>
      <c r="BM285" s="19">
        <v>0</v>
      </c>
      <c r="BN285" s="19">
        <f>SUM(BO285:BY285)</f>
        <v>0</v>
      </c>
      <c r="BO285" s="19">
        <v>0</v>
      </c>
      <c r="BP285" s="19">
        <v>0</v>
      </c>
      <c r="BQ285" s="19">
        <v>0</v>
      </c>
      <c r="BR285" s="19">
        <v>0</v>
      </c>
      <c r="BS285" s="19">
        <v>0</v>
      </c>
      <c r="BT285" s="19">
        <v>0</v>
      </c>
      <c r="BU285" s="19">
        <v>0</v>
      </c>
      <c r="BV285" s="19">
        <v>0</v>
      </c>
      <c r="BW285" s="19">
        <v>0</v>
      </c>
      <c r="BX285" s="19">
        <v>0</v>
      </c>
      <c r="BY285" s="19">
        <v>0</v>
      </c>
      <c r="BZ285" s="19">
        <f t="shared" si="488"/>
        <v>0</v>
      </c>
      <c r="CA285" s="19">
        <f>SUM(CB285+CE285+CK285)</f>
        <v>0</v>
      </c>
      <c r="CB285" s="19">
        <f>SUM(CC285:CD285)</f>
        <v>0</v>
      </c>
      <c r="CC285" s="19">
        <v>0</v>
      </c>
      <c r="CD285" s="19">
        <v>0</v>
      </c>
      <c r="CE285" s="19">
        <f>SUM(CF285:CJ285)</f>
        <v>0</v>
      </c>
      <c r="CF285" s="19">
        <v>0</v>
      </c>
      <c r="CG285" s="19">
        <v>0</v>
      </c>
      <c r="CH285" s="19">
        <v>0</v>
      </c>
      <c r="CI285" s="19">
        <v>0</v>
      </c>
      <c r="CJ285" s="19">
        <v>0</v>
      </c>
      <c r="CK285" s="19">
        <f>SUM(CL285:CP285)</f>
        <v>0</v>
      </c>
      <c r="CL285" s="19">
        <v>0</v>
      </c>
      <c r="CM285" s="19">
        <v>0</v>
      </c>
      <c r="CN285" s="19">
        <v>0</v>
      </c>
      <c r="CO285" s="19"/>
      <c r="CP285" s="19"/>
      <c r="CQ285" s="19">
        <v>0</v>
      </c>
      <c r="CR285" s="19">
        <f>SUM(CS285)</f>
        <v>0</v>
      </c>
      <c r="CS285" s="19">
        <f>SUM(CT285:CU285)</f>
        <v>0</v>
      </c>
      <c r="CT285" s="19">
        <v>0</v>
      </c>
      <c r="CU285" s="20">
        <v>0</v>
      </c>
      <c r="CW285" s="94"/>
      <c r="CX285" s="113">
        <v>7492292</v>
      </c>
      <c r="CY285" s="113">
        <f t="shared" si="477"/>
        <v>0</v>
      </c>
      <c r="CZ285" s="94"/>
      <c r="DA285" s="95"/>
    </row>
    <row r="286" spans="1:105" s="52" customFormat="1" ht="31.2" x14ac:dyDescent="0.3">
      <c r="A286" s="16" t="s">
        <v>343</v>
      </c>
      <c r="B286" s="16" t="s">
        <v>1</v>
      </c>
      <c r="C286" s="17" t="s">
        <v>581</v>
      </c>
      <c r="D286" s="18">
        <f t="shared" ref="D286:AK286" si="505">SUM(D287)</f>
        <v>48710867</v>
      </c>
      <c r="E286" s="18">
        <f t="shared" si="505"/>
        <v>48710867</v>
      </c>
      <c r="F286" s="18">
        <f t="shared" si="505"/>
        <v>0</v>
      </c>
      <c r="G286" s="18">
        <f t="shared" si="505"/>
        <v>0</v>
      </c>
      <c r="H286" s="18">
        <f t="shared" si="505"/>
        <v>0</v>
      </c>
      <c r="I286" s="18">
        <f t="shared" si="505"/>
        <v>0</v>
      </c>
      <c r="J286" s="18">
        <f t="shared" si="505"/>
        <v>0</v>
      </c>
      <c r="K286" s="18">
        <f t="shared" si="505"/>
        <v>0</v>
      </c>
      <c r="L286" s="18">
        <f t="shared" si="505"/>
        <v>0</v>
      </c>
      <c r="M286" s="18">
        <f t="shared" si="505"/>
        <v>0</v>
      </c>
      <c r="N286" s="18">
        <f t="shared" si="505"/>
        <v>0</v>
      </c>
      <c r="O286" s="18">
        <f t="shared" si="505"/>
        <v>0</v>
      </c>
      <c r="P286" s="18">
        <f t="shared" si="505"/>
        <v>0</v>
      </c>
      <c r="Q286" s="18">
        <f t="shared" si="505"/>
        <v>0</v>
      </c>
      <c r="R286" s="18">
        <f t="shared" si="505"/>
        <v>0</v>
      </c>
      <c r="S286" s="18">
        <f t="shared" si="505"/>
        <v>0</v>
      </c>
      <c r="T286" s="18">
        <f t="shared" si="505"/>
        <v>0</v>
      </c>
      <c r="U286" s="18">
        <f t="shared" si="505"/>
        <v>0</v>
      </c>
      <c r="V286" s="18">
        <f t="shared" si="505"/>
        <v>0</v>
      </c>
      <c r="W286" s="18">
        <f t="shared" si="505"/>
        <v>0</v>
      </c>
      <c r="X286" s="18">
        <f t="shared" si="505"/>
        <v>0</v>
      </c>
      <c r="Y286" s="18">
        <f t="shared" si="505"/>
        <v>0</v>
      </c>
      <c r="Z286" s="18">
        <f t="shared" si="505"/>
        <v>0</v>
      </c>
      <c r="AA286" s="18">
        <f t="shared" si="505"/>
        <v>0</v>
      </c>
      <c r="AB286" s="18">
        <f t="shared" si="505"/>
        <v>0</v>
      </c>
      <c r="AC286" s="18">
        <f t="shared" si="505"/>
        <v>0</v>
      </c>
      <c r="AD286" s="18">
        <f t="shared" si="505"/>
        <v>0</v>
      </c>
      <c r="AE286" s="18">
        <f t="shared" si="505"/>
        <v>0</v>
      </c>
      <c r="AF286" s="18">
        <f t="shared" si="505"/>
        <v>0</v>
      </c>
      <c r="AG286" s="18">
        <f t="shared" si="505"/>
        <v>0</v>
      </c>
      <c r="AH286" s="18">
        <f t="shared" si="505"/>
        <v>0</v>
      </c>
      <c r="AI286" s="18">
        <f t="shared" si="505"/>
        <v>0</v>
      </c>
      <c r="AJ286" s="18">
        <f t="shared" si="505"/>
        <v>0</v>
      </c>
      <c r="AK286" s="18">
        <f t="shared" si="505"/>
        <v>0</v>
      </c>
      <c r="AL286" s="18">
        <f t="shared" ref="AL286:CU286" si="506">SUM(AL287)</f>
        <v>0</v>
      </c>
      <c r="AM286" s="18">
        <f t="shared" si="506"/>
        <v>0</v>
      </c>
      <c r="AN286" s="18">
        <f t="shared" si="506"/>
        <v>0</v>
      </c>
      <c r="AO286" s="18">
        <f t="shared" si="506"/>
        <v>0</v>
      </c>
      <c r="AP286" s="18">
        <f t="shared" si="506"/>
        <v>0</v>
      </c>
      <c r="AQ286" s="18">
        <f t="shared" si="506"/>
        <v>0</v>
      </c>
      <c r="AR286" s="18">
        <f t="shared" si="506"/>
        <v>0</v>
      </c>
      <c r="AS286" s="18">
        <f t="shared" si="506"/>
        <v>0</v>
      </c>
      <c r="AT286" s="18">
        <f t="shared" si="506"/>
        <v>0</v>
      </c>
      <c r="AU286" s="18">
        <f t="shared" si="506"/>
        <v>0</v>
      </c>
      <c r="AV286" s="18">
        <f t="shared" si="506"/>
        <v>0</v>
      </c>
      <c r="AW286" s="18">
        <f t="shared" si="506"/>
        <v>0</v>
      </c>
      <c r="AX286" s="18">
        <f t="shared" si="506"/>
        <v>0</v>
      </c>
      <c r="AY286" s="18"/>
      <c r="AZ286" s="18">
        <f t="shared" si="506"/>
        <v>0</v>
      </c>
      <c r="BA286" s="18">
        <f t="shared" si="506"/>
        <v>48710867</v>
      </c>
      <c r="BB286" s="18">
        <f t="shared" si="506"/>
        <v>0</v>
      </c>
      <c r="BC286" s="18">
        <f t="shared" si="506"/>
        <v>0</v>
      </c>
      <c r="BD286" s="18">
        <f t="shared" si="506"/>
        <v>0</v>
      </c>
      <c r="BE286" s="18">
        <f t="shared" si="506"/>
        <v>0</v>
      </c>
      <c r="BF286" s="18">
        <f t="shared" si="506"/>
        <v>0</v>
      </c>
      <c r="BG286" s="18">
        <f t="shared" si="506"/>
        <v>0</v>
      </c>
      <c r="BH286" s="18">
        <f t="shared" si="506"/>
        <v>0</v>
      </c>
      <c r="BI286" s="18">
        <f t="shared" si="506"/>
        <v>22780831</v>
      </c>
      <c r="BJ286" s="18">
        <f t="shared" si="506"/>
        <v>0</v>
      </c>
      <c r="BK286" s="18">
        <f t="shared" si="506"/>
        <v>0</v>
      </c>
      <c r="BL286" s="18">
        <f t="shared" si="506"/>
        <v>0</v>
      </c>
      <c r="BM286" s="18">
        <f t="shared" si="506"/>
        <v>0</v>
      </c>
      <c r="BN286" s="18">
        <f t="shared" si="506"/>
        <v>25930036</v>
      </c>
      <c r="BO286" s="18">
        <f t="shared" si="506"/>
        <v>0</v>
      </c>
      <c r="BP286" s="18">
        <f t="shared" si="506"/>
        <v>0</v>
      </c>
      <c r="BQ286" s="18">
        <f t="shared" si="506"/>
        <v>0</v>
      </c>
      <c r="BR286" s="18">
        <f t="shared" si="506"/>
        <v>0</v>
      </c>
      <c r="BS286" s="18">
        <f t="shared" si="506"/>
        <v>0</v>
      </c>
      <c r="BT286" s="18">
        <f t="shared" si="506"/>
        <v>0</v>
      </c>
      <c r="BU286" s="18">
        <f t="shared" si="506"/>
        <v>0</v>
      </c>
      <c r="BV286" s="18">
        <f t="shared" si="506"/>
        <v>0</v>
      </c>
      <c r="BW286" s="18">
        <f t="shared" si="506"/>
        <v>0</v>
      </c>
      <c r="BX286" s="18">
        <f t="shared" si="506"/>
        <v>0</v>
      </c>
      <c r="BY286" s="18">
        <f t="shared" si="506"/>
        <v>25930036</v>
      </c>
      <c r="BZ286" s="18">
        <f t="shared" si="488"/>
        <v>0</v>
      </c>
      <c r="CA286" s="18">
        <f t="shared" si="506"/>
        <v>0</v>
      </c>
      <c r="CB286" s="18">
        <f t="shared" si="506"/>
        <v>0</v>
      </c>
      <c r="CC286" s="18">
        <f t="shared" si="506"/>
        <v>0</v>
      </c>
      <c r="CD286" s="18">
        <f t="shared" si="506"/>
        <v>0</v>
      </c>
      <c r="CE286" s="18">
        <f t="shared" si="506"/>
        <v>0</v>
      </c>
      <c r="CF286" s="18">
        <f t="shared" si="506"/>
        <v>0</v>
      </c>
      <c r="CG286" s="18">
        <f t="shared" si="506"/>
        <v>0</v>
      </c>
      <c r="CH286" s="18">
        <f t="shared" si="506"/>
        <v>0</v>
      </c>
      <c r="CI286" s="18">
        <f t="shared" si="506"/>
        <v>0</v>
      </c>
      <c r="CJ286" s="18">
        <f t="shared" si="506"/>
        <v>0</v>
      </c>
      <c r="CK286" s="18">
        <f t="shared" si="506"/>
        <v>0</v>
      </c>
      <c r="CL286" s="18">
        <f t="shared" si="506"/>
        <v>0</v>
      </c>
      <c r="CM286" s="18">
        <f t="shared" si="506"/>
        <v>0</v>
      </c>
      <c r="CN286" s="18">
        <f t="shared" si="506"/>
        <v>0</v>
      </c>
      <c r="CO286" s="18"/>
      <c r="CP286" s="18"/>
      <c r="CQ286" s="18">
        <f t="shared" si="506"/>
        <v>0</v>
      </c>
      <c r="CR286" s="18">
        <f t="shared" si="506"/>
        <v>0</v>
      </c>
      <c r="CS286" s="18">
        <f t="shared" si="506"/>
        <v>0</v>
      </c>
      <c r="CT286" s="18">
        <f t="shared" si="506"/>
        <v>0</v>
      </c>
      <c r="CU286" s="46">
        <f t="shared" si="506"/>
        <v>0</v>
      </c>
      <c r="CV286" s="58"/>
      <c r="CW286" s="94"/>
      <c r="CX286" s="109">
        <v>25930036</v>
      </c>
      <c r="CY286" s="109">
        <f t="shared" si="477"/>
        <v>22780831</v>
      </c>
      <c r="CZ286" s="94"/>
      <c r="DA286" s="95"/>
    </row>
    <row r="287" spans="1:105" s="52" customFormat="1" ht="31.2" x14ac:dyDescent="0.3">
      <c r="A287" s="21" t="s">
        <v>1</v>
      </c>
      <c r="B287" s="21" t="s">
        <v>91</v>
      </c>
      <c r="C287" s="22" t="s">
        <v>582</v>
      </c>
      <c r="D287" s="18">
        <f>SUM(E287+BZ287+CR287)</f>
        <v>48710867</v>
      </c>
      <c r="E287" s="19">
        <f>SUM(F287+BA287)</f>
        <v>48710867</v>
      </c>
      <c r="F287" s="19">
        <f>SUM(G287+H287+I287+P287+S287+T287+U287+AE287+AD287)</f>
        <v>0</v>
      </c>
      <c r="G287" s="19">
        <v>0</v>
      </c>
      <c r="H287" s="19">
        <v>0</v>
      </c>
      <c r="I287" s="19">
        <f t="shared" ref="I287:I297" si="507">SUM(J287:O287)</f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9">
        <f t="shared" ref="P287:P297" si="508">SUM(Q287:R287)</f>
        <v>0</v>
      </c>
      <c r="Q287" s="19">
        <v>0</v>
      </c>
      <c r="R287" s="19">
        <v>0</v>
      </c>
      <c r="S287" s="19">
        <v>0</v>
      </c>
      <c r="T287" s="19">
        <v>0</v>
      </c>
      <c r="U287" s="19">
        <f t="shared" ref="U287" si="509">SUM(V287:AC287)</f>
        <v>0</v>
      </c>
      <c r="V287" s="19">
        <v>0</v>
      </c>
      <c r="W287" s="19">
        <v>0</v>
      </c>
      <c r="X287" s="19">
        <v>0</v>
      </c>
      <c r="Y287" s="19">
        <v>0</v>
      </c>
      <c r="Z287" s="19">
        <v>0</v>
      </c>
      <c r="AA287" s="19">
        <v>0</v>
      </c>
      <c r="AB287" s="19">
        <v>0</v>
      </c>
      <c r="AC287" s="19">
        <v>0</v>
      </c>
      <c r="AD287" s="19">
        <v>0</v>
      </c>
      <c r="AE287" s="19">
        <f>SUM(AF287:AZ287)</f>
        <v>0</v>
      </c>
      <c r="AF287" s="19">
        <v>0</v>
      </c>
      <c r="AG287" s="19">
        <v>0</v>
      </c>
      <c r="AH287" s="19">
        <v>0</v>
      </c>
      <c r="AI287" s="19">
        <v>0</v>
      </c>
      <c r="AJ287" s="19">
        <v>0</v>
      </c>
      <c r="AK287" s="19">
        <v>0</v>
      </c>
      <c r="AL287" s="19">
        <v>0</v>
      </c>
      <c r="AM287" s="19">
        <v>0</v>
      </c>
      <c r="AN287" s="19">
        <v>0</v>
      </c>
      <c r="AO287" s="19">
        <v>0</v>
      </c>
      <c r="AP287" s="19">
        <v>0</v>
      </c>
      <c r="AQ287" s="19">
        <v>0</v>
      </c>
      <c r="AR287" s="19">
        <v>0</v>
      </c>
      <c r="AS287" s="19">
        <v>0</v>
      </c>
      <c r="AT287" s="19">
        <v>0</v>
      </c>
      <c r="AU287" s="19">
        <v>0</v>
      </c>
      <c r="AV287" s="19">
        <v>0</v>
      </c>
      <c r="AW287" s="19">
        <v>0</v>
      </c>
      <c r="AX287" s="19">
        <v>0</v>
      </c>
      <c r="AY287" s="19"/>
      <c r="AZ287" s="19"/>
      <c r="BA287" s="19">
        <f>SUM(BB287+BF287+BI287+BK287+BN287)</f>
        <v>48710867</v>
      </c>
      <c r="BB287" s="19">
        <f>SUM(BC287:BE287)</f>
        <v>0</v>
      </c>
      <c r="BC287" s="19">
        <v>0</v>
      </c>
      <c r="BD287" s="19">
        <v>0</v>
      </c>
      <c r="BE287" s="19">
        <v>0</v>
      </c>
      <c r="BF287" s="19">
        <f>SUM(BH287:BH287)</f>
        <v>0</v>
      </c>
      <c r="BG287" s="19">
        <v>0</v>
      </c>
      <c r="BH287" s="19">
        <v>0</v>
      </c>
      <c r="BI287" s="19">
        <v>22780831</v>
      </c>
      <c r="BJ287" s="19">
        <v>0</v>
      </c>
      <c r="BK287" s="19">
        <f t="shared" ref="BK287:BK297" si="510">SUM(BL287)</f>
        <v>0</v>
      </c>
      <c r="BL287" s="19">
        <v>0</v>
      </c>
      <c r="BM287" s="19">
        <v>0</v>
      </c>
      <c r="BN287" s="19">
        <f>SUM(BO287:BY287)</f>
        <v>25930036</v>
      </c>
      <c r="BO287" s="19">
        <v>0</v>
      </c>
      <c r="BP287" s="19">
        <v>0</v>
      </c>
      <c r="BQ287" s="19">
        <v>0</v>
      </c>
      <c r="BR287" s="19">
        <v>0</v>
      </c>
      <c r="BS287" s="19">
        <v>0</v>
      </c>
      <c r="BT287" s="19">
        <v>0</v>
      </c>
      <c r="BU287" s="19">
        <v>0</v>
      </c>
      <c r="BV287" s="19">
        <v>0</v>
      </c>
      <c r="BW287" s="19">
        <v>0</v>
      </c>
      <c r="BX287" s="19">
        <v>0</v>
      </c>
      <c r="BY287" s="19">
        <v>25930036</v>
      </c>
      <c r="BZ287" s="19">
        <f t="shared" si="488"/>
        <v>0</v>
      </c>
      <c r="CA287" s="19">
        <f>SUM(CB287+CE287+CK287)</f>
        <v>0</v>
      </c>
      <c r="CB287" s="19">
        <f t="shared" ref="CB287:CB297" si="511">SUM(CC287:CD287)</f>
        <v>0</v>
      </c>
      <c r="CC287" s="19">
        <v>0</v>
      </c>
      <c r="CD287" s="19">
        <v>0</v>
      </c>
      <c r="CE287" s="19">
        <f>SUM(CF287:CJ287)</f>
        <v>0</v>
      </c>
      <c r="CF287" s="19">
        <v>0</v>
      </c>
      <c r="CG287" s="19"/>
      <c r="CH287" s="19">
        <v>0</v>
      </c>
      <c r="CI287" s="19">
        <v>0</v>
      </c>
      <c r="CJ287" s="19">
        <v>0</v>
      </c>
      <c r="CK287" s="19">
        <f>SUM(CL287:CP287)</f>
        <v>0</v>
      </c>
      <c r="CL287" s="19">
        <v>0</v>
      </c>
      <c r="CM287" s="19"/>
      <c r="CN287" s="19">
        <v>0</v>
      </c>
      <c r="CO287" s="19"/>
      <c r="CP287" s="19"/>
      <c r="CQ287" s="19">
        <v>0</v>
      </c>
      <c r="CR287" s="19">
        <f t="shared" ref="CR287:CR297" si="512">SUM(CS287)</f>
        <v>0</v>
      </c>
      <c r="CS287" s="19">
        <f t="shared" ref="CS287:CS297" si="513">SUM(CT287:CU287)</f>
        <v>0</v>
      </c>
      <c r="CT287" s="19">
        <v>0</v>
      </c>
      <c r="CU287" s="20">
        <v>0</v>
      </c>
      <c r="CW287" s="94"/>
      <c r="CX287" s="109">
        <v>25930036</v>
      </c>
      <c r="CY287" s="109">
        <f t="shared" si="477"/>
        <v>22780831</v>
      </c>
      <c r="CZ287" s="94"/>
      <c r="DA287" s="95"/>
    </row>
    <row r="288" spans="1:105" s="58" customFormat="1" ht="15.6" x14ac:dyDescent="0.3">
      <c r="A288" s="16" t="s">
        <v>344</v>
      </c>
      <c r="B288" s="16" t="s">
        <v>1</v>
      </c>
      <c r="C288" s="17" t="s">
        <v>345</v>
      </c>
      <c r="D288" s="18">
        <f t="shared" ref="D288:AK288" si="514">SUM(D289)</f>
        <v>250000000</v>
      </c>
      <c r="E288" s="18">
        <f t="shared" si="514"/>
        <v>6100000</v>
      </c>
      <c r="F288" s="18">
        <f t="shared" si="514"/>
        <v>6100000</v>
      </c>
      <c r="G288" s="18">
        <f t="shared" si="514"/>
        <v>0</v>
      </c>
      <c r="H288" s="18">
        <f t="shared" si="514"/>
        <v>0</v>
      </c>
      <c r="I288" s="18">
        <f t="shared" si="514"/>
        <v>0</v>
      </c>
      <c r="J288" s="18">
        <f t="shared" si="514"/>
        <v>0</v>
      </c>
      <c r="K288" s="18">
        <f t="shared" si="514"/>
        <v>0</v>
      </c>
      <c r="L288" s="18">
        <f t="shared" si="514"/>
        <v>0</v>
      </c>
      <c r="M288" s="18">
        <f t="shared" si="514"/>
        <v>0</v>
      </c>
      <c r="N288" s="18">
        <f t="shared" si="514"/>
        <v>0</v>
      </c>
      <c r="O288" s="18">
        <f t="shared" si="514"/>
        <v>0</v>
      </c>
      <c r="P288" s="18">
        <f t="shared" si="514"/>
        <v>0</v>
      </c>
      <c r="Q288" s="18">
        <f t="shared" si="514"/>
        <v>0</v>
      </c>
      <c r="R288" s="18">
        <f t="shared" si="514"/>
        <v>0</v>
      </c>
      <c r="S288" s="18">
        <f t="shared" si="514"/>
        <v>0</v>
      </c>
      <c r="T288" s="18">
        <f t="shared" si="514"/>
        <v>0</v>
      </c>
      <c r="U288" s="18">
        <f t="shared" si="514"/>
        <v>0</v>
      </c>
      <c r="V288" s="18">
        <f t="shared" si="514"/>
        <v>0</v>
      </c>
      <c r="W288" s="18">
        <f t="shared" si="514"/>
        <v>0</v>
      </c>
      <c r="X288" s="18">
        <f t="shared" si="514"/>
        <v>0</v>
      </c>
      <c r="Y288" s="18">
        <f t="shared" si="514"/>
        <v>0</v>
      </c>
      <c r="Z288" s="18">
        <f t="shared" si="514"/>
        <v>0</v>
      </c>
      <c r="AA288" s="18">
        <f t="shared" si="514"/>
        <v>0</v>
      </c>
      <c r="AB288" s="18">
        <f t="shared" si="514"/>
        <v>0</v>
      </c>
      <c r="AC288" s="18">
        <f t="shared" si="514"/>
        <v>0</v>
      </c>
      <c r="AD288" s="18">
        <f t="shared" si="514"/>
        <v>0</v>
      </c>
      <c r="AE288" s="18">
        <f t="shared" si="514"/>
        <v>6100000</v>
      </c>
      <c r="AF288" s="18">
        <f t="shared" si="514"/>
        <v>0</v>
      </c>
      <c r="AG288" s="18">
        <f t="shared" si="514"/>
        <v>0</v>
      </c>
      <c r="AH288" s="18">
        <f t="shared" si="514"/>
        <v>0</v>
      </c>
      <c r="AI288" s="18">
        <f t="shared" si="514"/>
        <v>0</v>
      </c>
      <c r="AJ288" s="18">
        <f t="shared" si="514"/>
        <v>0</v>
      </c>
      <c r="AK288" s="18">
        <f t="shared" si="514"/>
        <v>0</v>
      </c>
      <c r="AL288" s="18">
        <f t="shared" ref="AL288:CU288" si="515">SUM(AL289)</f>
        <v>0</v>
      </c>
      <c r="AM288" s="18">
        <f t="shared" si="515"/>
        <v>0</v>
      </c>
      <c r="AN288" s="18">
        <f t="shared" si="515"/>
        <v>0</v>
      </c>
      <c r="AO288" s="18">
        <f t="shared" si="515"/>
        <v>0</v>
      </c>
      <c r="AP288" s="18">
        <f t="shared" si="515"/>
        <v>0</v>
      </c>
      <c r="AQ288" s="18">
        <f t="shared" si="515"/>
        <v>0</v>
      </c>
      <c r="AR288" s="18">
        <f t="shared" si="515"/>
        <v>0</v>
      </c>
      <c r="AS288" s="18">
        <f t="shared" si="515"/>
        <v>0</v>
      </c>
      <c r="AT288" s="18">
        <f t="shared" si="515"/>
        <v>0</v>
      </c>
      <c r="AU288" s="18">
        <f t="shared" si="515"/>
        <v>0</v>
      </c>
      <c r="AV288" s="18">
        <f t="shared" si="515"/>
        <v>0</v>
      </c>
      <c r="AW288" s="18">
        <f t="shared" si="515"/>
        <v>0</v>
      </c>
      <c r="AX288" s="18">
        <f t="shared" si="515"/>
        <v>0</v>
      </c>
      <c r="AY288" s="18"/>
      <c r="AZ288" s="18">
        <f t="shared" si="515"/>
        <v>6100000</v>
      </c>
      <c r="BA288" s="18">
        <f t="shared" si="515"/>
        <v>0</v>
      </c>
      <c r="BB288" s="18">
        <f t="shared" si="515"/>
        <v>0</v>
      </c>
      <c r="BC288" s="18">
        <f t="shared" si="515"/>
        <v>0</v>
      </c>
      <c r="BD288" s="18">
        <f t="shared" si="515"/>
        <v>0</v>
      </c>
      <c r="BE288" s="18">
        <f t="shared" si="515"/>
        <v>0</v>
      </c>
      <c r="BF288" s="18">
        <f t="shared" si="515"/>
        <v>0</v>
      </c>
      <c r="BG288" s="18">
        <f t="shared" si="515"/>
        <v>0</v>
      </c>
      <c r="BH288" s="18">
        <f t="shared" si="515"/>
        <v>0</v>
      </c>
      <c r="BI288" s="18">
        <f t="shared" si="515"/>
        <v>0</v>
      </c>
      <c r="BJ288" s="18">
        <f t="shared" si="515"/>
        <v>0</v>
      </c>
      <c r="BK288" s="18">
        <f t="shared" si="515"/>
        <v>0</v>
      </c>
      <c r="BL288" s="18">
        <f t="shared" si="515"/>
        <v>0</v>
      </c>
      <c r="BM288" s="18">
        <f t="shared" si="515"/>
        <v>0</v>
      </c>
      <c r="BN288" s="18">
        <f t="shared" si="515"/>
        <v>0</v>
      </c>
      <c r="BO288" s="18">
        <f t="shared" si="515"/>
        <v>0</v>
      </c>
      <c r="BP288" s="18">
        <f t="shared" si="515"/>
        <v>0</v>
      </c>
      <c r="BQ288" s="18">
        <f t="shared" si="515"/>
        <v>0</v>
      </c>
      <c r="BR288" s="18">
        <f t="shared" si="515"/>
        <v>0</v>
      </c>
      <c r="BS288" s="18">
        <f t="shared" si="515"/>
        <v>0</v>
      </c>
      <c r="BT288" s="18">
        <f t="shared" si="515"/>
        <v>0</v>
      </c>
      <c r="BU288" s="18">
        <f t="shared" si="515"/>
        <v>0</v>
      </c>
      <c r="BV288" s="18">
        <f t="shared" si="515"/>
        <v>0</v>
      </c>
      <c r="BW288" s="18">
        <f t="shared" si="515"/>
        <v>0</v>
      </c>
      <c r="BX288" s="18">
        <f t="shared" si="515"/>
        <v>0</v>
      </c>
      <c r="BY288" s="18">
        <f t="shared" si="515"/>
        <v>0</v>
      </c>
      <c r="BZ288" s="18">
        <f t="shared" si="488"/>
        <v>243900000</v>
      </c>
      <c r="CA288" s="18">
        <f t="shared" si="515"/>
        <v>243900000</v>
      </c>
      <c r="CB288" s="18">
        <f t="shared" si="515"/>
        <v>0</v>
      </c>
      <c r="CC288" s="18">
        <f t="shared" si="515"/>
        <v>0</v>
      </c>
      <c r="CD288" s="18">
        <f t="shared" si="515"/>
        <v>0</v>
      </c>
      <c r="CE288" s="18">
        <f t="shared" si="515"/>
        <v>161859686</v>
      </c>
      <c r="CF288" s="18">
        <f t="shared" si="515"/>
        <v>98859686</v>
      </c>
      <c r="CG288" s="18">
        <f t="shared" si="515"/>
        <v>61000000</v>
      </c>
      <c r="CH288" s="18">
        <f t="shared" si="515"/>
        <v>2000000</v>
      </c>
      <c r="CI288" s="18">
        <f t="shared" si="515"/>
        <v>0</v>
      </c>
      <c r="CJ288" s="18">
        <f t="shared" si="515"/>
        <v>0</v>
      </c>
      <c r="CK288" s="18">
        <f t="shared" si="515"/>
        <v>82040314</v>
      </c>
      <c r="CL288" s="18">
        <f t="shared" si="515"/>
        <v>0</v>
      </c>
      <c r="CM288" s="18">
        <f t="shared" si="515"/>
        <v>68500000</v>
      </c>
      <c r="CN288" s="18">
        <f t="shared" si="515"/>
        <v>13540314</v>
      </c>
      <c r="CO288" s="18">
        <f t="shared" si="515"/>
        <v>0</v>
      </c>
      <c r="CP288" s="18">
        <f t="shared" si="515"/>
        <v>0</v>
      </c>
      <c r="CQ288" s="18">
        <f t="shared" si="515"/>
        <v>0</v>
      </c>
      <c r="CR288" s="18">
        <f t="shared" si="515"/>
        <v>0</v>
      </c>
      <c r="CS288" s="18">
        <f t="shared" si="515"/>
        <v>0</v>
      </c>
      <c r="CT288" s="18">
        <f t="shared" si="515"/>
        <v>0</v>
      </c>
      <c r="CU288" s="18">
        <f t="shared" si="515"/>
        <v>0</v>
      </c>
      <c r="CW288" s="94"/>
      <c r="CX288" s="109">
        <v>250000000</v>
      </c>
      <c r="CY288" s="109">
        <f t="shared" si="477"/>
        <v>0</v>
      </c>
      <c r="CZ288" s="94"/>
      <c r="DA288" s="93"/>
    </row>
    <row r="289" spans="1:125" s="52" customFormat="1" ht="15.6" x14ac:dyDescent="0.3">
      <c r="A289" s="21" t="s">
        <v>1</v>
      </c>
      <c r="B289" s="21" t="s">
        <v>346</v>
      </c>
      <c r="C289" s="22" t="s">
        <v>345</v>
      </c>
      <c r="D289" s="18">
        <f>SUM(E289+BZ289+CR289)</f>
        <v>250000000</v>
      </c>
      <c r="E289" s="19">
        <f>SUM(F289+BA289)</f>
        <v>6100000</v>
      </c>
      <c r="F289" s="19">
        <f>SUM(G289+H289+I289+P289+S289+T289+U289+AE289+AD289)</f>
        <v>6100000</v>
      </c>
      <c r="G289" s="19">
        <v>0</v>
      </c>
      <c r="H289" s="19">
        <v>0</v>
      </c>
      <c r="I289" s="19">
        <f t="shared" si="507"/>
        <v>0</v>
      </c>
      <c r="J289" s="19">
        <f>3111047-3111047</f>
        <v>0</v>
      </c>
      <c r="K289" s="19"/>
      <c r="L289" s="19">
        <v>0</v>
      </c>
      <c r="M289" s="19">
        <v>0</v>
      </c>
      <c r="N289" s="19"/>
      <c r="O289" s="23"/>
      <c r="P289" s="19">
        <f t="shared" si="508"/>
        <v>0</v>
      </c>
      <c r="Q289" s="19">
        <v>0</v>
      </c>
      <c r="R289" s="19">
        <v>0</v>
      </c>
      <c r="S289" s="19">
        <v>0</v>
      </c>
      <c r="T289" s="19">
        <v>0</v>
      </c>
      <c r="U289" s="19">
        <f t="shared" ref="U289" si="516">SUM(V289:AC289)</f>
        <v>0</v>
      </c>
      <c r="V289" s="19">
        <v>0</v>
      </c>
      <c r="W289" s="19">
        <v>0</v>
      </c>
      <c r="X289" s="19">
        <v>0</v>
      </c>
      <c r="Y289" s="19">
        <v>0</v>
      </c>
      <c r="Z289" s="19">
        <v>0</v>
      </c>
      <c r="AA289" s="19">
        <v>0</v>
      </c>
      <c r="AB289" s="19">
        <v>0</v>
      </c>
      <c r="AC289" s="19">
        <v>0</v>
      </c>
      <c r="AD289" s="19">
        <v>0</v>
      </c>
      <c r="AE289" s="19">
        <f>SUM(AF289:AZ289)</f>
        <v>6100000</v>
      </c>
      <c r="AF289" s="19">
        <v>0</v>
      </c>
      <c r="AG289" s="19">
        <v>0</v>
      </c>
      <c r="AH289" s="51">
        <v>0</v>
      </c>
      <c r="AI289" s="19">
        <v>0</v>
      </c>
      <c r="AJ289" s="19">
        <v>0</v>
      </c>
      <c r="AK289" s="19">
        <v>0</v>
      </c>
      <c r="AL289" s="19">
        <v>0</v>
      </c>
      <c r="AM289" s="19">
        <v>0</v>
      </c>
      <c r="AN289" s="19">
        <v>0</v>
      </c>
      <c r="AO289" s="19">
        <v>0</v>
      </c>
      <c r="AP289" s="19">
        <v>0</v>
      </c>
      <c r="AQ289" s="19">
        <v>0</v>
      </c>
      <c r="AR289" s="19">
        <v>0</v>
      </c>
      <c r="AS289" s="19">
        <v>0</v>
      </c>
      <c r="AT289" s="19">
        <v>0</v>
      </c>
      <c r="AU289" s="19">
        <v>0</v>
      </c>
      <c r="AV289" s="23">
        <v>0</v>
      </c>
      <c r="AW289" s="19">
        <v>0</v>
      </c>
      <c r="AX289" s="19">
        <v>0</v>
      </c>
      <c r="AY289" s="19">
        <v>0</v>
      </c>
      <c r="AZ289" s="19">
        <v>6100000</v>
      </c>
      <c r="BA289" s="19">
        <f>SUM(BB289+BF289+BI289+BK289+BN289)</f>
        <v>0</v>
      </c>
      <c r="BB289" s="19">
        <f>SUM(BC289:BE289)</f>
        <v>0</v>
      </c>
      <c r="BC289" s="19">
        <v>0</v>
      </c>
      <c r="BD289" s="19">
        <v>0</v>
      </c>
      <c r="BE289" s="19">
        <v>0</v>
      </c>
      <c r="BF289" s="19">
        <f>SUM(BH289:BH289)</f>
        <v>0</v>
      </c>
      <c r="BG289" s="19">
        <v>0</v>
      </c>
      <c r="BH289" s="19">
        <v>0</v>
      </c>
      <c r="BI289" s="19">
        <v>0</v>
      </c>
      <c r="BJ289" s="19">
        <v>0</v>
      </c>
      <c r="BK289" s="19">
        <f t="shared" si="510"/>
        <v>0</v>
      </c>
      <c r="BL289" s="19">
        <v>0</v>
      </c>
      <c r="BM289" s="19">
        <v>0</v>
      </c>
      <c r="BN289" s="19">
        <f>SUM(BO289:BY289)</f>
        <v>0</v>
      </c>
      <c r="BO289" s="19">
        <v>0</v>
      </c>
      <c r="BP289" s="19">
        <v>0</v>
      </c>
      <c r="BQ289" s="19">
        <v>0</v>
      </c>
      <c r="BR289" s="19">
        <v>0</v>
      </c>
      <c r="BS289" s="19">
        <v>0</v>
      </c>
      <c r="BT289" s="19">
        <v>0</v>
      </c>
      <c r="BU289" s="19">
        <v>0</v>
      </c>
      <c r="BV289" s="23"/>
      <c r="BW289" s="19">
        <v>0</v>
      </c>
      <c r="BX289" s="19">
        <v>0</v>
      </c>
      <c r="BY289" s="19">
        <v>0</v>
      </c>
      <c r="BZ289" s="19">
        <f t="shared" si="488"/>
        <v>243900000</v>
      </c>
      <c r="CA289" s="19">
        <f>SUM(CB289+CE289+CK289)</f>
        <v>243900000</v>
      </c>
      <c r="CB289" s="19">
        <f t="shared" si="511"/>
        <v>0</v>
      </c>
      <c r="CC289" s="19"/>
      <c r="CD289" s="35"/>
      <c r="CE289" s="19">
        <f>SUM(CF289:CJ289)</f>
        <v>161859686</v>
      </c>
      <c r="CF289" s="23">
        <v>98859686</v>
      </c>
      <c r="CG289" s="23">
        <v>61000000</v>
      </c>
      <c r="CH289" s="24">
        <v>2000000</v>
      </c>
      <c r="CI289" s="24"/>
      <c r="CJ289" s="24"/>
      <c r="CK289" s="19">
        <f>SUM(CL289:CP289)</f>
        <v>82040314</v>
      </c>
      <c r="CL289" s="24"/>
      <c r="CM289" s="24">
        <v>68500000</v>
      </c>
      <c r="CN289" s="19">
        <v>13540314</v>
      </c>
      <c r="CO289" s="19"/>
      <c r="CP289" s="19"/>
      <c r="CQ289" s="19"/>
      <c r="CR289" s="19">
        <f t="shared" si="512"/>
        <v>0</v>
      </c>
      <c r="CS289" s="19">
        <f t="shared" si="513"/>
        <v>0</v>
      </c>
      <c r="CT289" s="19">
        <v>0</v>
      </c>
      <c r="CU289" s="20">
        <v>0</v>
      </c>
      <c r="CW289" s="94"/>
      <c r="CX289" s="109">
        <v>250000000</v>
      </c>
      <c r="CY289" s="109">
        <f t="shared" si="477"/>
        <v>0</v>
      </c>
      <c r="CZ289" s="94"/>
      <c r="DA289" s="95"/>
    </row>
    <row r="290" spans="1:125" s="58" customFormat="1" ht="31.2" x14ac:dyDescent="0.3">
      <c r="A290" s="16" t="s">
        <v>347</v>
      </c>
      <c r="B290" s="16" t="s">
        <v>1</v>
      </c>
      <c r="C290" s="17" t="s">
        <v>348</v>
      </c>
      <c r="D290" s="18">
        <f t="shared" ref="D290:BQ290" si="517">SUM(D291)</f>
        <v>23433526</v>
      </c>
      <c r="E290" s="18">
        <f t="shared" si="517"/>
        <v>23433526</v>
      </c>
      <c r="F290" s="18">
        <f t="shared" si="517"/>
        <v>23433526</v>
      </c>
      <c r="G290" s="18">
        <f t="shared" si="517"/>
        <v>0</v>
      </c>
      <c r="H290" s="18">
        <f t="shared" si="517"/>
        <v>0</v>
      </c>
      <c r="I290" s="18">
        <f t="shared" si="517"/>
        <v>0</v>
      </c>
      <c r="J290" s="18">
        <f t="shared" si="517"/>
        <v>0</v>
      </c>
      <c r="K290" s="18">
        <f t="shared" si="517"/>
        <v>0</v>
      </c>
      <c r="L290" s="18">
        <f t="shared" si="517"/>
        <v>0</v>
      </c>
      <c r="M290" s="18">
        <f t="shared" si="517"/>
        <v>0</v>
      </c>
      <c r="N290" s="18">
        <f t="shared" si="517"/>
        <v>0</v>
      </c>
      <c r="O290" s="18">
        <f t="shared" si="517"/>
        <v>0</v>
      </c>
      <c r="P290" s="18">
        <f t="shared" si="517"/>
        <v>0</v>
      </c>
      <c r="Q290" s="18">
        <f t="shared" si="517"/>
        <v>0</v>
      </c>
      <c r="R290" s="18">
        <f t="shared" si="517"/>
        <v>0</v>
      </c>
      <c r="S290" s="18">
        <f t="shared" si="517"/>
        <v>0</v>
      </c>
      <c r="T290" s="18">
        <f t="shared" si="517"/>
        <v>0</v>
      </c>
      <c r="U290" s="18">
        <f t="shared" si="517"/>
        <v>0</v>
      </c>
      <c r="V290" s="18">
        <f t="shared" si="517"/>
        <v>0</v>
      </c>
      <c r="W290" s="18">
        <f t="shared" si="517"/>
        <v>0</v>
      </c>
      <c r="X290" s="18">
        <f t="shared" si="517"/>
        <v>0</v>
      </c>
      <c r="Y290" s="18">
        <f t="shared" si="517"/>
        <v>0</v>
      </c>
      <c r="Z290" s="18">
        <f t="shared" si="517"/>
        <v>0</v>
      </c>
      <c r="AA290" s="18">
        <f t="shared" si="517"/>
        <v>0</v>
      </c>
      <c r="AB290" s="18">
        <f t="shared" si="517"/>
        <v>0</v>
      </c>
      <c r="AC290" s="18">
        <f t="shared" si="517"/>
        <v>0</v>
      </c>
      <c r="AD290" s="18">
        <f t="shared" si="517"/>
        <v>0</v>
      </c>
      <c r="AE290" s="18">
        <f t="shared" si="517"/>
        <v>23433526</v>
      </c>
      <c r="AF290" s="18">
        <f t="shared" si="517"/>
        <v>0</v>
      </c>
      <c r="AG290" s="18">
        <f t="shared" si="517"/>
        <v>0</v>
      </c>
      <c r="AH290" s="18">
        <f t="shared" si="517"/>
        <v>0</v>
      </c>
      <c r="AI290" s="18">
        <f t="shared" si="517"/>
        <v>0</v>
      </c>
      <c r="AJ290" s="18">
        <f t="shared" si="517"/>
        <v>0</v>
      </c>
      <c r="AK290" s="18">
        <f t="shared" si="517"/>
        <v>0</v>
      </c>
      <c r="AL290" s="18">
        <f t="shared" si="517"/>
        <v>0</v>
      </c>
      <c r="AM290" s="18">
        <f t="shared" si="517"/>
        <v>0</v>
      </c>
      <c r="AN290" s="18">
        <f t="shared" si="517"/>
        <v>0</v>
      </c>
      <c r="AO290" s="18">
        <f t="shared" si="517"/>
        <v>0</v>
      </c>
      <c r="AP290" s="18">
        <f t="shared" si="517"/>
        <v>0</v>
      </c>
      <c r="AQ290" s="18">
        <f t="shared" si="517"/>
        <v>0</v>
      </c>
      <c r="AR290" s="18">
        <f t="shared" si="517"/>
        <v>0</v>
      </c>
      <c r="AS290" s="18">
        <f t="shared" si="517"/>
        <v>0</v>
      </c>
      <c r="AT290" s="18">
        <f t="shared" si="517"/>
        <v>0</v>
      </c>
      <c r="AU290" s="18">
        <f t="shared" si="517"/>
        <v>0</v>
      </c>
      <c r="AV290" s="18">
        <f t="shared" si="517"/>
        <v>0</v>
      </c>
      <c r="AW290" s="18">
        <f t="shared" si="517"/>
        <v>0</v>
      </c>
      <c r="AX290" s="18">
        <f t="shared" si="517"/>
        <v>0</v>
      </c>
      <c r="AY290" s="18"/>
      <c r="AZ290" s="18">
        <f t="shared" si="517"/>
        <v>23433526</v>
      </c>
      <c r="BA290" s="18">
        <f t="shared" si="517"/>
        <v>0</v>
      </c>
      <c r="BB290" s="18">
        <f t="shared" si="517"/>
        <v>0</v>
      </c>
      <c r="BC290" s="18">
        <f t="shared" si="517"/>
        <v>0</v>
      </c>
      <c r="BD290" s="18">
        <f t="shared" si="517"/>
        <v>0</v>
      </c>
      <c r="BE290" s="18">
        <f t="shared" si="517"/>
        <v>0</v>
      </c>
      <c r="BF290" s="18">
        <f t="shared" si="517"/>
        <v>0</v>
      </c>
      <c r="BG290" s="18">
        <f t="shared" si="517"/>
        <v>0</v>
      </c>
      <c r="BH290" s="18">
        <f t="shared" si="517"/>
        <v>0</v>
      </c>
      <c r="BI290" s="18">
        <f t="shared" si="517"/>
        <v>0</v>
      </c>
      <c r="BJ290" s="18">
        <f t="shared" si="517"/>
        <v>0</v>
      </c>
      <c r="BK290" s="18">
        <f t="shared" si="517"/>
        <v>0</v>
      </c>
      <c r="BL290" s="18">
        <f t="shared" si="517"/>
        <v>0</v>
      </c>
      <c r="BM290" s="18">
        <f t="shared" si="517"/>
        <v>0</v>
      </c>
      <c r="BN290" s="18">
        <f t="shared" si="517"/>
        <v>0</v>
      </c>
      <c r="BO290" s="18">
        <f t="shared" si="517"/>
        <v>0</v>
      </c>
      <c r="BP290" s="18">
        <f t="shared" si="517"/>
        <v>0</v>
      </c>
      <c r="BQ290" s="18">
        <f t="shared" si="517"/>
        <v>0</v>
      </c>
      <c r="BR290" s="18">
        <f t="shared" ref="BR290:CU290" si="518">SUM(BR291)</f>
        <v>0</v>
      </c>
      <c r="BS290" s="18">
        <f t="shared" si="518"/>
        <v>0</v>
      </c>
      <c r="BT290" s="18">
        <f t="shared" si="518"/>
        <v>0</v>
      </c>
      <c r="BU290" s="18">
        <f t="shared" si="518"/>
        <v>0</v>
      </c>
      <c r="BV290" s="18">
        <f t="shared" si="518"/>
        <v>0</v>
      </c>
      <c r="BW290" s="18">
        <f t="shared" si="518"/>
        <v>0</v>
      </c>
      <c r="BX290" s="18">
        <f t="shared" si="518"/>
        <v>0</v>
      </c>
      <c r="BY290" s="18">
        <f t="shared" si="518"/>
        <v>0</v>
      </c>
      <c r="BZ290" s="18">
        <f t="shared" si="488"/>
        <v>0</v>
      </c>
      <c r="CA290" s="18">
        <f t="shared" si="518"/>
        <v>0</v>
      </c>
      <c r="CB290" s="18">
        <f t="shared" si="518"/>
        <v>0</v>
      </c>
      <c r="CC290" s="18">
        <f t="shared" si="518"/>
        <v>0</v>
      </c>
      <c r="CD290" s="18">
        <f t="shared" si="518"/>
        <v>0</v>
      </c>
      <c r="CE290" s="18">
        <f t="shared" si="518"/>
        <v>0</v>
      </c>
      <c r="CF290" s="18">
        <f t="shared" si="518"/>
        <v>0</v>
      </c>
      <c r="CG290" s="18">
        <f t="shared" si="518"/>
        <v>0</v>
      </c>
      <c r="CH290" s="18">
        <f t="shared" si="518"/>
        <v>0</v>
      </c>
      <c r="CI290" s="18">
        <f t="shared" si="518"/>
        <v>0</v>
      </c>
      <c r="CJ290" s="18">
        <f t="shared" si="518"/>
        <v>0</v>
      </c>
      <c r="CK290" s="18">
        <f t="shared" si="518"/>
        <v>0</v>
      </c>
      <c r="CL290" s="18">
        <f t="shared" si="518"/>
        <v>0</v>
      </c>
      <c r="CM290" s="18">
        <f t="shared" si="518"/>
        <v>0</v>
      </c>
      <c r="CN290" s="18">
        <f t="shared" si="518"/>
        <v>0</v>
      </c>
      <c r="CO290" s="18"/>
      <c r="CP290" s="18"/>
      <c r="CQ290" s="18">
        <f t="shared" si="518"/>
        <v>0</v>
      </c>
      <c r="CR290" s="18">
        <f t="shared" si="518"/>
        <v>0</v>
      </c>
      <c r="CS290" s="18">
        <f t="shared" si="518"/>
        <v>0</v>
      </c>
      <c r="CT290" s="18">
        <f t="shared" si="518"/>
        <v>0</v>
      </c>
      <c r="CU290" s="46">
        <f t="shared" si="518"/>
        <v>0</v>
      </c>
      <c r="CW290" s="94"/>
      <c r="CX290" s="109">
        <v>23433526</v>
      </c>
      <c r="CY290" s="109">
        <f t="shared" si="477"/>
        <v>0</v>
      </c>
      <c r="CZ290" s="94"/>
      <c r="DA290" s="93"/>
    </row>
    <row r="291" spans="1:125" s="52" customFormat="1" ht="15.6" x14ac:dyDescent="0.3">
      <c r="A291" s="21" t="s">
        <v>1</v>
      </c>
      <c r="B291" s="21" t="s">
        <v>297</v>
      </c>
      <c r="C291" s="22" t="s">
        <v>348</v>
      </c>
      <c r="D291" s="18">
        <f>SUM(E291+BZ291+CR291)</f>
        <v>23433526</v>
      </c>
      <c r="E291" s="19">
        <f>SUM(F291+BA291)</f>
        <v>23433526</v>
      </c>
      <c r="F291" s="19">
        <f>SUM(G291+H291+I291+P291+S291+T291+U291+AE291+AD291)</f>
        <v>23433526</v>
      </c>
      <c r="G291" s="19">
        <v>0</v>
      </c>
      <c r="H291" s="19">
        <v>0</v>
      </c>
      <c r="I291" s="19">
        <f t="shared" si="507"/>
        <v>0</v>
      </c>
      <c r="J291" s="19">
        <v>0</v>
      </c>
      <c r="K291" s="19">
        <v>0</v>
      </c>
      <c r="L291" s="19">
        <v>0</v>
      </c>
      <c r="M291" s="19">
        <v>0</v>
      </c>
      <c r="N291" s="19">
        <v>0</v>
      </c>
      <c r="O291" s="19">
        <v>0</v>
      </c>
      <c r="P291" s="19">
        <f t="shared" si="508"/>
        <v>0</v>
      </c>
      <c r="Q291" s="19">
        <v>0</v>
      </c>
      <c r="R291" s="19">
        <v>0</v>
      </c>
      <c r="S291" s="19">
        <v>0</v>
      </c>
      <c r="T291" s="19">
        <v>0</v>
      </c>
      <c r="U291" s="19">
        <f t="shared" ref="U291" si="519">SUM(V291:AC291)</f>
        <v>0</v>
      </c>
      <c r="V291" s="19">
        <v>0</v>
      </c>
      <c r="W291" s="19">
        <v>0</v>
      </c>
      <c r="X291" s="19">
        <v>0</v>
      </c>
      <c r="Y291" s="19">
        <v>0</v>
      </c>
      <c r="Z291" s="19">
        <v>0</v>
      </c>
      <c r="AA291" s="19">
        <v>0</v>
      </c>
      <c r="AB291" s="19">
        <v>0</v>
      </c>
      <c r="AC291" s="19">
        <v>0</v>
      </c>
      <c r="AD291" s="19">
        <v>0</v>
      </c>
      <c r="AE291" s="19">
        <f>SUM(AF291:AZ291)</f>
        <v>23433526</v>
      </c>
      <c r="AF291" s="19">
        <v>0</v>
      </c>
      <c r="AG291" s="19">
        <v>0</v>
      </c>
      <c r="AH291" s="19">
        <v>0</v>
      </c>
      <c r="AI291" s="19">
        <v>0</v>
      </c>
      <c r="AJ291" s="19">
        <v>0</v>
      </c>
      <c r="AK291" s="19">
        <v>0</v>
      </c>
      <c r="AL291" s="19">
        <v>0</v>
      </c>
      <c r="AM291" s="19">
        <v>0</v>
      </c>
      <c r="AN291" s="19">
        <v>0</v>
      </c>
      <c r="AO291" s="19">
        <v>0</v>
      </c>
      <c r="AP291" s="19">
        <v>0</v>
      </c>
      <c r="AQ291" s="19">
        <v>0</v>
      </c>
      <c r="AR291" s="19">
        <v>0</v>
      </c>
      <c r="AS291" s="19">
        <v>0</v>
      </c>
      <c r="AT291" s="19">
        <v>0</v>
      </c>
      <c r="AU291" s="19">
        <v>0</v>
      </c>
      <c r="AV291" s="19">
        <v>0</v>
      </c>
      <c r="AW291" s="19">
        <v>0</v>
      </c>
      <c r="AX291" s="19">
        <v>0</v>
      </c>
      <c r="AY291" s="19">
        <v>0</v>
      </c>
      <c r="AZ291" s="23">
        <v>23433526</v>
      </c>
      <c r="BA291" s="19">
        <f>SUM(BB291+BF291+BI291+BK291+BN291)</f>
        <v>0</v>
      </c>
      <c r="BB291" s="19">
        <f>SUM(BC291:BE291)</f>
        <v>0</v>
      </c>
      <c r="BC291" s="19">
        <v>0</v>
      </c>
      <c r="BD291" s="19">
        <v>0</v>
      </c>
      <c r="BE291" s="19">
        <v>0</v>
      </c>
      <c r="BF291" s="19">
        <f>SUM(BH291:BH291)</f>
        <v>0</v>
      </c>
      <c r="BG291" s="19">
        <v>0</v>
      </c>
      <c r="BH291" s="19">
        <v>0</v>
      </c>
      <c r="BI291" s="19">
        <v>0</v>
      </c>
      <c r="BJ291" s="19">
        <v>0</v>
      </c>
      <c r="BK291" s="19">
        <f t="shared" si="510"/>
        <v>0</v>
      </c>
      <c r="BL291" s="19">
        <v>0</v>
      </c>
      <c r="BM291" s="19">
        <v>0</v>
      </c>
      <c r="BN291" s="19">
        <f>SUM(BO291:BY291)</f>
        <v>0</v>
      </c>
      <c r="BO291" s="19">
        <v>0</v>
      </c>
      <c r="BP291" s="19">
        <v>0</v>
      </c>
      <c r="BQ291" s="19">
        <v>0</v>
      </c>
      <c r="BR291" s="19">
        <v>0</v>
      </c>
      <c r="BS291" s="19">
        <v>0</v>
      </c>
      <c r="BT291" s="19">
        <v>0</v>
      </c>
      <c r="BU291" s="19">
        <v>0</v>
      </c>
      <c r="BV291" s="19">
        <v>0</v>
      </c>
      <c r="BW291" s="19">
        <v>0</v>
      </c>
      <c r="BX291" s="19">
        <v>0</v>
      </c>
      <c r="BY291" s="19">
        <v>0</v>
      </c>
      <c r="BZ291" s="19">
        <f t="shared" si="488"/>
        <v>0</v>
      </c>
      <c r="CA291" s="19">
        <f>SUM(CB291+CE291+CK291)</f>
        <v>0</v>
      </c>
      <c r="CB291" s="19">
        <f t="shared" si="511"/>
        <v>0</v>
      </c>
      <c r="CC291" s="19">
        <v>0</v>
      </c>
      <c r="CD291" s="19">
        <v>0</v>
      </c>
      <c r="CE291" s="19">
        <f>SUM(CF291:CJ291)</f>
        <v>0</v>
      </c>
      <c r="CF291" s="19">
        <v>0</v>
      </c>
      <c r="CG291" s="19">
        <v>0</v>
      </c>
      <c r="CH291" s="19">
        <v>0</v>
      </c>
      <c r="CI291" s="19">
        <v>0</v>
      </c>
      <c r="CJ291" s="19">
        <v>0</v>
      </c>
      <c r="CK291" s="19">
        <f>SUM(CL291:CP291)</f>
        <v>0</v>
      </c>
      <c r="CL291" s="19">
        <v>0</v>
      </c>
      <c r="CM291" s="19">
        <v>0</v>
      </c>
      <c r="CN291" s="19">
        <v>0</v>
      </c>
      <c r="CO291" s="19"/>
      <c r="CP291" s="19"/>
      <c r="CQ291" s="19">
        <v>0</v>
      </c>
      <c r="CR291" s="19">
        <f t="shared" si="512"/>
        <v>0</v>
      </c>
      <c r="CS291" s="19">
        <f t="shared" si="513"/>
        <v>0</v>
      </c>
      <c r="CT291" s="19">
        <v>0</v>
      </c>
      <c r="CU291" s="20">
        <v>0</v>
      </c>
      <c r="CW291" s="94"/>
      <c r="CX291" s="109">
        <v>23433526</v>
      </c>
      <c r="CY291" s="109">
        <f t="shared" si="477"/>
        <v>0</v>
      </c>
      <c r="CZ291" s="94"/>
      <c r="DA291" s="95"/>
    </row>
    <row r="292" spans="1:125" s="58" customFormat="1" ht="15.6" x14ac:dyDescent="0.3">
      <c r="A292" s="16" t="s">
        <v>349</v>
      </c>
      <c r="B292" s="16" t="s">
        <v>1</v>
      </c>
      <c r="C292" s="17" t="s">
        <v>350</v>
      </c>
      <c r="D292" s="18">
        <f t="shared" ref="D292:AK292" si="520">SUM(D293)</f>
        <v>7937468</v>
      </c>
      <c r="E292" s="18">
        <f t="shared" si="520"/>
        <v>7937468</v>
      </c>
      <c r="F292" s="18">
        <f t="shared" si="520"/>
        <v>0</v>
      </c>
      <c r="G292" s="18">
        <f t="shared" si="520"/>
        <v>0</v>
      </c>
      <c r="H292" s="18">
        <f t="shared" si="520"/>
        <v>0</v>
      </c>
      <c r="I292" s="18">
        <f t="shared" si="520"/>
        <v>0</v>
      </c>
      <c r="J292" s="18">
        <f t="shared" si="520"/>
        <v>0</v>
      </c>
      <c r="K292" s="18">
        <f t="shared" si="520"/>
        <v>0</v>
      </c>
      <c r="L292" s="18">
        <f t="shared" si="520"/>
        <v>0</v>
      </c>
      <c r="M292" s="18">
        <f t="shared" si="520"/>
        <v>0</v>
      </c>
      <c r="N292" s="18">
        <f t="shared" si="520"/>
        <v>0</v>
      </c>
      <c r="O292" s="18">
        <f t="shared" si="520"/>
        <v>0</v>
      </c>
      <c r="P292" s="18">
        <f t="shared" si="520"/>
        <v>0</v>
      </c>
      <c r="Q292" s="18">
        <f t="shared" si="520"/>
        <v>0</v>
      </c>
      <c r="R292" s="18">
        <f t="shared" si="520"/>
        <v>0</v>
      </c>
      <c r="S292" s="18">
        <f t="shared" si="520"/>
        <v>0</v>
      </c>
      <c r="T292" s="18">
        <f t="shared" si="520"/>
        <v>0</v>
      </c>
      <c r="U292" s="18">
        <f t="shared" si="520"/>
        <v>0</v>
      </c>
      <c r="V292" s="18">
        <f t="shared" si="520"/>
        <v>0</v>
      </c>
      <c r="W292" s="18">
        <f t="shared" si="520"/>
        <v>0</v>
      </c>
      <c r="X292" s="18">
        <f t="shared" si="520"/>
        <v>0</v>
      </c>
      <c r="Y292" s="18">
        <f t="shared" si="520"/>
        <v>0</v>
      </c>
      <c r="Z292" s="18">
        <f t="shared" si="520"/>
        <v>0</v>
      </c>
      <c r="AA292" s="18">
        <f t="shared" si="520"/>
        <v>0</v>
      </c>
      <c r="AB292" s="18">
        <f t="shared" si="520"/>
        <v>0</v>
      </c>
      <c r="AC292" s="18">
        <f t="shared" si="520"/>
        <v>0</v>
      </c>
      <c r="AD292" s="18">
        <f t="shared" si="520"/>
        <v>0</v>
      </c>
      <c r="AE292" s="18">
        <f t="shared" si="520"/>
        <v>0</v>
      </c>
      <c r="AF292" s="18">
        <f t="shared" si="520"/>
        <v>0</v>
      </c>
      <c r="AG292" s="18">
        <f t="shared" si="520"/>
        <v>0</v>
      </c>
      <c r="AH292" s="18">
        <f t="shared" si="520"/>
        <v>0</v>
      </c>
      <c r="AI292" s="18">
        <f t="shared" si="520"/>
        <v>0</v>
      </c>
      <c r="AJ292" s="18">
        <f t="shared" si="520"/>
        <v>0</v>
      </c>
      <c r="AK292" s="18">
        <f t="shared" si="520"/>
        <v>0</v>
      </c>
      <c r="AL292" s="18">
        <f t="shared" ref="AL292:CU292" si="521">SUM(AL293)</f>
        <v>0</v>
      </c>
      <c r="AM292" s="18">
        <f t="shared" si="521"/>
        <v>0</v>
      </c>
      <c r="AN292" s="18">
        <f t="shared" si="521"/>
        <v>0</v>
      </c>
      <c r="AO292" s="18">
        <f t="shared" si="521"/>
        <v>0</v>
      </c>
      <c r="AP292" s="18">
        <f t="shared" si="521"/>
        <v>0</v>
      </c>
      <c r="AQ292" s="18">
        <f t="shared" si="521"/>
        <v>0</v>
      </c>
      <c r="AR292" s="18">
        <f t="shared" si="521"/>
        <v>0</v>
      </c>
      <c r="AS292" s="18">
        <f t="shared" si="521"/>
        <v>0</v>
      </c>
      <c r="AT292" s="18">
        <f t="shared" si="521"/>
        <v>0</v>
      </c>
      <c r="AU292" s="18">
        <f t="shared" si="521"/>
        <v>0</v>
      </c>
      <c r="AV292" s="18">
        <f t="shared" si="521"/>
        <v>0</v>
      </c>
      <c r="AW292" s="18">
        <f t="shared" si="521"/>
        <v>0</v>
      </c>
      <c r="AX292" s="18">
        <f t="shared" si="521"/>
        <v>0</v>
      </c>
      <c r="AY292" s="18"/>
      <c r="AZ292" s="18">
        <f t="shared" si="521"/>
        <v>0</v>
      </c>
      <c r="BA292" s="18">
        <f t="shared" si="521"/>
        <v>7937468</v>
      </c>
      <c r="BB292" s="18">
        <f t="shared" si="521"/>
        <v>0</v>
      </c>
      <c r="BC292" s="18">
        <f t="shared" si="521"/>
        <v>0</v>
      </c>
      <c r="BD292" s="18">
        <f t="shared" si="521"/>
        <v>0</v>
      </c>
      <c r="BE292" s="18">
        <f t="shared" si="521"/>
        <v>0</v>
      </c>
      <c r="BF292" s="18">
        <f t="shared" si="521"/>
        <v>0</v>
      </c>
      <c r="BG292" s="18">
        <f t="shared" si="521"/>
        <v>0</v>
      </c>
      <c r="BH292" s="18">
        <f t="shared" si="521"/>
        <v>0</v>
      </c>
      <c r="BI292" s="18">
        <f t="shared" si="521"/>
        <v>0</v>
      </c>
      <c r="BJ292" s="18">
        <f t="shared" si="521"/>
        <v>0</v>
      </c>
      <c r="BK292" s="18">
        <f t="shared" si="521"/>
        <v>0</v>
      </c>
      <c r="BL292" s="18">
        <f t="shared" si="521"/>
        <v>0</v>
      </c>
      <c r="BM292" s="18">
        <f t="shared" si="521"/>
        <v>0</v>
      </c>
      <c r="BN292" s="18">
        <f t="shared" si="521"/>
        <v>7937468</v>
      </c>
      <c r="BO292" s="18">
        <f t="shared" si="521"/>
        <v>0</v>
      </c>
      <c r="BP292" s="18">
        <f t="shared" si="521"/>
        <v>0</v>
      </c>
      <c r="BQ292" s="18">
        <f t="shared" si="521"/>
        <v>0</v>
      </c>
      <c r="BR292" s="18">
        <f t="shared" si="521"/>
        <v>0</v>
      </c>
      <c r="BS292" s="18">
        <f t="shared" si="521"/>
        <v>0</v>
      </c>
      <c r="BT292" s="18">
        <f t="shared" si="521"/>
        <v>0</v>
      </c>
      <c r="BU292" s="18">
        <f t="shared" si="521"/>
        <v>0</v>
      </c>
      <c r="BV292" s="18">
        <f t="shared" si="521"/>
        <v>0</v>
      </c>
      <c r="BW292" s="18">
        <f t="shared" si="521"/>
        <v>0</v>
      </c>
      <c r="BX292" s="18">
        <f t="shared" si="521"/>
        <v>0</v>
      </c>
      <c r="BY292" s="18">
        <f t="shared" si="521"/>
        <v>7937468</v>
      </c>
      <c r="BZ292" s="18">
        <f t="shared" si="488"/>
        <v>0</v>
      </c>
      <c r="CA292" s="18">
        <f t="shared" si="521"/>
        <v>0</v>
      </c>
      <c r="CB292" s="18">
        <f t="shared" si="521"/>
        <v>0</v>
      </c>
      <c r="CC292" s="18">
        <f t="shared" si="521"/>
        <v>0</v>
      </c>
      <c r="CD292" s="18">
        <f t="shared" si="521"/>
        <v>0</v>
      </c>
      <c r="CE292" s="18">
        <f t="shared" si="521"/>
        <v>0</v>
      </c>
      <c r="CF292" s="18">
        <f t="shared" si="521"/>
        <v>0</v>
      </c>
      <c r="CG292" s="18">
        <f t="shared" si="521"/>
        <v>0</v>
      </c>
      <c r="CH292" s="18">
        <f t="shared" si="521"/>
        <v>0</v>
      </c>
      <c r="CI292" s="18">
        <f t="shared" si="521"/>
        <v>0</v>
      </c>
      <c r="CJ292" s="18">
        <f t="shared" si="521"/>
        <v>0</v>
      </c>
      <c r="CK292" s="18">
        <f t="shared" si="521"/>
        <v>0</v>
      </c>
      <c r="CL292" s="18">
        <f t="shared" si="521"/>
        <v>0</v>
      </c>
      <c r="CM292" s="18">
        <f t="shared" si="521"/>
        <v>0</v>
      </c>
      <c r="CN292" s="18">
        <f t="shared" si="521"/>
        <v>0</v>
      </c>
      <c r="CO292" s="18"/>
      <c r="CP292" s="18"/>
      <c r="CQ292" s="18">
        <f t="shared" si="521"/>
        <v>0</v>
      </c>
      <c r="CR292" s="18">
        <f t="shared" si="521"/>
        <v>0</v>
      </c>
      <c r="CS292" s="18">
        <f t="shared" si="521"/>
        <v>0</v>
      </c>
      <c r="CT292" s="18">
        <f t="shared" si="521"/>
        <v>0</v>
      </c>
      <c r="CU292" s="46">
        <f t="shared" si="521"/>
        <v>0</v>
      </c>
      <c r="CW292" s="94"/>
      <c r="CX292" s="109">
        <v>7937468</v>
      </c>
      <c r="CY292" s="109">
        <f t="shared" si="477"/>
        <v>0</v>
      </c>
      <c r="CZ292" s="94"/>
      <c r="DA292" s="93"/>
    </row>
    <row r="293" spans="1:125" s="52" customFormat="1" ht="15.6" x14ac:dyDescent="0.3">
      <c r="A293" s="21" t="s">
        <v>1</v>
      </c>
      <c r="B293" s="21" t="s">
        <v>297</v>
      </c>
      <c r="C293" s="22" t="s">
        <v>350</v>
      </c>
      <c r="D293" s="18">
        <f>SUM(E293+BZ293+CR293)</f>
        <v>7937468</v>
      </c>
      <c r="E293" s="19">
        <f>SUM(F293+BA293)</f>
        <v>7937468</v>
      </c>
      <c r="F293" s="19">
        <f>SUM(G293+H293+I293+P293+S293+T293+U293+AE293+AD293)</f>
        <v>0</v>
      </c>
      <c r="G293" s="19">
        <v>0</v>
      </c>
      <c r="H293" s="19">
        <v>0</v>
      </c>
      <c r="I293" s="19">
        <f t="shared" si="507"/>
        <v>0</v>
      </c>
      <c r="J293" s="19">
        <v>0</v>
      </c>
      <c r="K293" s="19">
        <v>0</v>
      </c>
      <c r="L293" s="19">
        <v>0</v>
      </c>
      <c r="M293" s="19">
        <v>0</v>
      </c>
      <c r="N293" s="19">
        <v>0</v>
      </c>
      <c r="O293" s="19">
        <v>0</v>
      </c>
      <c r="P293" s="19">
        <f t="shared" si="508"/>
        <v>0</v>
      </c>
      <c r="Q293" s="19">
        <v>0</v>
      </c>
      <c r="R293" s="19">
        <v>0</v>
      </c>
      <c r="S293" s="19">
        <v>0</v>
      </c>
      <c r="T293" s="19">
        <v>0</v>
      </c>
      <c r="U293" s="19">
        <f t="shared" ref="U293" si="522">SUM(V293:AC293)</f>
        <v>0</v>
      </c>
      <c r="V293" s="19">
        <v>0</v>
      </c>
      <c r="W293" s="19">
        <v>0</v>
      </c>
      <c r="X293" s="19">
        <v>0</v>
      </c>
      <c r="Y293" s="19">
        <v>0</v>
      </c>
      <c r="Z293" s="19">
        <v>0</v>
      </c>
      <c r="AA293" s="19">
        <v>0</v>
      </c>
      <c r="AB293" s="19">
        <v>0</v>
      </c>
      <c r="AC293" s="19">
        <v>0</v>
      </c>
      <c r="AD293" s="19">
        <v>0</v>
      </c>
      <c r="AE293" s="19">
        <f>SUM(AF293:AZ293)</f>
        <v>0</v>
      </c>
      <c r="AF293" s="19">
        <v>0</v>
      </c>
      <c r="AG293" s="19">
        <v>0</v>
      </c>
      <c r="AH293" s="19">
        <v>0</v>
      </c>
      <c r="AI293" s="19">
        <v>0</v>
      </c>
      <c r="AJ293" s="19">
        <v>0</v>
      </c>
      <c r="AK293" s="19">
        <v>0</v>
      </c>
      <c r="AL293" s="19">
        <v>0</v>
      </c>
      <c r="AM293" s="19">
        <v>0</v>
      </c>
      <c r="AN293" s="19">
        <v>0</v>
      </c>
      <c r="AO293" s="19">
        <v>0</v>
      </c>
      <c r="AP293" s="19">
        <v>0</v>
      </c>
      <c r="AQ293" s="19">
        <v>0</v>
      </c>
      <c r="AR293" s="19">
        <v>0</v>
      </c>
      <c r="AS293" s="19">
        <v>0</v>
      </c>
      <c r="AT293" s="19">
        <v>0</v>
      </c>
      <c r="AU293" s="19">
        <v>0</v>
      </c>
      <c r="AV293" s="19">
        <v>0</v>
      </c>
      <c r="AW293" s="19">
        <v>0</v>
      </c>
      <c r="AX293" s="19">
        <v>0</v>
      </c>
      <c r="AY293" s="19"/>
      <c r="AZ293" s="19">
        <v>0</v>
      </c>
      <c r="BA293" s="19">
        <f>SUM(BB293+BF293+BI293+BK293+BN293)</f>
        <v>7937468</v>
      </c>
      <c r="BB293" s="19">
        <f>SUM(BC293:BE293)</f>
        <v>0</v>
      </c>
      <c r="BC293" s="19">
        <v>0</v>
      </c>
      <c r="BD293" s="19">
        <v>0</v>
      </c>
      <c r="BE293" s="19">
        <v>0</v>
      </c>
      <c r="BF293" s="19">
        <f>SUM(BH293:BH293)</f>
        <v>0</v>
      </c>
      <c r="BG293" s="19">
        <v>0</v>
      </c>
      <c r="BH293" s="19">
        <v>0</v>
      </c>
      <c r="BI293" s="19">
        <v>0</v>
      </c>
      <c r="BJ293" s="19">
        <v>0</v>
      </c>
      <c r="BK293" s="19">
        <f t="shared" si="510"/>
        <v>0</v>
      </c>
      <c r="BL293" s="19">
        <v>0</v>
      </c>
      <c r="BM293" s="19">
        <v>0</v>
      </c>
      <c r="BN293" s="19">
        <f>SUM(BO293:BY293)</f>
        <v>7937468</v>
      </c>
      <c r="BO293" s="19">
        <v>0</v>
      </c>
      <c r="BP293" s="19">
        <v>0</v>
      </c>
      <c r="BQ293" s="19">
        <v>0</v>
      </c>
      <c r="BR293" s="19">
        <v>0</v>
      </c>
      <c r="BS293" s="19">
        <v>0</v>
      </c>
      <c r="BT293" s="19">
        <v>0</v>
      </c>
      <c r="BU293" s="19">
        <v>0</v>
      </c>
      <c r="BV293" s="19">
        <v>0</v>
      </c>
      <c r="BW293" s="19">
        <v>0</v>
      </c>
      <c r="BX293" s="19">
        <v>0</v>
      </c>
      <c r="BY293" s="19">
        <v>7937468</v>
      </c>
      <c r="BZ293" s="19">
        <f t="shared" si="488"/>
        <v>0</v>
      </c>
      <c r="CA293" s="19">
        <f>SUM(CB293+CE293+CK293)</f>
        <v>0</v>
      </c>
      <c r="CB293" s="19">
        <f t="shared" si="511"/>
        <v>0</v>
      </c>
      <c r="CC293" s="19">
        <v>0</v>
      </c>
      <c r="CD293" s="19">
        <v>0</v>
      </c>
      <c r="CE293" s="19">
        <f>SUM(CF293:CJ293)</f>
        <v>0</v>
      </c>
      <c r="CF293" s="19">
        <v>0</v>
      </c>
      <c r="CG293" s="19">
        <v>0</v>
      </c>
      <c r="CH293" s="19">
        <v>0</v>
      </c>
      <c r="CI293" s="19">
        <v>0</v>
      </c>
      <c r="CJ293" s="19">
        <v>0</v>
      </c>
      <c r="CK293" s="19">
        <f>SUM(CL293:CP293)</f>
        <v>0</v>
      </c>
      <c r="CL293" s="19">
        <v>0</v>
      </c>
      <c r="CM293" s="19">
        <v>0</v>
      </c>
      <c r="CN293" s="19">
        <v>0</v>
      </c>
      <c r="CO293" s="19"/>
      <c r="CP293" s="19"/>
      <c r="CQ293" s="19">
        <v>0</v>
      </c>
      <c r="CR293" s="19">
        <f t="shared" si="512"/>
        <v>0</v>
      </c>
      <c r="CS293" s="19">
        <f t="shared" si="513"/>
        <v>0</v>
      </c>
      <c r="CT293" s="19">
        <v>0</v>
      </c>
      <c r="CU293" s="20">
        <v>0</v>
      </c>
      <c r="CW293" s="94"/>
      <c r="CX293" s="109">
        <v>7937468</v>
      </c>
      <c r="CY293" s="109">
        <f t="shared" si="477"/>
        <v>0</v>
      </c>
      <c r="CZ293" s="94"/>
      <c r="DA293" s="95"/>
    </row>
    <row r="294" spans="1:125" s="59" customFormat="1" ht="31.2" x14ac:dyDescent="0.3">
      <c r="A294" s="16" t="s">
        <v>351</v>
      </c>
      <c r="B294" s="16" t="s">
        <v>1</v>
      </c>
      <c r="C294" s="30" t="s">
        <v>352</v>
      </c>
      <c r="D294" s="18">
        <f t="shared" ref="D294:AI294" si="523">SUM(D295)</f>
        <v>21925000</v>
      </c>
      <c r="E294" s="18">
        <f t="shared" si="523"/>
        <v>21925000</v>
      </c>
      <c r="F294" s="18">
        <f t="shared" si="523"/>
        <v>21925000</v>
      </c>
      <c r="G294" s="18">
        <f t="shared" si="523"/>
        <v>0</v>
      </c>
      <c r="H294" s="18">
        <f t="shared" si="523"/>
        <v>0</v>
      </c>
      <c r="I294" s="18">
        <f t="shared" si="523"/>
        <v>0</v>
      </c>
      <c r="J294" s="18">
        <f t="shared" si="523"/>
        <v>0</v>
      </c>
      <c r="K294" s="18">
        <f t="shared" si="523"/>
        <v>0</v>
      </c>
      <c r="L294" s="18">
        <f t="shared" si="523"/>
        <v>0</v>
      </c>
      <c r="M294" s="18">
        <f t="shared" si="523"/>
        <v>0</v>
      </c>
      <c r="N294" s="18">
        <f t="shared" si="523"/>
        <v>0</v>
      </c>
      <c r="O294" s="18">
        <f t="shared" si="523"/>
        <v>0</v>
      </c>
      <c r="P294" s="18">
        <f t="shared" si="523"/>
        <v>0</v>
      </c>
      <c r="Q294" s="18">
        <f t="shared" si="523"/>
        <v>0</v>
      </c>
      <c r="R294" s="18">
        <f t="shared" si="523"/>
        <v>0</v>
      </c>
      <c r="S294" s="18">
        <f t="shared" si="523"/>
        <v>0</v>
      </c>
      <c r="T294" s="18">
        <f t="shared" si="523"/>
        <v>0</v>
      </c>
      <c r="U294" s="18">
        <f t="shared" si="523"/>
        <v>0</v>
      </c>
      <c r="V294" s="18">
        <f t="shared" si="523"/>
        <v>0</v>
      </c>
      <c r="W294" s="18">
        <f t="shared" si="523"/>
        <v>0</v>
      </c>
      <c r="X294" s="18">
        <f t="shared" si="523"/>
        <v>0</v>
      </c>
      <c r="Y294" s="18">
        <f t="shared" si="523"/>
        <v>0</v>
      </c>
      <c r="Z294" s="18">
        <f t="shared" si="523"/>
        <v>0</v>
      </c>
      <c r="AA294" s="18">
        <f t="shared" si="523"/>
        <v>0</v>
      </c>
      <c r="AB294" s="18">
        <f t="shared" si="523"/>
        <v>0</v>
      </c>
      <c r="AC294" s="18">
        <f t="shared" si="523"/>
        <v>0</v>
      </c>
      <c r="AD294" s="18">
        <f t="shared" si="523"/>
        <v>0</v>
      </c>
      <c r="AE294" s="18">
        <f t="shared" si="523"/>
        <v>21925000</v>
      </c>
      <c r="AF294" s="18">
        <f t="shared" si="523"/>
        <v>0</v>
      </c>
      <c r="AG294" s="18">
        <f t="shared" si="523"/>
        <v>0</v>
      </c>
      <c r="AH294" s="18">
        <f t="shared" si="523"/>
        <v>0</v>
      </c>
      <c r="AI294" s="18">
        <f t="shared" si="523"/>
        <v>0</v>
      </c>
      <c r="AJ294" s="18">
        <f t="shared" ref="AJ294:CU294" si="524">SUM(AJ295)</f>
        <v>0</v>
      </c>
      <c r="AK294" s="18">
        <f t="shared" si="524"/>
        <v>0</v>
      </c>
      <c r="AL294" s="18">
        <f t="shared" si="524"/>
        <v>0</v>
      </c>
      <c r="AM294" s="18">
        <f t="shared" si="524"/>
        <v>0</v>
      </c>
      <c r="AN294" s="18">
        <f t="shared" si="524"/>
        <v>0</v>
      </c>
      <c r="AO294" s="18">
        <f t="shared" si="524"/>
        <v>0</v>
      </c>
      <c r="AP294" s="18">
        <f t="shared" si="524"/>
        <v>0</v>
      </c>
      <c r="AQ294" s="18">
        <f t="shared" si="524"/>
        <v>0</v>
      </c>
      <c r="AR294" s="18">
        <f t="shared" si="524"/>
        <v>0</v>
      </c>
      <c r="AS294" s="18">
        <f t="shared" si="524"/>
        <v>0</v>
      </c>
      <c r="AT294" s="18">
        <f t="shared" si="524"/>
        <v>0</v>
      </c>
      <c r="AU294" s="18">
        <f t="shared" si="524"/>
        <v>0</v>
      </c>
      <c r="AV294" s="18">
        <f t="shared" si="524"/>
        <v>0</v>
      </c>
      <c r="AW294" s="18">
        <f t="shared" si="524"/>
        <v>0</v>
      </c>
      <c r="AX294" s="18">
        <f t="shared" si="524"/>
        <v>0</v>
      </c>
      <c r="AY294" s="18"/>
      <c r="AZ294" s="18">
        <f t="shared" si="524"/>
        <v>21925000</v>
      </c>
      <c r="BA294" s="18">
        <f t="shared" si="524"/>
        <v>0</v>
      </c>
      <c r="BB294" s="18">
        <f t="shared" si="524"/>
        <v>0</v>
      </c>
      <c r="BC294" s="18">
        <f t="shared" si="524"/>
        <v>0</v>
      </c>
      <c r="BD294" s="18">
        <f t="shared" si="524"/>
        <v>0</v>
      </c>
      <c r="BE294" s="18">
        <f t="shared" si="524"/>
        <v>0</v>
      </c>
      <c r="BF294" s="18">
        <f t="shared" si="524"/>
        <v>0</v>
      </c>
      <c r="BG294" s="18">
        <f t="shared" si="524"/>
        <v>0</v>
      </c>
      <c r="BH294" s="18">
        <f t="shared" si="524"/>
        <v>0</v>
      </c>
      <c r="BI294" s="18">
        <f t="shared" si="524"/>
        <v>0</v>
      </c>
      <c r="BJ294" s="18">
        <f t="shared" si="524"/>
        <v>0</v>
      </c>
      <c r="BK294" s="18">
        <f t="shared" si="524"/>
        <v>0</v>
      </c>
      <c r="BL294" s="18">
        <f t="shared" si="524"/>
        <v>0</v>
      </c>
      <c r="BM294" s="18">
        <f t="shared" si="524"/>
        <v>0</v>
      </c>
      <c r="BN294" s="18">
        <f t="shared" si="524"/>
        <v>0</v>
      </c>
      <c r="BO294" s="18">
        <f t="shared" si="524"/>
        <v>0</v>
      </c>
      <c r="BP294" s="18">
        <f t="shared" si="524"/>
        <v>0</v>
      </c>
      <c r="BQ294" s="18">
        <f t="shared" si="524"/>
        <v>0</v>
      </c>
      <c r="BR294" s="18">
        <f t="shared" si="524"/>
        <v>0</v>
      </c>
      <c r="BS294" s="18">
        <f t="shared" si="524"/>
        <v>0</v>
      </c>
      <c r="BT294" s="18">
        <f t="shared" si="524"/>
        <v>0</v>
      </c>
      <c r="BU294" s="18">
        <f t="shared" si="524"/>
        <v>0</v>
      </c>
      <c r="BV294" s="18">
        <f t="shared" si="524"/>
        <v>0</v>
      </c>
      <c r="BW294" s="18">
        <f t="shared" si="524"/>
        <v>0</v>
      </c>
      <c r="BX294" s="18">
        <f t="shared" si="524"/>
        <v>0</v>
      </c>
      <c r="BY294" s="18">
        <f t="shared" si="524"/>
        <v>0</v>
      </c>
      <c r="BZ294" s="18">
        <f t="shared" si="488"/>
        <v>0</v>
      </c>
      <c r="CA294" s="18">
        <f t="shared" si="524"/>
        <v>0</v>
      </c>
      <c r="CB294" s="18">
        <f t="shared" si="524"/>
        <v>0</v>
      </c>
      <c r="CC294" s="18">
        <f t="shared" si="524"/>
        <v>0</v>
      </c>
      <c r="CD294" s="18">
        <f t="shared" si="524"/>
        <v>0</v>
      </c>
      <c r="CE294" s="18">
        <f t="shared" si="524"/>
        <v>0</v>
      </c>
      <c r="CF294" s="18">
        <f t="shared" si="524"/>
        <v>0</v>
      </c>
      <c r="CG294" s="18">
        <f t="shared" si="524"/>
        <v>0</v>
      </c>
      <c r="CH294" s="18">
        <f t="shared" si="524"/>
        <v>0</v>
      </c>
      <c r="CI294" s="18">
        <f t="shared" si="524"/>
        <v>0</v>
      </c>
      <c r="CJ294" s="18">
        <f t="shared" si="524"/>
        <v>0</v>
      </c>
      <c r="CK294" s="18">
        <f t="shared" si="524"/>
        <v>0</v>
      </c>
      <c r="CL294" s="18">
        <f t="shared" si="524"/>
        <v>0</v>
      </c>
      <c r="CM294" s="18">
        <f t="shared" si="524"/>
        <v>0</v>
      </c>
      <c r="CN294" s="18">
        <f t="shared" si="524"/>
        <v>0</v>
      </c>
      <c r="CO294" s="18"/>
      <c r="CP294" s="18"/>
      <c r="CQ294" s="18">
        <f t="shared" si="524"/>
        <v>0</v>
      </c>
      <c r="CR294" s="18">
        <f t="shared" si="524"/>
        <v>0</v>
      </c>
      <c r="CS294" s="18">
        <f t="shared" si="524"/>
        <v>0</v>
      </c>
      <c r="CT294" s="18">
        <f t="shared" si="524"/>
        <v>0</v>
      </c>
      <c r="CU294" s="46">
        <f t="shared" si="524"/>
        <v>0</v>
      </c>
      <c r="CV294" s="58"/>
      <c r="CW294" s="94"/>
      <c r="CX294" s="109">
        <v>21925000</v>
      </c>
      <c r="CY294" s="109">
        <f t="shared" si="477"/>
        <v>0</v>
      </c>
      <c r="CZ294" s="94"/>
      <c r="DA294" s="93"/>
      <c r="DB294" s="58"/>
      <c r="DC294" s="58"/>
      <c r="DD294" s="58"/>
      <c r="DE294" s="58"/>
      <c r="DF294" s="58"/>
      <c r="DG294" s="58"/>
      <c r="DH294" s="58"/>
      <c r="DI294" s="58"/>
      <c r="DJ294" s="58"/>
      <c r="DK294" s="58"/>
      <c r="DL294" s="58"/>
      <c r="DM294" s="58"/>
      <c r="DN294" s="58"/>
      <c r="DO294" s="58"/>
      <c r="DP294" s="58"/>
      <c r="DQ294" s="58"/>
      <c r="DR294" s="58"/>
      <c r="DS294" s="58"/>
    </row>
    <row r="295" spans="1:125" ht="15.6" x14ac:dyDescent="0.3">
      <c r="A295" s="21" t="s">
        <v>1</v>
      </c>
      <c r="B295" s="21" t="s">
        <v>91</v>
      </c>
      <c r="C295" s="31" t="s">
        <v>352</v>
      </c>
      <c r="D295" s="18">
        <f>SUM(E295+BZ295+CR295)</f>
        <v>21925000</v>
      </c>
      <c r="E295" s="19">
        <f>SUM(F295+BA295)</f>
        <v>21925000</v>
      </c>
      <c r="F295" s="19">
        <f>SUM(G295+H295+I295+P295+S295+T295+U295+AE295+AD295)</f>
        <v>21925000</v>
      </c>
      <c r="G295" s="19"/>
      <c r="H295" s="19"/>
      <c r="I295" s="19">
        <f>SUM(J295:O295)</f>
        <v>0</v>
      </c>
      <c r="J295" s="19"/>
      <c r="K295" s="19"/>
      <c r="L295" s="19"/>
      <c r="M295" s="19"/>
      <c r="N295" s="19"/>
      <c r="O295" s="19"/>
      <c r="P295" s="19">
        <f>SUM(Q295:R295)</f>
        <v>0</v>
      </c>
      <c r="Q295" s="19"/>
      <c r="R295" s="19"/>
      <c r="S295" s="19"/>
      <c r="T295" s="19"/>
      <c r="U295" s="19">
        <f t="shared" ref="U295" si="525">SUM(V295:AC295)</f>
        <v>0</v>
      </c>
      <c r="V295" s="19"/>
      <c r="W295" s="19"/>
      <c r="X295" s="19"/>
      <c r="Y295" s="19"/>
      <c r="Z295" s="19"/>
      <c r="AA295" s="19"/>
      <c r="AB295" s="19"/>
      <c r="AC295" s="19"/>
      <c r="AD295" s="19"/>
      <c r="AE295" s="19">
        <f>SUM(AF295:AZ295)</f>
        <v>21925000</v>
      </c>
      <c r="AF295" s="19">
        <v>0</v>
      </c>
      <c r="AG295" s="19">
        <v>0</v>
      </c>
      <c r="AH295" s="19">
        <v>0</v>
      </c>
      <c r="AI295" s="19">
        <v>0</v>
      </c>
      <c r="AJ295" s="19">
        <v>0</v>
      </c>
      <c r="AK295" s="19">
        <v>0</v>
      </c>
      <c r="AL295" s="19">
        <v>0</v>
      </c>
      <c r="AM295" s="19">
        <v>0</v>
      </c>
      <c r="AN295" s="19">
        <v>0</v>
      </c>
      <c r="AO295" s="19">
        <v>0</v>
      </c>
      <c r="AP295" s="19">
        <v>0</v>
      </c>
      <c r="AQ295" s="19">
        <v>0</v>
      </c>
      <c r="AR295" s="19">
        <v>0</v>
      </c>
      <c r="AS295" s="19">
        <v>0</v>
      </c>
      <c r="AT295" s="19">
        <v>0</v>
      </c>
      <c r="AU295" s="19">
        <v>0</v>
      </c>
      <c r="AV295" s="19">
        <v>0</v>
      </c>
      <c r="AW295" s="19">
        <v>0</v>
      </c>
      <c r="AX295" s="19">
        <v>0</v>
      </c>
      <c r="AY295" s="19">
        <v>0</v>
      </c>
      <c r="AZ295" s="24">
        <v>21925000</v>
      </c>
      <c r="BA295" s="19">
        <f>SUM(BB295+BF295+BI295+BK295+BN295)</f>
        <v>0</v>
      </c>
      <c r="BB295" s="19">
        <f>SUM(BC295:BE295)</f>
        <v>0</v>
      </c>
      <c r="BC295" s="24"/>
      <c r="BD295" s="19">
        <v>0</v>
      </c>
      <c r="BE295" s="19">
        <v>0</v>
      </c>
      <c r="BF295" s="19">
        <f>SUM(BH295:BH295)</f>
        <v>0</v>
      </c>
      <c r="BG295" s="19">
        <v>0</v>
      </c>
      <c r="BH295" s="19">
        <v>0</v>
      </c>
      <c r="BI295" s="19">
        <v>0</v>
      </c>
      <c r="BJ295" s="19">
        <v>0</v>
      </c>
      <c r="BK295" s="19">
        <f>SUM(BL295)</f>
        <v>0</v>
      </c>
      <c r="BL295" s="19">
        <v>0</v>
      </c>
      <c r="BM295" s="19">
        <v>0</v>
      </c>
      <c r="BN295" s="19">
        <f>SUM(BO295:BY295)</f>
        <v>0</v>
      </c>
      <c r="BO295" s="19">
        <v>0</v>
      </c>
      <c r="BP295" s="19">
        <v>0</v>
      </c>
      <c r="BQ295" s="19">
        <v>0</v>
      </c>
      <c r="BR295" s="19">
        <v>0</v>
      </c>
      <c r="BS295" s="19">
        <v>0</v>
      </c>
      <c r="BT295" s="19">
        <v>0</v>
      </c>
      <c r="BU295" s="19">
        <v>0</v>
      </c>
      <c r="BV295" s="19">
        <v>0</v>
      </c>
      <c r="BW295" s="19">
        <v>0</v>
      </c>
      <c r="BX295" s="19"/>
      <c r="BY295" s="19"/>
      <c r="BZ295" s="19">
        <f t="shared" si="488"/>
        <v>0</v>
      </c>
      <c r="CA295" s="19">
        <f>SUM(CB295+CE295+CK295)</f>
        <v>0</v>
      </c>
      <c r="CB295" s="19">
        <f>SUM(CC295:CD295)</f>
        <v>0</v>
      </c>
      <c r="CC295" s="19">
        <v>0</v>
      </c>
      <c r="CD295" s="19"/>
      <c r="CE295" s="19">
        <f>SUM(CF295:CJ295)</f>
        <v>0</v>
      </c>
      <c r="CF295" s="19">
        <v>0</v>
      </c>
      <c r="CG295" s="19">
        <v>0</v>
      </c>
      <c r="CH295" s="19"/>
      <c r="CI295" s="19"/>
      <c r="CJ295" s="19"/>
      <c r="CK295" s="19">
        <f>SUM(CL295:CP295)</f>
        <v>0</v>
      </c>
      <c r="CL295" s="19"/>
      <c r="CM295" s="19"/>
      <c r="CN295" s="19"/>
      <c r="CO295" s="19"/>
      <c r="CP295" s="19"/>
      <c r="CQ295" s="19">
        <v>0</v>
      </c>
      <c r="CR295" s="19">
        <f>SUM(CS295)</f>
        <v>0</v>
      </c>
      <c r="CS295" s="19">
        <f>SUM(CT295:CU295)</f>
        <v>0</v>
      </c>
      <c r="CT295" s="19">
        <v>0</v>
      </c>
      <c r="CU295" s="20">
        <v>0</v>
      </c>
      <c r="CW295" s="94"/>
      <c r="CX295" s="109">
        <v>21925000</v>
      </c>
      <c r="CY295" s="109">
        <f t="shared" si="477"/>
        <v>0</v>
      </c>
      <c r="CZ295" s="94"/>
      <c r="DA295" s="95"/>
    </row>
    <row r="296" spans="1:125" s="59" customFormat="1" ht="31.2" x14ac:dyDescent="0.3">
      <c r="A296" s="16" t="s">
        <v>353</v>
      </c>
      <c r="B296" s="16" t="s">
        <v>1</v>
      </c>
      <c r="C296" s="30" t="s">
        <v>354</v>
      </c>
      <c r="D296" s="18">
        <f t="shared" ref="D296:AK296" si="526">SUM(D297)</f>
        <v>47635629</v>
      </c>
      <c r="E296" s="18">
        <f t="shared" si="526"/>
        <v>47635629</v>
      </c>
      <c r="F296" s="18">
        <f t="shared" si="526"/>
        <v>15630629</v>
      </c>
      <c r="G296" s="18">
        <f t="shared" si="526"/>
        <v>0</v>
      </c>
      <c r="H296" s="18">
        <f t="shared" si="526"/>
        <v>0</v>
      </c>
      <c r="I296" s="18">
        <f t="shared" si="526"/>
        <v>0</v>
      </c>
      <c r="J296" s="18">
        <f t="shared" si="526"/>
        <v>0</v>
      </c>
      <c r="K296" s="18">
        <f t="shared" si="526"/>
        <v>0</v>
      </c>
      <c r="L296" s="18">
        <f t="shared" si="526"/>
        <v>0</v>
      </c>
      <c r="M296" s="18">
        <f t="shared" si="526"/>
        <v>0</v>
      </c>
      <c r="N296" s="18">
        <f t="shared" si="526"/>
        <v>0</v>
      </c>
      <c r="O296" s="18">
        <f t="shared" si="526"/>
        <v>0</v>
      </c>
      <c r="P296" s="18">
        <f t="shared" si="526"/>
        <v>0</v>
      </c>
      <c r="Q296" s="18">
        <f t="shared" si="526"/>
        <v>0</v>
      </c>
      <c r="R296" s="18">
        <f t="shared" si="526"/>
        <v>0</v>
      </c>
      <c r="S296" s="18">
        <f t="shared" si="526"/>
        <v>0</v>
      </c>
      <c r="T296" s="18">
        <f t="shared" si="526"/>
        <v>0</v>
      </c>
      <c r="U296" s="18">
        <f t="shared" si="526"/>
        <v>0</v>
      </c>
      <c r="V296" s="18">
        <f t="shared" si="526"/>
        <v>0</v>
      </c>
      <c r="W296" s="18">
        <f t="shared" si="526"/>
        <v>0</v>
      </c>
      <c r="X296" s="18">
        <f t="shared" si="526"/>
        <v>0</v>
      </c>
      <c r="Y296" s="18">
        <f t="shared" si="526"/>
        <v>0</v>
      </c>
      <c r="Z296" s="18">
        <f t="shared" si="526"/>
        <v>0</v>
      </c>
      <c r="AA296" s="18">
        <f t="shared" si="526"/>
        <v>0</v>
      </c>
      <c r="AB296" s="18">
        <f t="shared" si="526"/>
        <v>0</v>
      </c>
      <c r="AC296" s="18">
        <f t="shared" si="526"/>
        <v>0</v>
      </c>
      <c r="AD296" s="18">
        <f t="shared" si="526"/>
        <v>0</v>
      </c>
      <c r="AE296" s="18">
        <f t="shared" si="526"/>
        <v>15630629</v>
      </c>
      <c r="AF296" s="18">
        <f t="shared" si="526"/>
        <v>0</v>
      </c>
      <c r="AG296" s="18">
        <f t="shared" si="526"/>
        <v>0</v>
      </c>
      <c r="AH296" s="18">
        <f t="shared" si="526"/>
        <v>0</v>
      </c>
      <c r="AI296" s="18">
        <f t="shared" si="526"/>
        <v>0</v>
      </c>
      <c r="AJ296" s="18">
        <f t="shared" si="526"/>
        <v>0</v>
      </c>
      <c r="AK296" s="18">
        <f t="shared" si="526"/>
        <v>0</v>
      </c>
      <c r="AL296" s="18">
        <f t="shared" ref="AL296:CU296" si="527">SUM(AL297)</f>
        <v>0</v>
      </c>
      <c r="AM296" s="18">
        <f t="shared" si="527"/>
        <v>0</v>
      </c>
      <c r="AN296" s="18">
        <f t="shared" si="527"/>
        <v>0</v>
      </c>
      <c r="AO296" s="18">
        <f t="shared" si="527"/>
        <v>0</v>
      </c>
      <c r="AP296" s="18">
        <f t="shared" si="527"/>
        <v>0</v>
      </c>
      <c r="AQ296" s="18">
        <f t="shared" si="527"/>
        <v>0</v>
      </c>
      <c r="AR296" s="18">
        <f t="shared" si="527"/>
        <v>0</v>
      </c>
      <c r="AS296" s="18">
        <f t="shared" si="527"/>
        <v>0</v>
      </c>
      <c r="AT296" s="18">
        <f t="shared" si="527"/>
        <v>0</v>
      </c>
      <c r="AU296" s="18">
        <f t="shared" si="527"/>
        <v>0</v>
      </c>
      <c r="AV296" s="18">
        <f t="shared" si="527"/>
        <v>0</v>
      </c>
      <c r="AW296" s="18">
        <f t="shared" si="527"/>
        <v>0</v>
      </c>
      <c r="AX296" s="18">
        <f t="shared" si="527"/>
        <v>0</v>
      </c>
      <c r="AY296" s="18"/>
      <c r="AZ296" s="18">
        <f t="shared" si="527"/>
        <v>15630629</v>
      </c>
      <c r="BA296" s="18">
        <f t="shared" si="527"/>
        <v>32005000</v>
      </c>
      <c r="BB296" s="18">
        <f t="shared" si="527"/>
        <v>32005000</v>
      </c>
      <c r="BC296" s="18">
        <f t="shared" si="527"/>
        <v>32005000</v>
      </c>
      <c r="BD296" s="18">
        <f t="shared" si="527"/>
        <v>0</v>
      </c>
      <c r="BE296" s="18">
        <f t="shared" si="527"/>
        <v>0</v>
      </c>
      <c r="BF296" s="18">
        <f t="shared" si="527"/>
        <v>0</v>
      </c>
      <c r="BG296" s="18">
        <f t="shared" si="527"/>
        <v>0</v>
      </c>
      <c r="BH296" s="18">
        <f t="shared" si="527"/>
        <v>0</v>
      </c>
      <c r="BI296" s="18">
        <f t="shared" si="527"/>
        <v>0</v>
      </c>
      <c r="BJ296" s="18">
        <f t="shared" si="527"/>
        <v>0</v>
      </c>
      <c r="BK296" s="18">
        <f t="shared" si="527"/>
        <v>0</v>
      </c>
      <c r="BL296" s="18">
        <f t="shared" si="527"/>
        <v>0</v>
      </c>
      <c r="BM296" s="18">
        <f t="shared" si="527"/>
        <v>0</v>
      </c>
      <c r="BN296" s="18">
        <f t="shared" si="527"/>
        <v>0</v>
      </c>
      <c r="BO296" s="18">
        <f t="shared" si="527"/>
        <v>0</v>
      </c>
      <c r="BP296" s="18">
        <f t="shared" si="527"/>
        <v>0</v>
      </c>
      <c r="BQ296" s="18">
        <f t="shared" si="527"/>
        <v>0</v>
      </c>
      <c r="BR296" s="18">
        <f t="shared" si="527"/>
        <v>0</v>
      </c>
      <c r="BS296" s="18">
        <f t="shared" si="527"/>
        <v>0</v>
      </c>
      <c r="BT296" s="18">
        <f t="shared" si="527"/>
        <v>0</v>
      </c>
      <c r="BU296" s="18">
        <f t="shared" si="527"/>
        <v>0</v>
      </c>
      <c r="BV296" s="18">
        <f t="shared" si="527"/>
        <v>0</v>
      </c>
      <c r="BW296" s="18">
        <f t="shared" si="527"/>
        <v>0</v>
      </c>
      <c r="BX296" s="18">
        <f t="shared" si="527"/>
        <v>0</v>
      </c>
      <c r="BY296" s="18">
        <f t="shared" si="527"/>
        <v>0</v>
      </c>
      <c r="BZ296" s="18">
        <f t="shared" si="488"/>
        <v>0</v>
      </c>
      <c r="CA296" s="18">
        <f t="shared" si="527"/>
        <v>0</v>
      </c>
      <c r="CB296" s="18">
        <f t="shared" si="527"/>
        <v>0</v>
      </c>
      <c r="CC296" s="18">
        <f t="shared" si="527"/>
        <v>0</v>
      </c>
      <c r="CD296" s="18">
        <f t="shared" si="527"/>
        <v>0</v>
      </c>
      <c r="CE296" s="18">
        <f t="shared" si="527"/>
        <v>0</v>
      </c>
      <c r="CF296" s="18">
        <f t="shared" si="527"/>
        <v>0</v>
      </c>
      <c r="CG296" s="18">
        <f t="shared" si="527"/>
        <v>0</v>
      </c>
      <c r="CH296" s="18">
        <f t="shared" si="527"/>
        <v>0</v>
      </c>
      <c r="CI296" s="18">
        <f t="shared" si="527"/>
        <v>0</v>
      </c>
      <c r="CJ296" s="18">
        <f t="shared" si="527"/>
        <v>0</v>
      </c>
      <c r="CK296" s="18">
        <f t="shared" si="527"/>
        <v>0</v>
      </c>
      <c r="CL296" s="18">
        <f t="shared" si="527"/>
        <v>0</v>
      </c>
      <c r="CM296" s="18">
        <f t="shared" si="527"/>
        <v>0</v>
      </c>
      <c r="CN296" s="18">
        <f t="shared" si="527"/>
        <v>0</v>
      </c>
      <c r="CO296" s="18"/>
      <c r="CP296" s="18"/>
      <c r="CQ296" s="18">
        <f t="shared" si="527"/>
        <v>0</v>
      </c>
      <c r="CR296" s="18">
        <f t="shared" si="527"/>
        <v>0</v>
      </c>
      <c r="CS296" s="18">
        <f t="shared" si="527"/>
        <v>0</v>
      </c>
      <c r="CT296" s="18">
        <f t="shared" si="527"/>
        <v>0</v>
      </c>
      <c r="CU296" s="46">
        <f t="shared" si="527"/>
        <v>0</v>
      </c>
      <c r="CV296" s="58"/>
      <c r="CW296" s="94"/>
      <c r="CX296" s="109">
        <v>46015000</v>
      </c>
      <c r="CY296" s="109">
        <f t="shared" si="477"/>
        <v>1620629</v>
      </c>
      <c r="CZ296" s="94"/>
      <c r="DA296" s="93"/>
      <c r="DB296" s="58"/>
      <c r="DC296" s="58"/>
      <c r="DD296" s="58"/>
      <c r="DE296" s="58"/>
      <c r="DF296" s="58"/>
      <c r="DG296" s="58"/>
      <c r="DH296" s="58"/>
      <c r="DI296" s="58"/>
      <c r="DJ296" s="58"/>
      <c r="DK296" s="58"/>
      <c r="DL296" s="58"/>
      <c r="DM296" s="58"/>
      <c r="DN296" s="58"/>
      <c r="DO296" s="58"/>
      <c r="DP296" s="58"/>
      <c r="DQ296" s="58"/>
      <c r="DR296" s="58"/>
      <c r="DS296" s="58"/>
    </row>
    <row r="297" spans="1:125" ht="31.2" x14ac:dyDescent="0.3">
      <c r="A297" s="21" t="s">
        <v>1</v>
      </c>
      <c r="B297" s="21" t="s">
        <v>91</v>
      </c>
      <c r="C297" s="31" t="s">
        <v>354</v>
      </c>
      <c r="D297" s="18">
        <f>SUM(E297+BZ297+CR297)</f>
        <v>47635629</v>
      </c>
      <c r="E297" s="19">
        <f>SUM(F297+BA297)</f>
        <v>47635629</v>
      </c>
      <c r="F297" s="19">
        <f>SUM(G297+H297+I297+P297+S297+T297+U297+AE297+AD297)</f>
        <v>15630629</v>
      </c>
      <c r="G297" s="19">
        <v>0</v>
      </c>
      <c r="H297" s="19">
        <v>0</v>
      </c>
      <c r="I297" s="19">
        <f t="shared" si="507"/>
        <v>0</v>
      </c>
      <c r="J297" s="19">
        <v>0</v>
      </c>
      <c r="K297" s="19">
        <v>0</v>
      </c>
      <c r="L297" s="19">
        <v>0</v>
      </c>
      <c r="M297" s="19">
        <v>0</v>
      </c>
      <c r="N297" s="19">
        <v>0</v>
      </c>
      <c r="O297" s="19">
        <v>0</v>
      </c>
      <c r="P297" s="19">
        <f t="shared" si="508"/>
        <v>0</v>
      </c>
      <c r="Q297" s="19">
        <v>0</v>
      </c>
      <c r="R297" s="19">
        <v>0</v>
      </c>
      <c r="S297" s="19">
        <v>0</v>
      </c>
      <c r="T297" s="19">
        <v>0</v>
      </c>
      <c r="U297" s="19">
        <f t="shared" ref="U297" si="528">SUM(V297:AC297)</f>
        <v>0</v>
      </c>
      <c r="V297" s="19">
        <v>0</v>
      </c>
      <c r="W297" s="19">
        <v>0</v>
      </c>
      <c r="X297" s="19">
        <v>0</v>
      </c>
      <c r="Y297" s="19">
        <v>0</v>
      </c>
      <c r="Z297" s="19">
        <v>0</v>
      </c>
      <c r="AA297" s="19">
        <v>0</v>
      </c>
      <c r="AB297" s="19">
        <v>0</v>
      </c>
      <c r="AC297" s="19">
        <v>0</v>
      </c>
      <c r="AD297" s="19">
        <v>0</v>
      </c>
      <c r="AE297" s="19">
        <f>SUM(AF297:AZ297)</f>
        <v>15630629</v>
      </c>
      <c r="AF297" s="19">
        <v>0</v>
      </c>
      <c r="AG297" s="19">
        <v>0</v>
      </c>
      <c r="AH297" s="19">
        <v>0</v>
      </c>
      <c r="AI297" s="19">
        <v>0</v>
      </c>
      <c r="AJ297" s="19">
        <v>0</v>
      </c>
      <c r="AK297" s="19">
        <v>0</v>
      </c>
      <c r="AL297" s="19">
        <v>0</v>
      </c>
      <c r="AM297" s="19">
        <v>0</v>
      </c>
      <c r="AN297" s="19">
        <v>0</v>
      </c>
      <c r="AO297" s="19">
        <v>0</v>
      </c>
      <c r="AP297" s="19">
        <v>0</v>
      </c>
      <c r="AQ297" s="19">
        <v>0</v>
      </c>
      <c r="AR297" s="19">
        <v>0</v>
      </c>
      <c r="AS297" s="19">
        <v>0</v>
      </c>
      <c r="AT297" s="19">
        <v>0</v>
      </c>
      <c r="AU297" s="19">
        <v>0</v>
      </c>
      <c r="AV297" s="19">
        <v>0</v>
      </c>
      <c r="AW297" s="19">
        <v>0</v>
      </c>
      <c r="AX297" s="19">
        <v>0</v>
      </c>
      <c r="AY297" s="19">
        <v>0</v>
      </c>
      <c r="AZ297" s="23">
        <f>14010000+1620629</f>
        <v>15630629</v>
      </c>
      <c r="BA297" s="19">
        <f>SUM(BB297+BF297+BI297+BK297+BN297)</f>
        <v>32005000</v>
      </c>
      <c r="BB297" s="19">
        <f>SUM(BC297:BE297)</f>
        <v>32005000</v>
      </c>
      <c r="BC297" s="23">
        <v>32005000</v>
      </c>
      <c r="BD297" s="19">
        <v>0</v>
      </c>
      <c r="BE297" s="19">
        <v>0</v>
      </c>
      <c r="BF297" s="19">
        <f>SUM(BH297:BH297)</f>
        <v>0</v>
      </c>
      <c r="BG297" s="19">
        <v>0</v>
      </c>
      <c r="BH297" s="19">
        <v>0</v>
      </c>
      <c r="BI297" s="19"/>
      <c r="BJ297" s="19">
        <v>0</v>
      </c>
      <c r="BK297" s="19">
        <f t="shared" si="510"/>
        <v>0</v>
      </c>
      <c r="BL297" s="19">
        <v>0</v>
      </c>
      <c r="BM297" s="19">
        <v>0</v>
      </c>
      <c r="BN297" s="19">
        <f>SUM(BO297:BY297)</f>
        <v>0</v>
      </c>
      <c r="BO297" s="19">
        <v>0</v>
      </c>
      <c r="BP297" s="19">
        <v>0</v>
      </c>
      <c r="BQ297" s="19">
        <v>0</v>
      </c>
      <c r="BR297" s="19">
        <v>0</v>
      </c>
      <c r="BS297" s="19">
        <v>0</v>
      </c>
      <c r="BT297" s="19">
        <v>0</v>
      </c>
      <c r="BU297" s="19">
        <v>0</v>
      </c>
      <c r="BV297" s="19">
        <v>0</v>
      </c>
      <c r="BW297" s="19">
        <v>0</v>
      </c>
      <c r="BX297" s="19">
        <v>0</v>
      </c>
      <c r="BY297" s="19"/>
      <c r="BZ297" s="19">
        <f t="shared" si="488"/>
        <v>0</v>
      </c>
      <c r="CA297" s="19">
        <f>SUM(CB297+CE297+CK297)</f>
        <v>0</v>
      </c>
      <c r="CB297" s="19">
        <f t="shared" si="511"/>
        <v>0</v>
      </c>
      <c r="CC297" s="19">
        <v>0</v>
      </c>
      <c r="CD297" s="19">
        <v>0</v>
      </c>
      <c r="CE297" s="19">
        <f>SUM(CF297:CJ297)</f>
        <v>0</v>
      </c>
      <c r="CF297" s="19">
        <v>0</v>
      </c>
      <c r="CG297" s="19">
        <v>0</v>
      </c>
      <c r="CH297" s="19">
        <v>0</v>
      </c>
      <c r="CI297" s="19">
        <v>0</v>
      </c>
      <c r="CJ297" s="19">
        <v>0</v>
      </c>
      <c r="CK297" s="19">
        <f>SUM(CL297:CP297)</f>
        <v>0</v>
      </c>
      <c r="CL297" s="19">
        <v>0</v>
      </c>
      <c r="CM297" s="19">
        <v>0</v>
      </c>
      <c r="CN297" s="19">
        <v>0</v>
      </c>
      <c r="CO297" s="19"/>
      <c r="CP297" s="19"/>
      <c r="CQ297" s="19">
        <v>0</v>
      </c>
      <c r="CR297" s="19">
        <f t="shared" si="512"/>
        <v>0</v>
      </c>
      <c r="CS297" s="19">
        <f t="shared" si="513"/>
        <v>0</v>
      </c>
      <c r="CT297" s="19">
        <v>0</v>
      </c>
      <c r="CU297" s="20">
        <v>0</v>
      </c>
      <c r="CW297" s="94"/>
      <c r="CX297" s="109">
        <v>46015000</v>
      </c>
      <c r="CY297" s="109">
        <f t="shared" si="477"/>
        <v>1620629</v>
      </c>
      <c r="CZ297" s="94"/>
      <c r="DA297" s="95"/>
    </row>
    <row r="298" spans="1:125" s="59" customFormat="1" ht="16.2" thickBot="1" x14ac:dyDescent="0.35">
      <c r="A298" s="47" t="s">
        <v>1</v>
      </c>
      <c r="B298" s="47" t="s">
        <v>1</v>
      </c>
      <c r="C298" s="48" t="s">
        <v>355</v>
      </c>
      <c r="D298" s="49">
        <f t="shared" ref="D298:AI298" si="529">D11+D43+D54+D57+D62+D80+D93+D96+D99+D106+D117+D138+D152+D161+D174+D208+D211+D215+D274+D277</f>
        <v>5648020500</v>
      </c>
      <c r="E298" s="49">
        <f t="shared" si="529"/>
        <v>5208007253</v>
      </c>
      <c r="F298" s="49">
        <f t="shared" si="529"/>
        <v>3331487193</v>
      </c>
      <c r="G298" s="49">
        <f t="shared" si="529"/>
        <v>1932698738</v>
      </c>
      <c r="H298" s="49">
        <f t="shared" si="529"/>
        <v>313424291</v>
      </c>
      <c r="I298" s="49">
        <f t="shared" si="529"/>
        <v>441951083</v>
      </c>
      <c r="J298" s="49">
        <f t="shared" si="529"/>
        <v>122230713</v>
      </c>
      <c r="K298" s="49">
        <f t="shared" si="529"/>
        <v>62206136</v>
      </c>
      <c r="L298" s="49">
        <f t="shared" si="529"/>
        <v>102844134</v>
      </c>
      <c r="M298" s="49">
        <f t="shared" si="529"/>
        <v>8700305</v>
      </c>
      <c r="N298" s="49">
        <f t="shared" si="529"/>
        <v>97957652</v>
      </c>
      <c r="O298" s="49">
        <f t="shared" si="529"/>
        <v>48012143</v>
      </c>
      <c r="P298" s="49">
        <f t="shared" si="529"/>
        <v>9403124</v>
      </c>
      <c r="Q298" s="49">
        <f t="shared" si="529"/>
        <v>279088</v>
      </c>
      <c r="R298" s="49">
        <f t="shared" si="529"/>
        <v>9124036</v>
      </c>
      <c r="S298" s="49">
        <f t="shared" si="529"/>
        <v>179045</v>
      </c>
      <c r="T298" s="49">
        <f t="shared" si="529"/>
        <v>15194134</v>
      </c>
      <c r="U298" s="49">
        <f t="shared" si="529"/>
        <v>197251688</v>
      </c>
      <c r="V298" s="49">
        <f t="shared" si="529"/>
        <v>7403760</v>
      </c>
      <c r="W298" s="49">
        <f t="shared" si="529"/>
        <v>33278317</v>
      </c>
      <c r="X298" s="49">
        <f t="shared" si="529"/>
        <v>24843373</v>
      </c>
      <c r="Y298" s="49">
        <f t="shared" si="529"/>
        <v>14551795</v>
      </c>
      <c r="Z298" s="49">
        <f t="shared" si="529"/>
        <v>2372738</v>
      </c>
      <c r="AA298" s="49">
        <f t="shared" si="529"/>
        <v>1077746</v>
      </c>
      <c r="AB298" s="49">
        <f t="shared" si="529"/>
        <v>112062452</v>
      </c>
      <c r="AC298" s="49">
        <f t="shared" si="529"/>
        <v>1661507</v>
      </c>
      <c r="AD298" s="49">
        <f t="shared" si="529"/>
        <v>19182</v>
      </c>
      <c r="AE298" s="49">
        <f t="shared" si="529"/>
        <v>421365908</v>
      </c>
      <c r="AF298" s="49">
        <f t="shared" si="529"/>
        <v>100000</v>
      </c>
      <c r="AG298" s="49">
        <f t="shared" si="529"/>
        <v>13595053</v>
      </c>
      <c r="AH298" s="49">
        <f t="shared" si="529"/>
        <v>7056848</v>
      </c>
      <c r="AI298" s="49">
        <f t="shared" si="529"/>
        <v>13748652</v>
      </c>
      <c r="AJ298" s="49">
        <f t="shared" ref="AJ298:BO298" si="530">AJ11+AJ43+AJ54+AJ57+AJ62+AJ80+AJ93+AJ96+AJ99+AJ106+AJ117+AJ138+AJ152+AJ161+AJ174+AJ208+AJ211+AJ215+AJ274+AJ277</f>
        <v>767013</v>
      </c>
      <c r="AK298" s="49">
        <f t="shared" si="530"/>
        <v>1720884</v>
      </c>
      <c r="AL298" s="49">
        <f t="shared" si="530"/>
        <v>1113476</v>
      </c>
      <c r="AM298" s="49">
        <f t="shared" si="530"/>
        <v>696753</v>
      </c>
      <c r="AN298" s="49">
        <f t="shared" si="530"/>
        <v>7051816</v>
      </c>
      <c r="AO298" s="49">
        <f t="shared" si="530"/>
        <v>8752579</v>
      </c>
      <c r="AP298" s="49">
        <f t="shared" si="530"/>
        <v>125048</v>
      </c>
      <c r="AQ298" s="49">
        <f t="shared" si="530"/>
        <v>20371331</v>
      </c>
      <c r="AR298" s="49">
        <f t="shared" si="530"/>
        <v>9364960</v>
      </c>
      <c r="AS298" s="49">
        <f t="shared" si="530"/>
        <v>1785762</v>
      </c>
      <c r="AT298" s="49">
        <f t="shared" si="530"/>
        <v>563649</v>
      </c>
      <c r="AU298" s="49">
        <f t="shared" si="530"/>
        <v>1926205</v>
      </c>
      <c r="AV298" s="49">
        <f t="shared" si="530"/>
        <v>20783056</v>
      </c>
      <c r="AW298" s="49">
        <f t="shared" si="530"/>
        <v>52110634</v>
      </c>
      <c r="AX298" s="49">
        <f t="shared" si="530"/>
        <v>3488228</v>
      </c>
      <c r="AY298" s="49">
        <f t="shared" si="530"/>
        <v>29474853</v>
      </c>
      <c r="AZ298" s="49">
        <f t="shared" si="530"/>
        <v>226769108</v>
      </c>
      <c r="BA298" s="49">
        <f t="shared" si="530"/>
        <v>1876520060</v>
      </c>
      <c r="BB298" s="49">
        <f t="shared" si="530"/>
        <v>341830567</v>
      </c>
      <c r="BC298" s="49">
        <f t="shared" si="530"/>
        <v>317073078</v>
      </c>
      <c r="BD298" s="49">
        <f t="shared" si="530"/>
        <v>6033387</v>
      </c>
      <c r="BE298" s="49">
        <f t="shared" si="530"/>
        <v>18724102</v>
      </c>
      <c r="BF298" s="49">
        <f t="shared" si="530"/>
        <v>28451367</v>
      </c>
      <c r="BG298" s="49">
        <f t="shared" si="530"/>
        <v>20959075</v>
      </c>
      <c r="BH298" s="49">
        <f t="shared" si="530"/>
        <v>7492292</v>
      </c>
      <c r="BI298" s="49">
        <f t="shared" si="530"/>
        <v>896137200</v>
      </c>
      <c r="BJ298" s="49">
        <f t="shared" si="530"/>
        <v>509352</v>
      </c>
      <c r="BK298" s="49">
        <f t="shared" si="530"/>
        <v>3590314</v>
      </c>
      <c r="BL298" s="49">
        <f t="shared" si="530"/>
        <v>1184463</v>
      </c>
      <c r="BM298" s="49">
        <f t="shared" si="530"/>
        <v>2405851</v>
      </c>
      <c r="BN298" s="49">
        <f t="shared" si="530"/>
        <v>606510612</v>
      </c>
      <c r="BO298" s="49">
        <f t="shared" si="530"/>
        <v>61507239</v>
      </c>
      <c r="BP298" s="49">
        <f t="shared" ref="BP298:CU298" si="531">BP11+BP43+BP54+BP57+BP62+BP80+BP93+BP96+BP99+BP106+BP117+BP138+BP152+BP161+BP174+BP208+BP211+BP215+BP274+BP277</f>
        <v>13158360</v>
      </c>
      <c r="BQ298" s="49">
        <f t="shared" si="531"/>
        <v>17178014</v>
      </c>
      <c r="BR298" s="49">
        <f t="shared" si="531"/>
        <v>25504374</v>
      </c>
      <c r="BS298" s="49">
        <f t="shared" si="531"/>
        <v>15000</v>
      </c>
      <c r="BT298" s="49">
        <f t="shared" si="531"/>
        <v>328732</v>
      </c>
      <c r="BU298" s="49">
        <f t="shared" si="531"/>
        <v>179412887</v>
      </c>
      <c r="BV298" s="49">
        <f t="shared" si="531"/>
        <v>1763250</v>
      </c>
      <c r="BW298" s="49">
        <f t="shared" si="531"/>
        <v>286944</v>
      </c>
      <c r="BX298" s="49">
        <f t="shared" si="531"/>
        <v>233824008</v>
      </c>
      <c r="BY298" s="49">
        <f t="shared" si="531"/>
        <v>73531804</v>
      </c>
      <c r="BZ298" s="49">
        <f t="shared" si="531"/>
        <v>440013247</v>
      </c>
      <c r="CA298" s="49">
        <f t="shared" si="531"/>
        <v>321276774</v>
      </c>
      <c r="CB298" s="49">
        <f t="shared" si="531"/>
        <v>55937160</v>
      </c>
      <c r="CC298" s="49">
        <f t="shared" si="531"/>
        <v>310560</v>
      </c>
      <c r="CD298" s="49">
        <f t="shared" si="531"/>
        <v>55626600</v>
      </c>
      <c r="CE298" s="49">
        <f t="shared" si="531"/>
        <v>163961292</v>
      </c>
      <c r="CF298" s="49">
        <f t="shared" si="531"/>
        <v>100609186</v>
      </c>
      <c r="CG298" s="49">
        <f t="shared" si="531"/>
        <v>61000000</v>
      </c>
      <c r="CH298" s="49">
        <f t="shared" si="531"/>
        <v>2000000</v>
      </c>
      <c r="CI298" s="49">
        <f t="shared" si="531"/>
        <v>0</v>
      </c>
      <c r="CJ298" s="49">
        <f t="shared" si="531"/>
        <v>352106</v>
      </c>
      <c r="CK298" s="49">
        <f t="shared" si="531"/>
        <v>101378322</v>
      </c>
      <c r="CL298" s="49">
        <f t="shared" si="531"/>
        <v>0</v>
      </c>
      <c r="CM298" s="49">
        <f t="shared" si="531"/>
        <v>68800000</v>
      </c>
      <c r="CN298" s="49">
        <f t="shared" si="531"/>
        <v>32578322</v>
      </c>
      <c r="CO298" s="49">
        <f t="shared" si="531"/>
        <v>0</v>
      </c>
      <c r="CP298" s="49">
        <f t="shared" si="531"/>
        <v>0</v>
      </c>
      <c r="CQ298" s="49">
        <f t="shared" si="531"/>
        <v>118736473</v>
      </c>
      <c r="CR298" s="49">
        <f t="shared" si="531"/>
        <v>0</v>
      </c>
      <c r="CS298" s="49">
        <f t="shared" si="531"/>
        <v>0</v>
      </c>
      <c r="CT298" s="49">
        <f t="shared" si="531"/>
        <v>0</v>
      </c>
      <c r="CU298" s="72">
        <f t="shared" si="531"/>
        <v>0</v>
      </c>
      <c r="CV298" s="58"/>
      <c r="CW298" s="92"/>
      <c r="CX298" s="109">
        <v>5242041154</v>
      </c>
      <c r="CY298" s="109">
        <f t="shared" si="477"/>
        <v>405979346</v>
      </c>
      <c r="CZ298" s="92"/>
      <c r="DA298" s="93"/>
      <c r="DB298" s="58"/>
      <c r="DC298" s="58"/>
      <c r="DD298" s="58"/>
      <c r="DE298" s="58"/>
      <c r="DF298" s="58"/>
      <c r="DG298" s="58"/>
      <c r="DH298" s="58"/>
      <c r="DI298" s="58"/>
      <c r="DJ298" s="58"/>
      <c r="DK298" s="58"/>
      <c r="DL298" s="58"/>
      <c r="DM298" s="58"/>
      <c r="DN298" s="58"/>
      <c r="DO298" s="58"/>
      <c r="DP298" s="58"/>
      <c r="DQ298" s="58"/>
      <c r="DR298" s="58"/>
      <c r="DS298" s="58"/>
    </row>
    <row r="299" spans="1:125" x14ac:dyDescent="0.3">
      <c r="D299" s="62"/>
      <c r="CW299" s="100"/>
      <c r="CX299" s="94"/>
      <c r="CY299" s="94"/>
      <c r="CZ299" s="100"/>
      <c r="DA299" s="95"/>
    </row>
    <row r="300" spans="1:125" x14ac:dyDescent="0.3">
      <c r="C300" s="115" t="s">
        <v>618</v>
      </c>
      <c r="D300" s="73">
        <v>5242041154</v>
      </c>
      <c r="E300" s="73">
        <v>4802223570</v>
      </c>
      <c r="F300" s="73">
        <v>3302496726</v>
      </c>
      <c r="G300" s="73">
        <v>1931829775</v>
      </c>
      <c r="H300" s="73">
        <v>313446557</v>
      </c>
      <c r="I300" s="73">
        <v>442753703</v>
      </c>
      <c r="J300" s="73">
        <v>122230713</v>
      </c>
      <c r="K300" s="73">
        <v>62206136</v>
      </c>
      <c r="L300" s="73">
        <v>102844134</v>
      </c>
      <c r="M300" s="73">
        <v>8700305</v>
      </c>
      <c r="N300" s="73">
        <v>98292283</v>
      </c>
      <c r="O300" s="73">
        <v>48480132</v>
      </c>
      <c r="P300" s="73">
        <v>9403124</v>
      </c>
      <c r="Q300" s="73">
        <v>279088</v>
      </c>
      <c r="R300" s="73">
        <v>9124036</v>
      </c>
      <c r="S300" s="73">
        <v>179045</v>
      </c>
      <c r="T300" s="73">
        <v>15125255</v>
      </c>
      <c r="U300" s="73">
        <v>197324427</v>
      </c>
      <c r="V300" s="73">
        <v>7413328</v>
      </c>
      <c r="W300" s="73">
        <v>33314782</v>
      </c>
      <c r="X300" s="73">
        <v>24865014</v>
      </c>
      <c r="Y300" s="73">
        <v>14555307</v>
      </c>
      <c r="Z300" s="73">
        <v>2374291</v>
      </c>
      <c r="AA300" s="73">
        <v>1077746</v>
      </c>
      <c r="AB300" s="73">
        <v>112062452</v>
      </c>
      <c r="AC300" s="73">
        <v>1661507</v>
      </c>
      <c r="AD300" s="50">
        <v>19182</v>
      </c>
      <c r="AE300" s="73">
        <v>392415658</v>
      </c>
      <c r="AF300" s="73"/>
      <c r="AG300" s="73">
        <v>13595053</v>
      </c>
      <c r="AH300" s="73">
        <v>7206848</v>
      </c>
      <c r="AI300" s="73">
        <v>13748652</v>
      </c>
      <c r="AJ300" s="73">
        <v>767013</v>
      </c>
      <c r="AK300" s="73">
        <v>1720884</v>
      </c>
      <c r="AL300" s="73">
        <v>1113476</v>
      </c>
      <c r="AM300" s="73">
        <v>696753</v>
      </c>
      <c r="AN300" s="73">
        <v>7051816</v>
      </c>
      <c r="AO300" s="73">
        <v>8752579</v>
      </c>
      <c r="AP300" s="73">
        <v>125048</v>
      </c>
      <c r="AQ300" s="73">
        <v>20371331</v>
      </c>
      <c r="AR300" s="73">
        <v>9891436</v>
      </c>
      <c r="AS300" s="73">
        <v>1785762</v>
      </c>
      <c r="AT300" s="73">
        <v>563649</v>
      </c>
      <c r="AU300" s="73">
        <v>1926205</v>
      </c>
      <c r="AV300" s="73">
        <v>20783056</v>
      </c>
      <c r="AW300" s="73">
        <v>52110634</v>
      </c>
      <c r="AX300" s="73">
        <v>3488228</v>
      </c>
      <c r="AY300" s="73">
        <v>29474853</v>
      </c>
      <c r="AZ300" s="73">
        <v>197242382</v>
      </c>
      <c r="BA300" s="73">
        <v>1499696844</v>
      </c>
      <c r="BB300" s="73">
        <v>341830567</v>
      </c>
      <c r="BC300" s="73">
        <v>317073078</v>
      </c>
      <c r="BD300" s="73">
        <v>6033387</v>
      </c>
      <c r="BE300" s="73">
        <v>18724102</v>
      </c>
      <c r="BF300" s="73">
        <v>28451367</v>
      </c>
      <c r="BG300" s="73">
        <v>20959075</v>
      </c>
      <c r="BH300" s="73">
        <v>7492292</v>
      </c>
      <c r="BI300" s="73">
        <v>542198379</v>
      </c>
      <c r="BJ300" s="73"/>
      <c r="BK300" s="73">
        <v>3590314</v>
      </c>
      <c r="BL300" s="73">
        <v>1184463</v>
      </c>
      <c r="BM300" s="73">
        <v>2405851</v>
      </c>
      <c r="BN300" s="73">
        <v>583626217</v>
      </c>
      <c r="BO300" s="73">
        <v>61507239</v>
      </c>
      <c r="BP300" s="73">
        <v>13158360</v>
      </c>
      <c r="BQ300" s="73">
        <v>17178014</v>
      </c>
      <c r="BR300" s="73">
        <v>25504374</v>
      </c>
      <c r="BS300" s="73">
        <v>15000</v>
      </c>
      <c r="BT300" s="73">
        <v>328732</v>
      </c>
      <c r="BU300" s="73">
        <v>179412887</v>
      </c>
      <c r="BV300" s="73">
        <v>1763250</v>
      </c>
      <c r="BW300" s="73">
        <v>286944</v>
      </c>
      <c r="BX300" s="73">
        <v>210939613</v>
      </c>
      <c r="BY300" s="73">
        <v>73531804</v>
      </c>
      <c r="BZ300" s="73">
        <v>439817584</v>
      </c>
      <c r="CA300" s="73">
        <v>321081111</v>
      </c>
      <c r="CB300" s="73">
        <v>55741497</v>
      </c>
      <c r="CC300" s="73">
        <v>310560</v>
      </c>
      <c r="CD300" s="73">
        <v>55430937</v>
      </c>
      <c r="CE300" s="73">
        <v>163961292</v>
      </c>
      <c r="CF300" s="73">
        <v>100609186</v>
      </c>
      <c r="CG300" s="73">
        <v>61000000</v>
      </c>
      <c r="CH300" s="73">
        <v>2000000</v>
      </c>
      <c r="CI300" s="73">
        <v>352106</v>
      </c>
      <c r="CJ300" s="73">
        <v>352106</v>
      </c>
      <c r="CK300" s="73">
        <v>101378322</v>
      </c>
      <c r="CL300" s="73">
        <v>32578322</v>
      </c>
      <c r="CM300" s="73">
        <v>68800000</v>
      </c>
      <c r="CN300" s="73">
        <v>32578322</v>
      </c>
      <c r="CO300" s="73"/>
      <c r="CP300" s="73"/>
      <c r="CQ300" s="73">
        <v>118736473</v>
      </c>
      <c r="CR300" s="73"/>
      <c r="CS300" s="73"/>
      <c r="CT300" s="73"/>
      <c r="CU300" s="73"/>
      <c r="CV300" s="73"/>
      <c r="CW300" s="101"/>
      <c r="CX300" s="94"/>
      <c r="CY300" s="94"/>
      <c r="CZ300" s="101"/>
      <c r="DA300" s="95"/>
      <c r="DT300" s="52"/>
      <c r="DU300" s="52"/>
    </row>
    <row r="301" spans="1:125" x14ac:dyDescent="0.3"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  <c r="AA301" s="73"/>
      <c r="AB301" s="73"/>
      <c r="AC301" s="73"/>
      <c r="AD301" s="73"/>
      <c r="AE301" s="73"/>
      <c r="AF301" s="73"/>
      <c r="AG301" s="73"/>
      <c r="AH301" s="73"/>
      <c r="AI301" s="73"/>
      <c r="AJ301" s="73"/>
      <c r="AK301" s="73"/>
      <c r="AL301" s="73"/>
      <c r="AM301" s="73"/>
      <c r="AN301" s="73"/>
      <c r="AO301" s="73"/>
      <c r="AP301" s="73"/>
      <c r="AQ301" s="73"/>
      <c r="AR301" s="73"/>
      <c r="AS301" s="73"/>
      <c r="AT301" s="73"/>
      <c r="AU301" s="73"/>
      <c r="AV301" s="73"/>
      <c r="AW301" s="73"/>
      <c r="AX301" s="73"/>
      <c r="AY301" s="73"/>
      <c r="AZ301" s="73"/>
      <c r="BA301" s="73"/>
      <c r="BB301" s="73"/>
      <c r="BC301" s="73"/>
      <c r="BD301" s="73"/>
      <c r="BE301" s="73"/>
      <c r="BF301" s="73"/>
      <c r="BG301" s="73"/>
      <c r="BH301" s="73"/>
      <c r="BI301" s="73"/>
      <c r="BJ301" s="73"/>
      <c r="BK301" s="73"/>
      <c r="BL301" s="73"/>
      <c r="BM301" s="73"/>
      <c r="BN301" s="73"/>
      <c r="BO301" s="73"/>
      <c r="BP301" s="73"/>
      <c r="BQ301" s="73"/>
      <c r="BR301" s="73"/>
      <c r="BS301" s="73"/>
      <c r="BT301" s="73"/>
      <c r="BU301" s="73"/>
      <c r="BV301" s="73"/>
      <c r="BW301" s="73"/>
      <c r="BX301" s="73"/>
      <c r="BY301" s="73"/>
      <c r="BZ301" s="73"/>
      <c r="CA301" s="73"/>
      <c r="CB301" s="73"/>
      <c r="CC301" s="73"/>
      <c r="CD301" s="73"/>
      <c r="CE301" s="73"/>
      <c r="CF301" s="73"/>
      <c r="CG301" s="73"/>
      <c r="CH301" s="73"/>
      <c r="CI301" s="73"/>
      <c r="CJ301" s="73"/>
      <c r="CK301" s="73"/>
      <c r="CL301" s="73"/>
      <c r="CM301" s="73"/>
      <c r="CN301" s="73"/>
      <c r="CO301" s="73"/>
      <c r="CP301" s="73"/>
      <c r="CQ301" s="73"/>
      <c r="CR301" s="73"/>
      <c r="CS301" s="73"/>
      <c r="CT301" s="73"/>
      <c r="CU301" s="73"/>
      <c r="CV301" s="73"/>
      <c r="CW301" s="101"/>
      <c r="CX301" s="94"/>
      <c r="CY301" s="94"/>
      <c r="CZ301" s="101"/>
      <c r="DA301" s="101"/>
      <c r="DB301" s="73"/>
      <c r="DC301" s="73"/>
      <c r="DD301" s="73"/>
      <c r="DE301" s="73"/>
      <c r="DF301" s="73"/>
      <c r="DG301" s="73"/>
      <c r="DH301" s="73"/>
      <c r="DI301" s="73"/>
      <c r="DJ301" s="73"/>
      <c r="DK301" s="73"/>
      <c r="DL301" s="73"/>
      <c r="DM301" s="73"/>
      <c r="DN301" s="73"/>
      <c r="DO301" s="73"/>
      <c r="DP301" s="73"/>
      <c r="DQ301" s="73"/>
      <c r="DR301" s="73"/>
      <c r="DS301" s="73"/>
      <c r="DT301" s="52"/>
      <c r="DU301" s="52"/>
    </row>
    <row r="302" spans="1:125" s="107" customFormat="1" ht="13.2" x14ac:dyDescent="0.3">
      <c r="D302" s="82">
        <f t="shared" ref="D302:F302" si="532">D300-D298</f>
        <v>-405979346</v>
      </c>
      <c r="E302" s="82">
        <f t="shared" si="532"/>
        <v>-405783683</v>
      </c>
      <c r="F302" s="82">
        <f t="shared" si="532"/>
        <v>-28990467</v>
      </c>
      <c r="G302" s="82">
        <f>G300-G298</f>
        <v>-868963</v>
      </c>
      <c r="H302" s="82">
        <f t="shared" ref="H302:BS302" si="533">H300-H298</f>
        <v>22266</v>
      </c>
      <c r="I302" s="82">
        <f t="shared" si="533"/>
        <v>802620</v>
      </c>
      <c r="J302" s="82">
        <f t="shared" si="533"/>
        <v>0</v>
      </c>
      <c r="K302" s="82">
        <f t="shared" si="533"/>
        <v>0</v>
      </c>
      <c r="L302" s="82">
        <f t="shared" si="533"/>
        <v>0</v>
      </c>
      <c r="M302" s="82">
        <f t="shared" si="533"/>
        <v>0</v>
      </c>
      <c r="N302" s="82">
        <f t="shared" si="533"/>
        <v>334631</v>
      </c>
      <c r="O302" s="82">
        <f t="shared" si="533"/>
        <v>467989</v>
      </c>
      <c r="P302" s="82">
        <f t="shared" si="533"/>
        <v>0</v>
      </c>
      <c r="Q302" s="82">
        <f t="shared" si="533"/>
        <v>0</v>
      </c>
      <c r="R302" s="82">
        <f t="shared" si="533"/>
        <v>0</v>
      </c>
      <c r="S302" s="82">
        <f t="shared" si="533"/>
        <v>0</v>
      </c>
      <c r="T302" s="82">
        <f t="shared" si="533"/>
        <v>-68879</v>
      </c>
      <c r="U302" s="82">
        <f t="shared" si="533"/>
        <v>72739</v>
      </c>
      <c r="V302" s="82">
        <f t="shared" si="533"/>
        <v>9568</v>
      </c>
      <c r="W302" s="82">
        <f t="shared" si="533"/>
        <v>36465</v>
      </c>
      <c r="X302" s="82">
        <f t="shared" si="533"/>
        <v>21641</v>
      </c>
      <c r="Y302" s="82">
        <f t="shared" si="533"/>
        <v>3512</v>
      </c>
      <c r="Z302" s="82">
        <f t="shared" si="533"/>
        <v>1553</v>
      </c>
      <c r="AA302" s="82">
        <f t="shared" si="533"/>
        <v>0</v>
      </c>
      <c r="AB302" s="82">
        <f t="shared" si="533"/>
        <v>0</v>
      </c>
      <c r="AC302" s="82">
        <f t="shared" si="533"/>
        <v>0</v>
      </c>
      <c r="AD302" s="82">
        <f t="shared" si="533"/>
        <v>0</v>
      </c>
      <c r="AE302" s="82">
        <f t="shared" si="533"/>
        <v>-28950250</v>
      </c>
      <c r="AF302" s="82">
        <f t="shared" si="533"/>
        <v>-100000</v>
      </c>
      <c r="AG302" s="82">
        <f t="shared" si="533"/>
        <v>0</v>
      </c>
      <c r="AH302" s="82">
        <f t="shared" si="533"/>
        <v>150000</v>
      </c>
      <c r="AI302" s="82">
        <f t="shared" si="533"/>
        <v>0</v>
      </c>
      <c r="AJ302" s="82">
        <f t="shared" si="533"/>
        <v>0</v>
      </c>
      <c r="AK302" s="82">
        <f t="shared" si="533"/>
        <v>0</v>
      </c>
      <c r="AL302" s="82">
        <f t="shared" si="533"/>
        <v>0</v>
      </c>
      <c r="AM302" s="82">
        <f t="shared" si="533"/>
        <v>0</v>
      </c>
      <c r="AN302" s="82">
        <f t="shared" si="533"/>
        <v>0</v>
      </c>
      <c r="AO302" s="82">
        <f t="shared" si="533"/>
        <v>0</v>
      </c>
      <c r="AP302" s="82">
        <f t="shared" si="533"/>
        <v>0</v>
      </c>
      <c r="AQ302" s="82">
        <f t="shared" si="533"/>
        <v>0</v>
      </c>
      <c r="AR302" s="82">
        <f t="shared" si="533"/>
        <v>526476</v>
      </c>
      <c r="AS302" s="82">
        <f t="shared" si="533"/>
        <v>0</v>
      </c>
      <c r="AT302" s="82">
        <f t="shared" si="533"/>
        <v>0</v>
      </c>
      <c r="AU302" s="82">
        <f t="shared" si="533"/>
        <v>0</v>
      </c>
      <c r="AV302" s="82">
        <f t="shared" si="533"/>
        <v>0</v>
      </c>
      <c r="AW302" s="82">
        <f t="shared" si="533"/>
        <v>0</v>
      </c>
      <c r="AX302" s="82">
        <f t="shared" si="533"/>
        <v>0</v>
      </c>
      <c r="AY302" s="82">
        <f t="shared" si="533"/>
        <v>0</v>
      </c>
      <c r="AZ302" s="82">
        <f t="shared" si="533"/>
        <v>-29526726</v>
      </c>
      <c r="BA302" s="82">
        <f t="shared" si="533"/>
        <v>-376823216</v>
      </c>
      <c r="BB302" s="82">
        <f t="shared" si="533"/>
        <v>0</v>
      </c>
      <c r="BC302" s="82">
        <f t="shared" si="533"/>
        <v>0</v>
      </c>
      <c r="BD302" s="82">
        <f t="shared" si="533"/>
        <v>0</v>
      </c>
      <c r="BE302" s="82">
        <f t="shared" si="533"/>
        <v>0</v>
      </c>
      <c r="BF302" s="82">
        <f t="shared" si="533"/>
        <v>0</v>
      </c>
      <c r="BG302" s="82">
        <f t="shared" si="533"/>
        <v>0</v>
      </c>
      <c r="BH302" s="82">
        <f t="shared" si="533"/>
        <v>0</v>
      </c>
      <c r="BI302" s="82">
        <f t="shared" si="533"/>
        <v>-353938821</v>
      </c>
      <c r="BJ302" s="82">
        <f t="shared" si="533"/>
        <v>-509352</v>
      </c>
      <c r="BK302" s="82">
        <f t="shared" si="533"/>
        <v>0</v>
      </c>
      <c r="BL302" s="82">
        <f t="shared" si="533"/>
        <v>0</v>
      </c>
      <c r="BM302" s="82">
        <f t="shared" si="533"/>
        <v>0</v>
      </c>
      <c r="BN302" s="82">
        <f t="shared" si="533"/>
        <v>-22884395</v>
      </c>
      <c r="BO302" s="82">
        <f t="shared" si="533"/>
        <v>0</v>
      </c>
      <c r="BP302" s="82">
        <f t="shared" si="533"/>
        <v>0</v>
      </c>
      <c r="BQ302" s="82">
        <f t="shared" si="533"/>
        <v>0</v>
      </c>
      <c r="BR302" s="82">
        <f t="shared" si="533"/>
        <v>0</v>
      </c>
      <c r="BS302" s="82">
        <f t="shared" si="533"/>
        <v>0</v>
      </c>
      <c r="BT302" s="82">
        <f t="shared" ref="BT302:CV302" si="534">BT300-BT298</f>
        <v>0</v>
      </c>
      <c r="BU302" s="82">
        <f t="shared" si="534"/>
        <v>0</v>
      </c>
      <c r="BV302" s="82">
        <f t="shared" si="534"/>
        <v>0</v>
      </c>
      <c r="BW302" s="82">
        <f t="shared" si="534"/>
        <v>0</v>
      </c>
      <c r="BX302" s="82">
        <f t="shared" si="534"/>
        <v>-22884395</v>
      </c>
      <c r="BY302" s="82">
        <f t="shared" si="534"/>
        <v>0</v>
      </c>
      <c r="BZ302" s="82">
        <f t="shared" si="534"/>
        <v>-195663</v>
      </c>
      <c r="CA302" s="82">
        <f t="shared" si="534"/>
        <v>-195663</v>
      </c>
      <c r="CB302" s="82">
        <f t="shared" si="534"/>
        <v>-195663</v>
      </c>
      <c r="CC302" s="82">
        <f t="shared" si="534"/>
        <v>0</v>
      </c>
      <c r="CD302" s="82">
        <f t="shared" si="534"/>
        <v>-195663</v>
      </c>
      <c r="CE302" s="82">
        <f t="shared" si="534"/>
        <v>0</v>
      </c>
      <c r="CF302" s="82">
        <f t="shared" si="534"/>
        <v>0</v>
      </c>
      <c r="CG302" s="82">
        <f t="shared" si="534"/>
        <v>0</v>
      </c>
      <c r="CH302" s="82">
        <f t="shared" si="534"/>
        <v>0</v>
      </c>
      <c r="CI302" s="82">
        <f t="shared" si="534"/>
        <v>352106</v>
      </c>
      <c r="CJ302" s="82">
        <f t="shared" si="534"/>
        <v>0</v>
      </c>
      <c r="CK302" s="82">
        <f t="shared" si="534"/>
        <v>0</v>
      </c>
      <c r="CL302" s="82">
        <f t="shared" si="534"/>
        <v>32578322</v>
      </c>
      <c r="CM302" s="82">
        <f t="shared" si="534"/>
        <v>0</v>
      </c>
      <c r="CN302" s="82">
        <f t="shared" si="534"/>
        <v>0</v>
      </c>
      <c r="CO302" s="82">
        <f t="shared" si="534"/>
        <v>0</v>
      </c>
      <c r="CP302" s="82">
        <f t="shared" si="534"/>
        <v>0</v>
      </c>
      <c r="CQ302" s="82">
        <f t="shared" si="534"/>
        <v>0</v>
      </c>
      <c r="CR302" s="82">
        <f t="shared" si="534"/>
        <v>0</v>
      </c>
      <c r="CS302" s="82">
        <f t="shared" si="534"/>
        <v>0</v>
      </c>
      <c r="CT302" s="82">
        <f t="shared" si="534"/>
        <v>0</v>
      </c>
      <c r="CU302" s="82">
        <f t="shared" si="534"/>
        <v>0</v>
      </c>
      <c r="CV302" s="82">
        <f t="shared" si="534"/>
        <v>0</v>
      </c>
      <c r="CW302" s="82"/>
      <c r="CX302" s="94"/>
      <c r="CY302" s="94"/>
      <c r="CZ302" s="82"/>
      <c r="DA302" s="82"/>
      <c r="DB302" s="82"/>
      <c r="DC302" s="82"/>
      <c r="DD302" s="82"/>
      <c r="DE302" s="108"/>
      <c r="DF302" s="108"/>
      <c r="DG302" s="108"/>
      <c r="DH302" s="108"/>
      <c r="DI302" s="108"/>
      <c r="DJ302" s="108"/>
      <c r="DK302" s="108"/>
      <c r="DL302" s="108"/>
      <c r="DM302" s="108"/>
      <c r="DN302" s="108"/>
      <c r="DO302" s="108"/>
      <c r="DP302" s="108"/>
      <c r="DQ302" s="108"/>
      <c r="DR302" s="108"/>
      <c r="DS302" s="108"/>
    </row>
    <row r="303" spans="1:125" x14ac:dyDescent="0.3">
      <c r="E303" s="112"/>
      <c r="BX303" s="50" t="s">
        <v>617</v>
      </c>
      <c r="CD303" s="73">
        <v>165663</v>
      </c>
      <c r="CE303" s="50" t="s">
        <v>615</v>
      </c>
      <c r="CW303" s="102"/>
      <c r="CX303" s="94"/>
      <c r="CY303" s="94"/>
      <c r="CZ303" s="102"/>
      <c r="DA303" s="95"/>
    </row>
    <row r="304" spans="1:125" s="82" customFormat="1" ht="13.2" x14ac:dyDescent="0.3">
      <c r="CD304" s="73">
        <v>30000</v>
      </c>
      <c r="CE304" s="82" t="s">
        <v>616</v>
      </c>
      <c r="CV304" s="83"/>
      <c r="CW304" s="103"/>
      <c r="CX304" s="100"/>
      <c r="CY304" s="100"/>
      <c r="CZ304" s="103"/>
      <c r="DA304" s="104"/>
      <c r="DB304" s="83"/>
      <c r="DC304" s="83"/>
      <c r="DD304" s="83"/>
      <c r="DE304" s="83"/>
      <c r="DF304" s="83"/>
      <c r="DG304" s="83"/>
      <c r="DH304" s="83"/>
      <c r="DI304" s="83"/>
      <c r="DJ304" s="83"/>
      <c r="DK304" s="83"/>
      <c r="DL304" s="83"/>
      <c r="DM304" s="83"/>
      <c r="DN304" s="83"/>
      <c r="DO304" s="83"/>
      <c r="DP304" s="83"/>
      <c r="DQ304" s="83"/>
      <c r="DR304" s="83"/>
      <c r="DS304" s="83"/>
    </row>
    <row r="305" spans="4:123" x14ac:dyDescent="0.3">
      <c r="D305" s="82">
        <f>25707819+27806089+352465438</f>
        <v>405979346</v>
      </c>
      <c r="CD305" s="73"/>
      <c r="CW305" s="102"/>
      <c r="CX305" s="101"/>
      <c r="CY305" s="101"/>
      <c r="CZ305" s="102"/>
      <c r="DA305" s="95"/>
    </row>
    <row r="306" spans="4:123" s="84" customFormat="1" ht="13.8" x14ac:dyDescent="0.3">
      <c r="D306" s="73">
        <f>D305+D302</f>
        <v>0</v>
      </c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  <c r="AA306" s="73"/>
      <c r="AB306" s="73"/>
      <c r="AC306" s="73"/>
      <c r="AD306" s="73"/>
      <c r="AE306" s="73"/>
      <c r="AF306" s="73"/>
      <c r="AG306" s="73"/>
      <c r="AH306" s="73"/>
      <c r="AI306" s="73"/>
      <c r="AJ306" s="73"/>
      <c r="AK306" s="73"/>
      <c r="AL306" s="73"/>
      <c r="AM306" s="73"/>
      <c r="AN306" s="73"/>
      <c r="AO306" s="73"/>
      <c r="AP306" s="73"/>
      <c r="AQ306" s="73"/>
      <c r="AR306" s="73"/>
      <c r="AS306" s="73"/>
      <c r="AT306" s="73"/>
      <c r="AU306" s="73"/>
      <c r="AV306" s="73"/>
      <c r="AW306" s="73"/>
      <c r="AX306" s="73"/>
      <c r="AY306" s="73"/>
      <c r="AZ306" s="73"/>
      <c r="BA306" s="73"/>
      <c r="BB306" s="73"/>
      <c r="BC306" s="73"/>
      <c r="BD306" s="73"/>
      <c r="BE306" s="73"/>
      <c r="BF306" s="73"/>
      <c r="BG306" s="73"/>
      <c r="BH306" s="73"/>
      <c r="BI306" s="73"/>
      <c r="BJ306" s="73"/>
      <c r="BK306" s="73"/>
      <c r="BL306" s="73"/>
      <c r="BM306" s="73"/>
      <c r="BN306" s="73"/>
      <c r="BO306" s="73"/>
      <c r="BP306" s="73"/>
      <c r="BQ306" s="73"/>
      <c r="BR306" s="73"/>
      <c r="BS306" s="73"/>
      <c r="BT306" s="73"/>
      <c r="BU306" s="73"/>
      <c r="BV306" s="73"/>
      <c r="BW306" s="73"/>
      <c r="BX306" s="73"/>
      <c r="BY306" s="73"/>
      <c r="BZ306" s="73"/>
      <c r="CA306" s="73"/>
      <c r="CB306" s="73"/>
      <c r="CC306" s="73"/>
      <c r="CD306" s="73"/>
      <c r="CE306" s="73"/>
      <c r="CF306" s="73"/>
      <c r="CG306" s="73"/>
      <c r="CH306" s="73"/>
      <c r="CI306" s="73"/>
      <c r="CJ306" s="73"/>
      <c r="CK306" s="73"/>
      <c r="CL306" s="73"/>
      <c r="CM306" s="73"/>
      <c r="CN306" s="73"/>
      <c r="CO306" s="73"/>
      <c r="CP306" s="73"/>
      <c r="CQ306" s="73"/>
      <c r="CR306" s="73"/>
      <c r="CS306" s="73"/>
      <c r="CT306" s="73"/>
      <c r="CU306" s="73"/>
      <c r="CV306" s="73"/>
      <c r="CW306" s="101"/>
      <c r="CX306" s="101"/>
      <c r="CY306" s="101"/>
      <c r="CZ306" s="105"/>
      <c r="DA306" s="106"/>
      <c r="DB306" s="85"/>
      <c r="DC306" s="85"/>
      <c r="DD306" s="85"/>
      <c r="DE306" s="85"/>
      <c r="DF306" s="85"/>
      <c r="DG306" s="85"/>
      <c r="DH306" s="85"/>
      <c r="DI306" s="85"/>
      <c r="DJ306" s="85"/>
      <c r="DK306" s="85"/>
      <c r="DL306" s="85"/>
      <c r="DM306" s="85"/>
      <c r="DN306" s="85"/>
      <c r="DO306" s="85"/>
      <c r="DP306" s="85"/>
      <c r="DQ306" s="85"/>
      <c r="DR306" s="85"/>
      <c r="DS306" s="85"/>
    </row>
    <row r="307" spans="4:123" x14ac:dyDescent="0.3">
      <c r="CX307" s="82"/>
      <c r="CY307" s="82"/>
    </row>
    <row r="308" spans="4:123" x14ac:dyDescent="0.3">
      <c r="CX308" s="102"/>
      <c r="CY308" s="102"/>
    </row>
    <row r="309" spans="4:123" x14ac:dyDescent="0.3">
      <c r="CX309" s="103"/>
      <c r="CY309" s="103"/>
    </row>
    <row r="310" spans="4:123" x14ac:dyDescent="0.3">
      <c r="CX310" s="102"/>
      <c r="CY310" s="102"/>
    </row>
    <row r="311" spans="4:123" x14ac:dyDescent="0.3">
      <c r="CX311" s="105"/>
      <c r="CY311" s="105"/>
    </row>
  </sheetData>
  <mergeCells count="104">
    <mergeCell ref="CX7:CX9"/>
    <mergeCell ref="CY7:CY9"/>
    <mergeCell ref="CZ7:CZ9"/>
    <mergeCell ref="A8:A9"/>
    <mergeCell ref="CQ7:CQ8"/>
    <mergeCell ref="CR7:CR8"/>
    <mergeCell ref="CS7:CS8"/>
    <mergeCell ref="CT7:CT8"/>
    <mergeCell ref="CU7:CU8"/>
    <mergeCell ref="CW7:CW9"/>
    <mergeCell ref="CK7:CK8"/>
    <mergeCell ref="CL7:CL8"/>
    <mergeCell ref="CM7:CM8"/>
    <mergeCell ref="CN7:CN8"/>
    <mergeCell ref="CO7:CO8"/>
    <mergeCell ref="CP7:CP8"/>
    <mergeCell ref="CE7:CE8"/>
    <mergeCell ref="CF7:CF8"/>
    <mergeCell ref="CG7:CG8"/>
    <mergeCell ref="CH7:CH8"/>
    <mergeCell ref="CI7:CI8"/>
    <mergeCell ref="CJ7:CJ8"/>
    <mergeCell ref="BY7:BY8"/>
    <mergeCell ref="BZ7:BZ8"/>
    <mergeCell ref="CA7:CA8"/>
    <mergeCell ref="CB7:CB8"/>
    <mergeCell ref="CC7:CC8"/>
    <mergeCell ref="CD7:CD8"/>
    <mergeCell ref="BS7:BS8"/>
    <mergeCell ref="BT7:BT8"/>
    <mergeCell ref="BU7:BU8"/>
    <mergeCell ref="BV7:BV8"/>
    <mergeCell ref="BW7:BW8"/>
    <mergeCell ref="BX7:BX8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I7:AI8"/>
    <mergeCell ref="AJ7:AJ8"/>
    <mergeCell ref="AK7:AK8"/>
    <mergeCell ref="AL7:AL8"/>
    <mergeCell ref="AM7:AM8"/>
    <mergeCell ref="AN7:AN8"/>
    <mergeCell ref="AE7:AE8"/>
    <mergeCell ref="AF7:AF8"/>
    <mergeCell ref="AG7:AG8"/>
    <mergeCell ref="AH7:AH8"/>
    <mergeCell ref="W7:W8"/>
    <mergeCell ref="X7:X8"/>
    <mergeCell ref="Y7:Y8"/>
    <mergeCell ref="Z7:Z8"/>
    <mergeCell ref="AA7:AA8"/>
    <mergeCell ref="AB7:AB8"/>
    <mergeCell ref="CW6:CX6"/>
    <mergeCell ref="B7:B9"/>
    <mergeCell ref="C7:C9"/>
    <mergeCell ref="D7:D9"/>
    <mergeCell ref="E7:E8"/>
    <mergeCell ref="F7:F8"/>
    <mergeCell ref="G7:G8"/>
    <mergeCell ref="H7:H8"/>
    <mergeCell ref="I7:I8"/>
    <mergeCell ref="J7:J8"/>
    <mergeCell ref="Q7:Q8"/>
    <mergeCell ref="R7:R8"/>
    <mergeCell ref="S7:S8"/>
    <mergeCell ref="T7:T8"/>
    <mergeCell ref="U7:U8"/>
    <mergeCell ref="V7:V8"/>
    <mergeCell ref="K7:K8"/>
    <mergeCell ref="L7:L8"/>
    <mergeCell ref="M7:M8"/>
    <mergeCell ref="N7:N8"/>
    <mergeCell ref="O7:O8"/>
    <mergeCell ref="P7:P8"/>
    <mergeCell ref="AC7:AC8"/>
    <mergeCell ref="AD7:A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 2 (осн)</vt:lpstr>
      <vt:lpstr>рабочий лист</vt:lpstr>
      <vt:lpstr>'Приложение № 2 (осн)'!Заголовки_для_печати</vt:lpstr>
      <vt:lpstr>'Приложение № 2 (осн)'!Область_печати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2024-12-25T09:36:57Z</dcterms:modified>
</cp:coreProperties>
</file>