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4 год\12 декабрь\18 декабря\Законы\Приложения\"/>
    </mc:Choice>
  </mc:AlternateContent>
  <bookViews>
    <workbookView xWindow="0" yWindow="0" windowWidth="28800" windowHeight="12228"/>
  </bookViews>
  <sheets>
    <sheet name="Приложение № 8 (осн)" sheetId="2" r:id="rId1"/>
  </sheets>
  <definedNames>
    <definedName name="_xlnm.Print_Area" localSheetId="0">'Приложение № 8 (осн)'!$A$1:$M$31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2" l="1"/>
  <c r="M19" i="2" l="1"/>
  <c r="H19" i="2" l="1"/>
  <c r="I19" i="2" s="1"/>
  <c r="D21" i="2"/>
  <c r="D22" i="2"/>
  <c r="M20" i="2"/>
  <c r="H20" i="2" s="1"/>
  <c r="I20" i="2" l="1"/>
  <c r="M22" i="2" l="1"/>
  <c r="H22" i="2" s="1"/>
  <c r="I22" i="2" l="1"/>
  <c r="M7" i="2"/>
  <c r="L18" i="2"/>
  <c r="M26" i="2" l="1"/>
  <c r="H26" i="2" s="1"/>
  <c r="D26" i="2"/>
  <c r="M25" i="2"/>
  <c r="H25" i="2" s="1"/>
  <c r="D25" i="2"/>
  <c r="M24" i="2"/>
  <c r="H24" i="2" s="1"/>
  <c r="D24" i="2"/>
  <c r="M23" i="2"/>
  <c r="H23" i="2" s="1"/>
  <c r="D23" i="2"/>
  <c r="M21" i="2"/>
  <c r="H21" i="2" s="1"/>
  <c r="K18" i="2"/>
  <c r="J18" i="2"/>
  <c r="F18" i="2"/>
  <c r="I24" i="2" l="1"/>
  <c r="I23" i="2"/>
  <c r="I25" i="2"/>
  <c r="I21" i="2"/>
  <c r="H18" i="2"/>
  <c r="I26" i="2"/>
  <c r="G18" i="2"/>
  <c r="M18" i="2"/>
  <c r="M13" i="2" s="1"/>
  <c r="M12" i="2" s="1"/>
  <c r="I18" i="2" l="1"/>
</calcChain>
</file>

<file path=xl/sharedStrings.xml><?xml version="1.0" encoding="utf-8"?>
<sst xmlns="http://schemas.openxmlformats.org/spreadsheetml/2006/main" count="62" uniqueCount="62">
  <si>
    <t>ДОХОДЫ ВСЕГО, в том числе:</t>
  </si>
  <si>
    <t>Налог с владельцев транспортных средств, уплачиваемый юридическими лицами</t>
  </si>
  <si>
    <t>РАСХОДЫ ВСЕГО, в том числе:</t>
  </si>
  <si>
    <t>Субсидии местным бюджетам на исполнение программ развития дорожной отрасли ВСЕГО, в т.ч.:</t>
  </si>
  <si>
    <t>№ п/п</t>
  </si>
  <si>
    <t>Наименование государственной администрации</t>
  </si>
  <si>
    <t>Доли для распределения государственными администрациями субсидий, направленных в местные бюджеты городов и районов</t>
  </si>
  <si>
    <t>Доля для распределения  иных                                                         поступлений в Дорожный фонд  ПМР</t>
  </si>
  <si>
    <t>Распределение средств для формирования программ развития дорожной отрасли, руб.</t>
  </si>
  <si>
    <t>Источники финансирования расходов по программам развития дорожной отрасли, руб.</t>
  </si>
  <si>
    <t>на государственные дороги</t>
  </si>
  <si>
    <t>на улично-дорожную сеть</t>
  </si>
  <si>
    <t>по автомобильным дорогам общего пользования, находящимся в муниципальной собственности</t>
  </si>
  <si>
    <t>налог с владельцев                                транспортных средств</t>
  </si>
  <si>
    <t>иные поступления в                                          Дорожный фонд</t>
  </si>
  <si>
    <t>ВСЕГО</t>
  </si>
  <si>
    <t>в том числе:</t>
  </si>
  <si>
    <t>г.Тирасполя</t>
  </si>
  <si>
    <t>г. Днестровска</t>
  </si>
  <si>
    <t>г. Бендеры</t>
  </si>
  <si>
    <t>Григориопольского района и г. Григориополя</t>
  </si>
  <si>
    <t xml:space="preserve">Министерство экономического развития Приднестровской Молдавской Республики </t>
  </si>
  <si>
    <t>а)</t>
  </si>
  <si>
    <t>б)</t>
  </si>
  <si>
    <t>в)</t>
  </si>
  <si>
    <t>г)</t>
  </si>
  <si>
    <t>д)</t>
  </si>
  <si>
    <t>е)</t>
  </si>
  <si>
    <t>ж)</t>
  </si>
  <si>
    <t>з)</t>
  </si>
  <si>
    <t>1.2.</t>
  </si>
  <si>
    <t>1.</t>
  </si>
  <si>
    <t>1.1.</t>
  </si>
  <si>
    <t>Всего субсидий из республиканского бюджета, в том числе:</t>
  </si>
  <si>
    <t>(руб.)</t>
  </si>
  <si>
    <t>Дубоссарского района и г. Дубоссары</t>
  </si>
  <si>
    <t>Каменского района и г. Каменки</t>
  </si>
  <si>
    <t xml:space="preserve">Рыбницкого района и г. Рыбницы </t>
  </si>
  <si>
    <t xml:space="preserve">Слободзейского района и г. Слободзеи </t>
  </si>
  <si>
    <t>Акцизный сбор от реализации газа углеводородного сжиженного, используемого в качестве автомобильного топлива</t>
  </si>
  <si>
    <t xml:space="preserve"> Итого субсидий на исполнение  программ развития                                                       дорожной отрасли, руб.</t>
  </si>
  <si>
    <t>к Закону Приднестровской Молдавской Республики</t>
  </si>
  <si>
    <t>всего</t>
  </si>
  <si>
    <t>1.3.</t>
  </si>
  <si>
    <t>1.4.</t>
  </si>
  <si>
    <t>2.1.1.</t>
  </si>
  <si>
    <t>Основные характеристики Дорожного фонда Приднестровской Молдавской Республики на 2025 год</t>
  </si>
  <si>
    <t>"О республиканском бюджете на 2025 год"</t>
  </si>
  <si>
    <t>Приложение № 8</t>
  </si>
  <si>
    <t>Отчисления от единого таможенного платежа в размере 20,81 %</t>
  </si>
  <si>
    <r>
      <t>2</t>
    </r>
    <r>
      <rPr>
        <b/>
        <sz val="13"/>
        <color rgb="FF00B0F0"/>
        <rFont val="Times New Roman"/>
        <family val="1"/>
        <charset val="204"/>
      </rPr>
      <t>.</t>
    </r>
  </si>
  <si>
    <r>
      <t>2.1</t>
    </r>
    <r>
      <rPr>
        <b/>
        <sz val="13"/>
        <color rgb="FF00B0F0"/>
        <rFont val="Times New Roman"/>
        <family val="1"/>
        <charset val="204"/>
      </rPr>
      <t>.</t>
    </r>
  </si>
  <si>
    <t>Резерв Дорожного фонда ПМР</t>
  </si>
  <si>
    <t>по автомобильным дорогам общего  пользования, находящимся  в государств собственности                                                   (Приложение № 8.1)</t>
  </si>
  <si>
    <t xml:space="preserve">реконструкция и капит ремонт сетей ливневой канализации </t>
  </si>
  <si>
    <t xml:space="preserve">по автомоб. дорогам общего пользования, находящимся в муницип. собств.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</si>
  <si>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Отчисления от налога на доходы организаций в размере 8,0 %</t>
  </si>
  <si>
    <t>2.2.</t>
  </si>
  <si>
    <t>2.3.</t>
  </si>
  <si>
    <r>
      <t xml:space="preserve">для перечисления </t>
    </r>
    <r>
      <rPr>
        <b/>
        <sz val="13"/>
        <rFont val="Times New Roman"/>
        <family val="1"/>
        <charset val="204"/>
      </rPr>
      <t>0,6 %</t>
    </r>
    <r>
      <rPr>
        <sz val="13"/>
        <rFont val="Times New Roman"/>
        <family val="1"/>
        <charset val="204"/>
      </rPr>
      <t xml:space="preserve"> поступлений Дорожного фонда ПМР (за исключением налога с владельцев транспортных средств) на проведение работ по  обследованию мостовых сооружений и на выполнение проектно-изыскательских работ, связанных с содержанием, ремонтом и развитием (строительством, реконструкцией) автомобильных дорог общего пользования и их составных частей, находящихся в государственной и муниципальной собственности, и экспертизе проектно-сметной документации</t>
    </r>
  </si>
  <si>
    <r>
      <t xml:space="preserve">для перечисления </t>
    </r>
    <r>
      <rPr>
        <b/>
        <sz val="13"/>
        <rFont val="Times New Roman"/>
        <family val="1"/>
        <charset val="204"/>
      </rPr>
      <t>1,7413 %</t>
    </r>
    <r>
      <rPr>
        <sz val="13"/>
        <rFont val="Times New Roman"/>
        <family val="1"/>
        <charset val="204"/>
      </rPr>
      <t xml:space="preserve"> поступлений Дорожного фонда ПМР (за исключением налога с владельцев транспортных средств) на погашение задолженности дорожных предприятий перед ГУП "Дубоссарская ГЭС"</t>
    </r>
  </si>
  <si>
    <r>
      <t xml:space="preserve">для перечисления </t>
    </r>
    <r>
      <rPr>
        <b/>
        <sz val="13"/>
        <rFont val="Times New Roman"/>
        <family val="1"/>
        <charset val="204"/>
      </rPr>
      <t>7,4764</t>
    </r>
    <r>
      <rPr>
        <sz val="13"/>
        <rFont val="Times New Roman"/>
        <family val="1"/>
        <charset val="204"/>
      </rPr>
      <t xml:space="preserve"> </t>
    </r>
    <r>
      <rPr>
        <b/>
        <sz val="13"/>
        <rFont val="Times New Roman"/>
        <family val="1"/>
        <charset val="204"/>
      </rPr>
      <t>%</t>
    </r>
    <r>
      <rPr>
        <sz val="13"/>
        <rFont val="Times New Roman"/>
        <family val="1"/>
        <charset val="204"/>
      </rPr>
      <t xml:space="preserve"> поступлений Дорожного фонда ПМР (за исключением налога с владельцев транспортных средств) на оплату потребленной электроэнергии сетей уличного освещения  автомобильных дорог общего пользования, находящихся на балансе государственного унитарного предприятия "Единые распределительные электрические сети", а также на организацию уличного освещения вдоль автомобильных дорог общего пользования, находящихся в государственной и муниципальной собственности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</si>
</sst>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3" fontId="4" fillId="0" borderId="0" xfId="1" applyNumberFormat="1" applyFont="1" applyAlignment="1">
      <alignment vertical="center" wrapText="1"/>
    </xf>
    <xf numFmtId="0" fontId="5" fillId="0" borderId="0" xfId="1" applyFont="1" applyAlignment="1">
      <alignment horizontal="right" vertical="center" wrapText="1"/>
    </xf>
    <xf numFmtId="0" fontId="5" fillId="0" borderId="0" xfId="1" applyFont="1" applyFill="1" applyAlignment="1">
      <alignment vertical="center" wrapText="1"/>
    </xf>
    <xf numFmtId="0" fontId="5" fillId="0" borderId="0" xfId="1" applyFont="1" applyFill="1" applyAlignment="1">
      <alignment horizontal="right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right" vertical="center" wrapText="1"/>
    </xf>
    <xf numFmtId="9" fontId="6" fillId="0" borderId="1" xfId="1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10" fontId="5" fillId="0" borderId="1" xfId="1" applyNumberFormat="1" applyFont="1" applyFill="1" applyBorder="1" applyAlignment="1">
      <alignment horizontal="right" vertical="center" wrapText="1"/>
    </xf>
    <xf numFmtId="9" fontId="5" fillId="0" borderId="1" xfId="1" applyNumberFormat="1" applyFont="1" applyFill="1" applyBorder="1" applyAlignment="1">
      <alignment horizontal="right" vertical="center" wrapText="1"/>
    </xf>
    <xf numFmtId="10" fontId="5" fillId="0" borderId="1" xfId="2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3" fontId="5" fillId="0" borderId="1" xfId="1" applyNumberFormat="1" applyFont="1" applyBorder="1" applyAlignment="1">
      <alignment vertical="center" wrapText="1"/>
    </xf>
    <xf numFmtId="10" fontId="5" fillId="0" borderId="1" xfId="1" applyNumberFormat="1" applyFont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right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1" xfId="1" applyNumberFormat="1" applyFont="1" applyFill="1" applyBorder="1" applyAlignment="1">
      <alignment horizontal="right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1"/>
    <cellStyle name="Обычный 3" xfId="3"/>
    <cellStyle name="Процент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showWhiteSpace="0" topLeftCell="A25" zoomScale="90" zoomScaleNormal="90" zoomScaleSheetLayoutView="80" workbookViewId="0">
      <selection activeCell="C27" sqref="C27:L27"/>
    </sheetView>
  </sheetViews>
  <sheetFormatPr defaultColWidth="9.109375" defaultRowHeight="13.2" x14ac:dyDescent="0.3"/>
  <cols>
    <col min="1" max="1" width="7" style="2" customWidth="1"/>
    <col min="2" max="2" width="50" style="1" customWidth="1"/>
    <col min="3" max="3" width="9.5546875" style="1" customWidth="1"/>
    <col min="4" max="4" width="10.5546875" style="1" customWidth="1"/>
    <col min="5" max="5" width="12" style="1" customWidth="1"/>
    <col min="6" max="6" width="10.5546875" style="1" customWidth="1"/>
    <col min="7" max="7" width="16.88671875" style="1" customWidth="1"/>
    <col min="8" max="8" width="13.88671875" style="1" customWidth="1"/>
    <col min="9" max="9" width="15" style="1" customWidth="1"/>
    <col min="10" max="10" width="11.88671875" style="1" customWidth="1"/>
    <col min="11" max="11" width="12.6640625" style="1" customWidth="1"/>
    <col min="12" max="12" width="14.44140625" style="1" customWidth="1"/>
    <col min="13" max="13" width="13.88671875" style="1" customWidth="1"/>
    <col min="14" max="14" width="10" style="1" customWidth="1"/>
    <col min="15" max="16384" width="9.109375" style="1"/>
  </cols>
  <sheetData>
    <row r="1" spans="1:13" ht="16.8" x14ac:dyDescent="0.3">
      <c r="A1" s="39" t="s">
        <v>48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6.8" x14ac:dyDescent="0.3">
      <c r="A2" s="39" t="s">
        <v>41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16.8" x14ac:dyDescent="0.3">
      <c r="A3" s="39" t="s">
        <v>47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16.8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6.8" x14ac:dyDescent="0.3">
      <c r="A5" s="40" t="s">
        <v>46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16.8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 t="s">
        <v>34</v>
      </c>
    </row>
    <row r="7" spans="1:13" s="4" customFormat="1" ht="16.8" x14ac:dyDescent="0.3">
      <c r="A7" s="24" t="s">
        <v>31</v>
      </c>
      <c r="B7" s="35" t="s">
        <v>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25">
        <f>SUM(M8:M11)</f>
        <v>285381262</v>
      </c>
    </row>
    <row r="8" spans="1:13" s="3" customFormat="1" ht="16.8" x14ac:dyDescent="0.3">
      <c r="A8" s="26" t="s">
        <v>32</v>
      </c>
      <c r="B8" s="38" t="s">
        <v>1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27">
        <v>14932165</v>
      </c>
    </row>
    <row r="9" spans="1:13" s="3" customFormat="1" ht="16.8" x14ac:dyDescent="0.3">
      <c r="A9" s="26" t="s">
        <v>30</v>
      </c>
      <c r="B9" s="38" t="s">
        <v>56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27">
        <f>94448400+10939985</f>
        <v>105388385</v>
      </c>
    </row>
    <row r="10" spans="1:13" s="3" customFormat="1" ht="16.8" x14ac:dyDescent="0.3">
      <c r="A10" s="26" t="s">
        <v>43</v>
      </c>
      <c r="B10" s="38" t="s">
        <v>49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27">
        <v>164589366</v>
      </c>
    </row>
    <row r="11" spans="1:13" s="3" customFormat="1" ht="16.8" x14ac:dyDescent="0.3">
      <c r="A11" s="26" t="s">
        <v>44</v>
      </c>
      <c r="B11" s="38" t="s">
        <v>39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27">
        <v>471346</v>
      </c>
    </row>
    <row r="12" spans="1:13" s="4" customFormat="1" ht="16.8" x14ac:dyDescent="0.3">
      <c r="A12" s="24" t="s">
        <v>50</v>
      </c>
      <c r="B12" s="35" t="s">
        <v>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25">
        <f>M13+M27+M28+M29+M30</f>
        <v>285381262</v>
      </c>
    </row>
    <row r="13" spans="1:13" s="4" customFormat="1" ht="19.2" customHeight="1" x14ac:dyDescent="0.3">
      <c r="A13" s="28" t="s">
        <v>51</v>
      </c>
      <c r="B13" s="35" t="s">
        <v>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25">
        <f>M18</f>
        <v>248963433</v>
      </c>
    </row>
    <row r="14" spans="1:13" s="3" customFormat="1" ht="85.5" customHeight="1" x14ac:dyDescent="0.3">
      <c r="A14" s="48" t="s">
        <v>4</v>
      </c>
      <c r="B14" s="48" t="s">
        <v>5</v>
      </c>
      <c r="C14" s="48" t="s">
        <v>6</v>
      </c>
      <c r="D14" s="48"/>
      <c r="E14" s="48"/>
      <c r="F14" s="41" t="s">
        <v>7</v>
      </c>
      <c r="G14" s="48" t="s">
        <v>8</v>
      </c>
      <c r="H14" s="44"/>
      <c r="I14" s="44"/>
      <c r="J14" s="44"/>
      <c r="K14" s="48" t="s">
        <v>9</v>
      </c>
      <c r="L14" s="48"/>
      <c r="M14" s="41" t="s">
        <v>40</v>
      </c>
    </row>
    <row r="15" spans="1:13" s="3" customFormat="1" ht="51" customHeight="1" x14ac:dyDescent="0.3">
      <c r="A15" s="48"/>
      <c r="B15" s="48"/>
      <c r="C15" s="41" t="s">
        <v>10</v>
      </c>
      <c r="D15" s="41" t="s">
        <v>11</v>
      </c>
      <c r="E15" s="41" t="s">
        <v>42</v>
      </c>
      <c r="F15" s="41"/>
      <c r="G15" s="41" t="s">
        <v>53</v>
      </c>
      <c r="H15" s="43" t="s">
        <v>12</v>
      </c>
      <c r="I15" s="44"/>
      <c r="J15" s="44"/>
      <c r="K15" s="41" t="s">
        <v>13</v>
      </c>
      <c r="L15" s="41" t="s">
        <v>14</v>
      </c>
      <c r="M15" s="41"/>
    </row>
    <row r="16" spans="1:13" s="3" customFormat="1" ht="15.6" x14ac:dyDescent="0.3">
      <c r="A16" s="48"/>
      <c r="B16" s="48"/>
      <c r="C16" s="41"/>
      <c r="D16" s="41"/>
      <c r="E16" s="41"/>
      <c r="F16" s="41"/>
      <c r="G16" s="42"/>
      <c r="H16" s="41" t="s">
        <v>15</v>
      </c>
      <c r="I16" s="49" t="s">
        <v>16</v>
      </c>
      <c r="J16" s="49"/>
      <c r="K16" s="41"/>
      <c r="L16" s="41"/>
      <c r="M16" s="41"/>
    </row>
    <row r="17" spans="1:13" s="3" customFormat="1" ht="100.5" customHeight="1" x14ac:dyDescent="0.3">
      <c r="A17" s="48"/>
      <c r="B17" s="48"/>
      <c r="C17" s="41"/>
      <c r="D17" s="41"/>
      <c r="E17" s="41"/>
      <c r="F17" s="41"/>
      <c r="G17" s="42"/>
      <c r="H17" s="41"/>
      <c r="I17" s="23" t="s">
        <v>55</v>
      </c>
      <c r="J17" s="23" t="s">
        <v>54</v>
      </c>
      <c r="K17" s="41"/>
      <c r="L17" s="41"/>
      <c r="M17" s="41"/>
    </row>
    <row r="18" spans="1:13" s="3" customFormat="1" ht="41.4" customHeight="1" x14ac:dyDescent="0.3">
      <c r="A18" s="20" t="s">
        <v>45</v>
      </c>
      <c r="B18" s="9" t="s">
        <v>33</v>
      </c>
      <c r="C18" s="10"/>
      <c r="D18" s="10"/>
      <c r="E18" s="10"/>
      <c r="F18" s="11">
        <f>SUM(F19:F26)</f>
        <v>1</v>
      </c>
      <c r="G18" s="12">
        <f>SUM(G21:G26)</f>
        <v>103155405</v>
      </c>
      <c r="H18" s="12">
        <f>H19+H20+H21+H22+H23+H24+H25+H26</f>
        <v>145808028</v>
      </c>
      <c r="I18" s="12">
        <f>SUM(I19:I26)</f>
        <v>140808028</v>
      </c>
      <c r="J18" s="31">
        <f t="shared" ref="J18:K18" si="0">SUM(J19:J26)</f>
        <v>5000000</v>
      </c>
      <c r="K18" s="12">
        <f t="shared" si="0"/>
        <v>14932165</v>
      </c>
      <c r="L18" s="12">
        <f>SUM(L19:L26)</f>
        <v>234031268</v>
      </c>
      <c r="M18" s="12">
        <f>SUM(M19:M26)</f>
        <v>248963433</v>
      </c>
    </row>
    <row r="19" spans="1:13" s="3" customFormat="1" ht="24.6" customHeight="1" x14ac:dyDescent="0.3">
      <c r="A19" s="30" t="s">
        <v>22</v>
      </c>
      <c r="B19" s="19" t="s">
        <v>17</v>
      </c>
      <c r="C19" s="13"/>
      <c r="D19" s="14">
        <v>1</v>
      </c>
      <c r="E19" s="14">
        <v>1</v>
      </c>
      <c r="F19" s="15">
        <v>0.15690000000000001</v>
      </c>
      <c r="G19" s="16"/>
      <c r="H19" s="21">
        <f>M19-G19</f>
        <v>43016291</v>
      </c>
      <c r="I19" s="16">
        <f>H19-J19</f>
        <v>41766291</v>
      </c>
      <c r="J19" s="18">
        <v>1250000</v>
      </c>
      <c r="K19" s="18">
        <v>6296785</v>
      </c>
      <c r="L19" s="21">
        <v>36719506</v>
      </c>
      <c r="M19" s="16">
        <f>L19+K19</f>
        <v>43016291</v>
      </c>
    </row>
    <row r="20" spans="1:13" s="3" customFormat="1" ht="24.6" customHeight="1" x14ac:dyDescent="0.3">
      <c r="A20" s="30" t="s">
        <v>23</v>
      </c>
      <c r="B20" s="19" t="s">
        <v>18</v>
      </c>
      <c r="C20" s="13"/>
      <c r="D20" s="14">
        <v>1</v>
      </c>
      <c r="E20" s="14">
        <v>1</v>
      </c>
      <c r="F20" s="15">
        <v>4.7000000000000002E-3</v>
      </c>
      <c r="G20" s="16"/>
      <c r="H20" s="21">
        <f t="shared" ref="H20:H26" si="1">M20-G20</f>
        <v>1437509</v>
      </c>
      <c r="I20" s="16">
        <f t="shared" ref="I20:I26" si="2">H20-J20</f>
        <v>1437509</v>
      </c>
      <c r="J20" s="18"/>
      <c r="K20" s="18">
        <v>337562</v>
      </c>
      <c r="L20" s="21">
        <v>1099947</v>
      </c>
      <c r="M20" s="16">
        <f>L20+K20</f>
        <v>1437509</v>
      </c>
    </row>
    <row r="21" spans="1:13" s="3" customFormat="1" ht="24.6" customHeight="1" x14ac:dyDescent="0.3">
      <c r="A21" s="30" t="s">
        <v>24</v>
      </c>
      <c r="B21" s="19" t="s">
        <v>19</v>
      </c>
      <c r="C21" s="22">
        <v>0.2356</v>
      </c>
      <c r="D21" s="13">
        <f>E21-C21</f>
        <v>0.76439999999999997</v>
      </c>
      <c r="E21" s="14">
        <v>1</v>
      </c>
      <c r="F21" s="15">
        <v>0.1179</v>
      </c>
      <c r="G21" s="21">
        <v>7013953</v>
      </c>
      <c r="H21" s="21">
        <f t="shared" si="1"/>
        <v>22756644</v>
      </c>
      <c r="I21" s="16">
        <f>H21-J21</f>
        <v>22056644</v>
      </c>
      <c r="J21" s="18">
        <v>700000</v>
      </c>
      <c r="K21" s="18">
        <v>2178311</v>
      </c>
      <c r="L21" s="21">
        <v>27592286</v>
      </c>
      <c r="M21" s="16">
        <f t="shared" ref="M21:M26" si="3">L21+K21</f>
        <v>29770597</v>
      </c>
    </row>
    <row r="22" spans="1:13" s="3" customFormat="1" ht="33.6" x14ac:dyDescent="0.3">
      <c r="A22" s="30" t="s">
        <v>25</v>
      </c>
      <c r="B22" s="19" t="s">
        <v>20</v>
      </c>
      <c r="C22" s="22">
        <v>0.49249999999999999</v>
      </c>
      <c r="D22" s="13">
        <f>E22-C22</f>
        <v>0.50750000000000006</v>
      </c>
      <c r="E22" s="14">
        <v>1</v>
      </c>
      <c r="F22" s="15">
        <v>0.1174</v>
      </c>
      <c r="G22" s="21">
        <v>13939290</v>
      </c>
      <c r="H22" s="21">
        <f t="shared" si="1"/>
        <v>14363838</v>
      </c>
      <c r="I22" s="16">
        <f>H22-J22</f>
        <v>13863838</v>
      </c>
      <c r="J22" s="18">
        <v>500000</v>
      </c>
      <c r="K22" s="18">
        <v>827857</v>
      </c>
      <c r="L22" s="21">
        <v>27475271</v>
      </c>
      <c r="M22" s="16">
        <f>L22+K22</f>
        <v>28303128</v>
      </c>
    </row>
    <row r="23" spans="1:13" s="3" customFormat="1" ht="27" customHeight="1" x14ac:dyDescent="0.3">
      <c r="A23" s="30" t="s">
        <v>26</v>
      </c>
      <c r="B23" s="17" t="s">
        <v>35</v>
      </c>
      <c r="C23" s="22">
        <v>0.53359999999999996</v>
      </c>
      <c r="D23" s="13">
        <f t="shared" ref="D23:D26" si="4">E23-C23</f>
        <v>0.46640000000000004</v>
      </c>
      <c r="E23" s="14">
        <v>1</v>
      </c>
      <c r="F23" s="15">
        <v>0.12839999999999999</v>
      </c>
      <c r="G23" s="21">
        <v>16557816</v>
      </c>
      <c r="H23" s="21">
        <f t="shared" si="1"/>
        <v>14472574</v>
      </c>
      <c r="I23" s="16">
        <f t="shared" si="2"/>
        <v>13332574</v>
      </c>
      <c r="J23" s="18">
        <v>1140000</v>
      </c>
      <c r="K23" s="18">
        <v>980775</v>
      </c>
      <c r="L23" s="21">
        <v>30049615</v>
      </c>
      <c r="M23" s="16">
        <f t="shared" si="3"/>
        <v>31030390</v>
      </c>
    </row>
    <row r="24" spans="1:13" s="3" customFormat="1" ht="27" customHeight="1" x14ac:dyDescent="0.3">
      <c r="A24" s="30" t="s">
        <v>27</v>
      </c>
      <c r="B24" s="17" t="s">
        <v>36</v>
      </c>
      <c r="C24" s="22">
        <v>0.61170000000000002</v>
      </c>
      <c r="D24" s="13">
        <f t="shared" si="4"/>
        <v>0.38829999999999998</v>
      </c>
      <c r="E24" s="14">
        <v>1</v>
      </c>
      <c r="F24" s="15">
        <v>0.1012</v>
      </c>
      <c r="G24" s="21">
        <v>14721871</v>
      </c>
      <c r="H24" s="21">
        <f t="shared" si="1"/>
        <v>9345272</v>
      </c>
      <c r="I24" s="16">
        <f t="shared" si="2"/>
        <v>9345272</v>
      </c>
      <c r="J24" s="18">
        <v>0</v>
      </c>
      <c r="K24" s="18">
        <v>383179</v>
      </c>
      <c r="L24" s="21">
        <v>23683964</v>
      </c>
      <c r="M24" s="16">
        <f t="shared" si="3"/>
        <v>24067143</v>
      </c>
    </row>
    <row r="25" spans="1:13" s="3" customFormat="1" ht="27" customHeight="1" x14ac:dyDescent="0.3">
      <c r="A25" s="30" t="s">
        <v>28</v>
      </c>
      <c r="B25" s="17" t="s">
        <v>37</v>
      </c>
      <c r="C25" s="22">
        <v>0.52629999999999999</v>
      </c>
      <c r="D25" s="13">
        <f t="shared" si="4"/>
        <v>0.47370000000000001</v>
      </c>
      <c r="E25" s="14">
        <v>1</v>
      </c>
      <c r="F25" s="15">
        <v>0.17710000000000001</v>
      </c>
      <c r="G25" s="21">
        <v>23104207</v>
      </c>
      <c r="H25" s="21">
        <f t="shared" si="1"/>
        <v>20795103</v>
      </c>
      <c r="I25" s="16">
        <f t="shared" si="2"/>
        <v>20075103</v>
      </c>
      <c r="J25" s="18">
        <v>720000</v>
      </c>
      <c r="K25" s="18">
        <v>2452372</v>
      </c>
      <c r="L25" s="21">
        <v>41446938</v>
      </c>
      <c r="M25" s="16">
        <f>L25+K25</f>
        <v>43899310</v>
      </c>
    </row>
    <row r="26" spans="1:13" s="3" customFormat="1" ht="27" customHeight="1" x14ac:dyDescent="0.3">
      <c r="A26" s="30" t="s">
        <v>29</v>
      </c>
      <c r="B26" s="17" t="s">
        <v>38</v>
      </c>
      <c r="C26" s="22">
        <v>0.58640000000000003</v>
      </c>
      <c r="D26" s="13">
        <f t="shared" si="4"/>
        <v>0.41359999999999997</v>
      </c>
      <c r="E26" s="14">
        <v>1</v>
      </c>
      <c r="F26" s="15">
        <v>0.19639999999999999</v>
      </c>
      <c r="G26" s="21">
        <v>27818268</v>
      </c>
      <c r="H26" s="21">
        <f t="shared" si="1"/>
        <v>19620797</v>
      </c>
      <c r="I26" s="16">
        <f t="shared" si="2"/>
        <v>18930797</v>
      </c>
      <c r="J26" s="18">
        <v>690000</v>
      </c>
      <c r="K26" s="18">
        <v>1475324</v>
      </c>
      <c r="L26" s="21">
        <v>45963741</v>
      </c>
      <c r="M26" s="16">
        <f t="shared" si="3"/>
        <v>47439065</v>
      </c>
    </row>
    <row r="27" spans="1:13" s="3" customFormat="1" ht="85.2" customHeight="1" x14ac:dyDescent="0.3">
      <c r="A27" s="34" t="s">
        <v>57</v>
      </c>
      <c r="B27" s="35" t="s">
        <v>21</v>
      </c>
      <c r="C27" s="38" t="s">
        <v>59</v>
      </c>
      <c r="D27" s="38"/>
      <c r="E27" s="38"/>
      <c r="F27" s="38"/>
      <c r="G27" s="38"/>
      <c r="H27" s="38"/>
      <c r="I27" s="38"/>
      <c r="J27" s="38"/>
      <c r="K27" s="38"/>
      <c r="L27" s="38"/>
      <c r="M27" s="29">
        <v>1557055</v>
      </c>
    </row>
    <row r="28" spans="1:13" s="3" customFormat="1" ht="78.599999999999994" customHeight="1" x14ac:dyDescent="0.3">
      <c r="A28" s="34"/>
      <c r="B28" s="35"/>
      <c r="C28" s="38" t="s">
        <v>60</v>
      </c>
      <c r="D28" s="38"/>
      <c r="E28" s="38"/>
      <c r="F28" s="38"/>
      <c r="G28" s="38"/>
      <c r="H28" s="38"/>
      <c r="I28" s="38"/>
      <c r="J28" s="38"/>
      <c r="K28" s="38"/>
      <c r="L28" s="38"/>
      <c r="M28" s="29">
        <v>4518769</v>
      </c>
    </row>
    <row r="29" spans="1:13" s="3" customFormat="1" ht="87" customHeight="1" x14ac:dyDescent="0.3">
      <c r="A29" s="34"/>
      <c r="B29" s="35"/>
      <c r="C29" s="36" t="s">
        <v>61</v>
      </c>
      <c r="D29" s="37"/>
      <c r="E29" s="37"/>
      <c r="F29" s="37"/>
      <c r="G29" s="37"/>
      <c r="H29" s="37"/>
      <c r="I29" s="37"/>
      <c r="J29" s="37"/>
      <c r="K29" s="37"/>
      <c r="L29" s="37"/>
      <c r="M29" s="27">
        <v>19402020</v>
      </c>
    </row>
    <row r="30" spans="1:13" s="3" customFormat="1" ht="24" customHeight="1" x14ac:dyDescent="0.3">
      <c r="A30" s="33" t="s">
        <v>58</v>
      </c>
      <c r="B30" s="45" t="s">
        <v>52</v>
      </c>
      <c r="C30" s="46"/>
      <c r="D30" s="46"/>
      <c r="E30" s="46"/>
      <c r="F30" s="46"/>
      <c r="G30" s="46"/>
      <c r="H30" s="46"/>
      <c r="I30" s="46"/>
      <c r="J30" s="46"/>
      <c r="K30" s="46"/>
      <c r="L30" s="47"/>
      <c r="M30" s="32">
        <v>10939985</v>
      </c>
    </row>
    <row r="31" spans="1:13" s="3" customFormat="1" ht="15.75" customHeight="1" x14ac:dyDescent="0.3">
      <c r="A31" s="2"/>
      <c r="B31" s="1"/>
      <c r="C31" s="1"/>
      <c r="E31" s="5"/>
      <c r="F31" s="1"/>
      <c r="G31" s="1"/>
      <c r="H31" s="1"/>
      <c r="I31" s="1"/>
      <c r="J31" s="1"/>
      <c r="K31" s="1"/>
      <c r="L31" s="1"/>
      <c r="M31" s="1"/>
    </row>
    <row r="32" spans="1:13" s="3" customFormat="1" ht="15.6" x14ac:dyDescent="0.3">
      <c r="A32" s="2"/>
      <c r="B32" s="1"/>
      <c r="C32" s="1"/>
      <c r="E32" s="5"/>
      <c r="F32" s="1"/>
      <c r="G32" s="1"/>
      <c r="H32" s="1"/>
      <c r="I32" s="1"/>
      <c r="J32" s="1"/>
      <c r="K32" s="1"/>
      <c r="L32" s="1"/>
      <c r="M32" s="1"/>
    </row>
    <row r="33" spans="1:13" s="3" customFormat="1" ht="15.6" x14ac:dyDescent="0.3">
      <c r="A33" s="2"/>
      <c r="B33" s="1"/>
      <c r="C33" s="1"/>
      <c r="E33" s="5"/>
      <c r="F33" s="1"/>
      <c r="G33" s="1"/>
      <c r="H33" s="1"/>
      <c r="I33" s="1"/>
      <c r="J33" s="1"/>
      <c r="K33" s="1"/>
      <c r="L33" s="1"/>
      <c r="M33" s="1"/>
    </row>
    <row r="34" spans="1:13" s="3" customFormat="1" ht="15.6" x14ac:dyDescent="0.3">
      <c r="A34" s="2"/>
      <c r="B34" s="1"/>
      <c r="C34" s="1"/>
      <c r="E34" s="5"/>
      <c r="F34" s="1"/>
      <c r="G34" s="1"/>
      <c r="H34" s="1"/>
      <c r="I34" s="1"/>
      <c r="J34" s="1"/>
      <c r="K34" s="1"/>
      <c r="L34" s="1"/>
      <c r="M34" s="1"/>
    </row>
    <row r="35" spans="1:13" s="3" customFormat="1" ht="15.75" customHeight="1" x14ac:dyDescent="0.3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s="3" customFormat="1" ht="15.6" x14ac:dyDescent="0.3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s="3" customFormat="1" ht="16.5" customHeight="1" x14ac:dyDescent="0.3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s="3" customFormat="1" ht="15.75" customHeight="1" x14ac:dyDescent="0.3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s="3" customFormat="1" ht="15.75" customHeight="1" x14ac:dyDescent="0.3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s="3" customFormat="1" ht="15.75" customHeight="1" x14ac:dyDescent="0.3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s="3" customFormat="1" ht="15.75" customHeight="1" x14ac:dyDescent="0.3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s="3" customFormat="1" ht="15.75" customHeight="1" x14ac:dyDescent="0.3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s="3" customFormat="1" ht="15.6" x14ac:dyDescent="0.3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s="3" customFormat="1" ht="15.75" customHeight="1" x14ac:dyDescent="0.3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s="3" customFormat="1" ht="15.75" customHeight="1" x14ac:dyDescent="0.3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s="3" customFormat="1" ht="15.6" x14ac:dyDescent="0.3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s="3" customFormat="1" ht="16.5" customHeight="1" x14ac:dyDescent="0.3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s="3" customFormat="1" ht="16.5" customHeight="1" x14ac:dyDescent="0.3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s="3" customFormat="1" ht="15.6" x14ac:dyDescent="0.3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s="3" customFormat="1" ht="17.25" customHeight="1" x14ac:dyDescent="0.3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s="3" customFormat="1" ht="66.75" customHeight="1" x14ac:dyDescent="0.3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36" customHeight="1" x14ac:dyDescent="0.3"/>
    <row r="53" spans="1:13" ht="36" customHeight="1" x14ac:dyDescent="0.3"/>
    <row r="54" spans="1:13" ht="36" customHeight="1" x14ac:dyDescent="0.3"/>
    <row r="56" spans="1:13" ht="12.75" customHeight="1" x14ac:dyDescent="0.3"/>
    <row r="57" spans="1:13" ht="12.75" hidden="1" customHeight="1" x14ac:dyDescent="0.3"/>
    <row r="58" spans="1:13" ht="12.75" hidden="1" customHeight="1" x14ac:dyDescent="0.3"/>
    <row r="59" spans="1:13" hidden="1" x14ac:dyDescent="0.3"/>
    <row r="60" spans="1:13" hidden="1" x14ac:dyDescent="0.3"/>
    <row r="61" spans="1:13" hidden="1" x14ac:dyDescent="0.3"/>
    <row r="62" spans="1:13" hidden="1" x14ac:dyDescent="0.3"/>
    <row r="63" spans="1:13" hidden="1" x14ac:dyDescent="0.3"/>
    <row r="64" spans="1:13" hidden="1" x14ac:dyDescent="0.3"/>
    <row r="65" hidden="1" x14ac:dyDescent="0.3"/>
  </sheetData>
  <mergeCells count="33">
    <mergeCell ref="B30:L30"/>
    <mergeCell ref="B9:L9"/>
    <mergeCell ref="A14:A17"/>
    <mergeCell ref="B14:B17"/>
    <mergeCell ref="C14:E14"/>
    <mergeCell ref="C15:C17"/>
    <mergeCell ref="F14:F17"/>
    <mergeCell ref="E15:E17"/>
    <mergeCell ref="D15:D17"/>
    <mergeCell ref="K15:K17"/>
    <mergeCell ref="L15:L17"/>
    <mergeCell ref="G14:J14"/>
    <mergeCell ref="K14:L14"/>
    <mergeCell ref="B11:L11"/>
    <mergeCell ref="H16:H17"/>
    <mergeCell ref="I16:J16"/>
    <mergeCell ref="G15:G17"/>
    <mergeCell ref="M14:M17"/>
    <mergeCell ref="B10:L10"/>
    <mergeCell ref="B12:L12"/>
    <mergeCell ref="B13:L13"/>
    <mergeCell ref="H15:J15"/>
    <mergeCell ref="B8:L8"/>
    <mergeCell ref="A1:M1"/>
    <mergeCell ref="A2:M2"/>
    <mergeCell ref="A3:M3"/>
    <mergeCell ref="A5:M5"/>
    <mergeCell ref="B7:L7"/>
    <mergeCell ref="A27:A29"/>
    <mergeCell ref="B27:B29"/>
    <mergeCell ref="C29:L29"/>
    <mergeCell ref="C27:L27"/>
    <mergeCell ref="C28:L28"/>
  </mergeCells>
  <pageMargins left="0.39370078740157483" right="0.39370078740157483" top="0.59055118110236227" bottom="0.39370078740157483" header="0" footer="0"/>
  <pageSetup paperSize="9" scale="70" firstPageNumber="181" fitToHeight="2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8 (осн)</vt:lpstr>
      <vt:lpstr>'Приложение № 8 (осн)'!Область_печати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bikova</dc:creator>
  <cp:lastModifiedBy>Дротенко Оксана Александровна</cp:lastModifiedBy>
  <cp:lastPrinted>2024-12-20T07:26:01Z</cp:lastPrinted>
  <dcterms:created xsi:type="dcterms:W3CDTF">2022-03-10T13:47:37Z</dcterms:created>
  <dcterms:modified xsi:type="dcterms:W3CDTF">2024-12-20T07:26:35Z</dcterms:modified>
</cp:coreProperties>
</file>