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9'!$A:$B,'Приложение № 9'!$7:$10</definedName>
    <definedName name="_xlnm.Print_Area" localSheetId="0">'Приложение № 9'!$A$1:$S$22</definedName>
  </definedNames>
  <calcPr fullCalcOnLoad="1"/>
</workbook>
</file>

<file path=xl/sharedStrings.xml><?xml version="1.0" encoding="utf-8"?>
<sst xmlns="http://schemas.openxmlformats.org/spreadsheetml/2006/main" count="50" uniqueCount="50">
  <si>
    <t>Всего</t>
  </si>
  <si>
    <t>1.</t>
  </si>
  <si>
    <t>2.</t>
  </si>
  <si>
    <t>3.</t>
  </si>
  <si>
    <t>4.</t>
  </si>
  <si>
    <t>5.</t>
  </si>
  <si>
    <t>6.</t>
  </si>
  <si>
    <t>7.</t>
  </si>
  <si>
    <t>Доля</t>
  </si>
  <si>
    <t>улично-дорожной сети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</si>
  <si>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</si>
  <si>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</si>
  <si>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</si>
  <si>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</si>
  <si>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Распределение средств для формирования программ развития дорожной отрасли, руб.</t>
  </si>
  <si>
    <t>г.Тирасполь</t>
  </si>
  <si>
    <t>8.</t>
  </si>
  <si>
    <t>доля количества зарегистрированных транспортных средств по городам (районам)</t>
  </si>
  <si>
    <t>Источники финансирования расходов по программам развития дорожной отрасли, руб.</t>
  </si>
  <si>
    <t>Всего государственных дорог</t>
  </si>
  <si>
    <t>Протяженность автомобильных дорог, км</t>
  </si>
  <si>
    <t>№</t>
  </si>
  <si>
    <t>п/п</t>
  </si>
  <si>
    <t xml:space="preserve">Распределение средств Дорожного фонда Приднестровской Молдавской Республики на 2017 год </t>
  </si>
  <si>
    <t>Итого расходы за счет средств Дорожного фонда,               руб.</t>
  </si>
  <si>
    <t>"О республиканском бюджете на 2017 год"</t>
  </si>
  <si>
    <t>9.</t>
  </si>
  <si>
    <t xml:space="preserve">Распределение субсидий на обустройство мест стоянки, парковки </t>
  </si>
  <si>
    <t xml:space="preserve">Министерство финансов </t>
  </si>
  <si>
    <t xml:space="preserve">Приложение № 6 </t>
  </si>
  <si>
    <t>к Закону Приднестровской Молдавской Республики</t>
  </si>
  <si>
    <t>Остаток субсидий республиканского бюджета на счёте местного бюджета по состоянию на 1.01.2017г., руб.</t>
  </si>
  <si>
    <t>Итого расходы на обустройство мест стоянки, парковки,  руб.</t>
  </si>
  <si>
    <t>Остаток субсидий республиканского бюджета на счёте местного бюджета  по состоянию на 1.01.2017г., руб.</t>
  </si>
  <si>
    <t>Всего субсидий на исполнение программ развития дорожной  отрасли, руб.</t>
  </si>
  <si>
    <t xml:space="preserve">Государ-ственная администра-ция </t>
  </si>
  <si>
    <t xml:space="preserve">субсидии на цели финансирования обустройства мест стоянки, парковки </t>
  </si>
  <si>
    <t>Всего субсидий из республиканского бюджета, руб.</t>
  </si>
  <si>
    <t>Каменский район и г.Каменка</t>
  </si>
  <si>
    <t>Всего субсидий</t>
  </si>
  <si>
    <t>Григорио-польский район и г. Григорио-поль</t>
  </si>
  <si>
    <t xml:space="preserve"> г. Днестровск</t>
  </si>
  <si>
    <t>г. Бендеры</t>
  </si>
  <si>
    <t>Дубоссарский район и                 г. Дубоссары</t>
  </si>
  <si>
    <t xml:space="preserve">Рыбницкий район и                г. Рыбница </t>
  </si>
  <si>
    <t xml:space="preserve">Слободзейский район и                   г. Слободзея </t>
  </si>
  <si>
    <t>Итого расходы на программы развития дорожной отрасли,               руб.</t>
  </si>
  <si>
    <t xml:space="preserve">Перечисление субсидий местным бюджетам за счет средств Дорожного фонда Приднестровской Молдавской Республики  </t>
  </si>
  <si>
    <t>для перечисления 30% текущих поступлений Дорожного фонда ПМР (за исключением налога с владельцев транспортных средств) на финансирование социально защищенных статей</t>
  </si>
  <si>
    <t xml:space="preserve">    Итого расходование поступлений Дорожного фонда ПМР, с учетом перечислений средств на финансирование социально защищенных статей в 2017 году (без учета остатков по состоянию на 1.01.17 г. на счетах местных бюджетов)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</si>
</sst>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_-* #,##0_р_._-;\-* #,##0_р_._-;_-* &quot;-&quot;??_р_._-;_-@_-"/>
    <numFmt numFmtId="182" formatCode="#,##0.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%"/>
    <numFmt numFmtId="192" formatCode="0.000"/>
    <numFmt numFmtId="193" formatCode="_-* #,##0.0_р_._-;\-* #,##0.0_р_._-;_-* &quot;-&quot;??_р_._-;_-@_-"/>
    <numFmt numFmtId="194" formatCode="#,##0.000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0" fontId="2" fillId="0" borderId="10" xfId="55" applyNumberFormat="1" applyFont="1" applyBorder="1" applyAlignment="1">
      <alignment horizontal="right" vertical="center"/>
    </xf>
    <xf numFmtId="3" fontId="2" fillId="0" borderId="10" xfId="59" applyNumberFormat="1" applyFont="1" applyFill="1" applyBorder="1" applyAlignment="1">
      <alignment horizontal="right" vertical="center"/>
    </xf>
    <xf numFmtId="3" fontId="2" fillId="0" borderId="10" xfId="59" applyNumberFormat="1" applyFont="1" applyFill="1" applyBorder="1" applyAlignment="1">
      <alignment horizontal="right" vertical="center" wrapText="1"/>
    </xf>
    <xf numFmtId="3" fontId="1" fillId="0" borderId="10" xfId="59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0" borderId="10" xfId="59" applyNumberFormat="1" applyFont="1" applyFill="1" applyBorder="1" applyAlignment="1">
      <alignment vertical="center" wrapText="1"/>
    </xf>
    <xf numFmtId="3" fontId="1" fillId="0" borderId="10" xfId="59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0" fontId="2" fillId="0" borderId="12" xfId="55" applyNumberFormat="1" applyFont="1" applyBorder="1" applyAlignment="1">
      <alignment horizontal="right" vertical="center"/>
    </xf>
    <xf numFmtId="3" fontId="2" fillId="0" borderId="12" xfId="59" applyNumberFormat="1" applyFont="1" applyFill="1" applyBorder="1" applyAlignment="1">
      <alignment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3" fontId="1" fillId="0" borderId="12" xfId="59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91" fontId="1" fillId="0" borderId="15" xfId="55" applyNumberFormat="1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9" fontId="1" fillId="0" borderId="15" xfId="55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10" fontId="2" fillId="0" borderId="16" xfId="55" applyNumberFormat="1" applyFont="1" applyBorder="1" applyAlignment="1">
      <alignment horizontal="right" vertical="center"/>
    </xf>
    <xf numFmtId="3" fontId="2" fillId="0" borderId="16" xfId="59" applyNumberFormat="1" applyFont="1" applyFill="1" applyBorder="1" applyAlignment="1">
      <alignment horizontal="right" vertical="center"/>
    </xf>
    <xf numFmtId="3" fontId="2" fillId="0" borderId="16" xfId="59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3" fontId="1" fillId="0" borderId="16" xfId="59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1" fillId="0" borderId="20" xfId="59" applyNumberFormat="1" applyFont="1" applyFill="1" applyBorder="1" applyAlignment="1">
      <alignment horizontal="right" vertical="center"/>
    </xf>
    <xf numFmtId="3" fontId="1" fillId="0" borderId="21" xfId="59" applyNumberFormat="1" applyFont="1" applyFill="1" applyBorder="1" applyAlignment="1">
      <alignment horizontal="right" vertical="center"/>
    </xf>
    <xf numFmtId="3" fontId="1" fillId="0" borderId="21" xfId="59" applyNumberFormat="1" applyFont="1" applyFill="1" applyBorder="1" applyAlignment="1">
      <alignment vertical="center"/>
    </xf>
    <xf numFmtId="3" fontId="1" fillId="0" borderId="22" xfId="59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90" zoomScaleNormal="90" zoomScalePageLayoutView="0" workbookViewId="0" topLeftCell="A16">
      <selection activeCell="H19" sqref="H19"/>
    </sheetView>
  </sheetViews>
  <sheetFormatPr defaultColWidth="9.140625" defaultRowHeight="12.75"/>
  <cols>
    <col min="1" max="1" width="4.140625" style="2" bestFit="1" customWidth="1"/>
    <col min="2" max="2" width="16.421875" style="2" bestFit="1" customWidth="1"/>
    <col min="3" max="3" width="9.8515625" style="2" customWidth="1"/>
    <col min="4" max="4" width="10.00390625" style="2" bestFit="1" customWidth="1"/>
    <col min="5" max="5" width="11.421875" style="2" customWidth="1"/>
    <col min="6" max="6" width="9.00390625" style="2" bestFit="1" customWidth="1"/>
    <col min="7" max="8" width="12.57421875" style="2" customWidth="1"/>
    <col min="9" max="9" width="10.8515625" style="2" customWidth="1"/>
    <col min="10" max="10" width="12.57421875" style="2" customWidth="1"/>
    <col min="11" max="11" width="13.421875" style="2" customWidth="1"/>
    <col min="12" max="12" width="11.140625" style="2" customWidth="1"/>
    <col min="13" max="13" width="13.57421875" style="2" customWidth="1"/>
    <col min="14" max="14" width="10.140625" style="2" customWidth="1"/>
    <col min="15" max="15" width="11.28125" style="2" customWidth="1"/>
    <col min="16" max="16" width="9.7109375" style="2" customWidth="1"/>
    <col min="17" max="17" width="11.8515625" style="2" customWidth="1"/>
    <col min="18" max="18" width="14.00390625" style="2" customWidth="1"/>
    <col min="19" max="19" width="13.28125" style="2" customWidth="1"/>
    <col min="20" max="16384" width="9.140625" style="2" customWidth="1"/>
  </cols>
  <sheetData>
    <row r="1" spans="1:19" ht="15.75">
      <c r="A1" s="1"/>
      <c r="B1" s="1"/>
      <c r="C1" s="1"/>
      <c r="D1" s="1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Q1" s="4"/>
      <c r="R1" s="4"/>
      <c r="S1" s="10" t="s">
        <v>29</v>
      </c>
    </row>
    <row r="2" spans="1:19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Q2" s="4"/>
      <c r="R2" s="4"/>
      <c r="S2" s="10" t="s">
        <v>30</v>
      </c>
    </row>
    <row r="3" spans="1:19" ht="15.75">
      <c r="A3" s="1"/>
      <c r="B3" s="5"/>
      <c r="C3" s="1"/>
      <c r="D3" s="1"/>
      <c r="E3" s="1"/>
      <c r="F3" s="1"/>
      <c r="G3" s="1"/>
      <c r="H3" s="4"/>
      <c r="I3" s="4"/>
      <c r="J3" s="4"/>
      <c r="K3" s="4"/>
      <c r="L3" s="4"/>
      <c r="M3" s="4"/>
      <c r="N3" s="4"/>
      <c r="O3" s="4"/>
      <c r="Q3" s="4"/>
      <c r="R3" s="4"/>
      <c r="S3" s="11" t="s">
        <v>25</v>
      </c>
    </row>
    <row r="4" spans="1:18" ht="9" customHeight="1">
      <c r="A4" s="1"/>
      <c r="B4" s="5"/>
      <c r="C4" s="1"/>
      <c r="D4" s="1"/>
      <c r="E4" s="1"/>
      <c r="F4" s="1"/>
      <c r="G4" s="1"/>
      <c r="H4" s="4"/>
      <c r="I4" s="4"/>
      <c r="J4" s="4"/>
      <c r="K4" s="4"/>
      <c r="L4" s="4"/>
      <c r="M4" s="4"/>
      <c r="N4" s="4"/>
      <c r="O4" s="4"/>
      <c r="P4" s="11"/>
      <c r="Q4" s="4"/>
      <c r="R4" s="4"/>
    </row>
    <row r="5" spans="1:19" ht="18.75" customHeight="1">
      <c r="A5" s="71" t="s">
        <v>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8" ht="7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3" customFormat="1" ht="93.75" customHeight="1">
      <c r="A7" s="80" t="s">
        <v>21</v>
      </c>
      <c r="B7" s="67" t="s">
        <v>35</v>
      </c>
      <c r="C7" s="67" t="s">
        <v>20</v>
      </c>
      <c r="D7" s="67"/>
      <c r="E7" s="67"/>
      <c r="F7" s="81" t="s">
        <v>8</v>
      </c>
      <c r="G7" s="67" t="s">
        <v>14</v>
      </c>
      <c r="H7" s="67"/>
      <c r="I7" s="67" t="s">
        <v>18</v>
      </c>
      <c r="J7" s="67"/>
      <c r="K7" s="68" t="s">
        <v>34</v>
      </c>
      <c r="L7" s="68" t="s">
        <v>33</v>
      </c>
      <c r="M7" s="67" t="s">
        <v>46</v>
      </c>
      <c r="N7" s="67" t="s">
        <v>27</v>
      </c>
      <c r="O7" s="67"/>
      <c r="P7" s="68" t="s">
        <v>31</v>
      </c>
      <c r="Q7" s="68" t="s">
        <v>32</v>
      </c>
      <c r="R7" s="68" t="s">
        <v>37</v>
      </c>
      <c r="S7" s="64" t="s">
        <v>24</v>
      </c>
    </row>
    <row r="8" spans="1:19" s="3" customFormat="1" ht="55.5" customHeight="1">
      <c r="A8" s="78"/>
      <c r="B8" s="76"/>
      <c r="C8" s="72" t="s">
        <v>19</v>
      </c>
      <c r="D8" s="69" t="s">
        <v>9</v>
      </c>
      <c r="E8" s="74" t="s">
        <v>0</v>
      </c>
      <c r="F8" s="82"/>
      <c r="G8" s="69" t="s">
        <v>12</v>
      </c>
      <c r="H8" s="69" t="s">
        <v>13</v>
      </c>
      <c r="I8" s="69" t="s">
        <v>10</v>
      </c>
      <c r="J8" s="69" t="s">
        <v>11</v>
      </c>
      <c r="K8" s="69"/>
      <c r="L8" s="69"/>
      <c r="M8" s="76"/>
      <c r="N8" s="69" t="s">
        <v>17</v>
      </c>
      <c r="O8" s="69" t="s">
        <v>36</v>
      </c>
      <c r="P8" s="69"/>
      <c r="Q8" s="69"/>
      <c r="R8" s="69"/>
      <c r="S8" s="65"/>
    </row>
    <row r="9" spans="1:19" s="3" customFormat="1" ht="33" customHeight="1">
      <c r="A9" s="78" t="s">
        <v>22</v>
      </c>
      <c r="B9" s="76"/>
      <c r="C9" s="72"/>
      <c r="D9" s="69"/>
      <c r="E9" s="74"/>
      <c r="F9" s="82"/>
      <c r="G9" s="69"/>
      <c r="H9" s="69"/>
      <c r="I9" s="69"/>
      <c r="J9" s="69"/>
      <c r="K9" s="69"/>
      <c r="L9" s="69"/>
      <c r="M9" s="76"/>
      <c r="N9" s="69"/>
      <c r="O9" s="69"/>
      <c r="P9" s="69"/>
      <c r="Q9" s="69"/>
      <c r="R9" s="69"/>
      <c r="S9" s="65"/>
    </row>
    <row r="10" spans="1:19" s="3" customFormat="1" ht="141.75" customHeight="1" thickBot="1">
      <c r="A10" s="79"/>
      <c r="B10" s="77"/>
      <c r="C10" s="73"/>
      <c r="D10" s="70"/>
      <c r="E10" s="75"/>
      <c r="F10" s="83"/>
      <c r="G10" s="70"/>
      <c r="H10" s="70"/>
      <c r="I10" s="70"/>
      <c r="J10" s="70"/>
      <c r="K10" s="70"/>
      <c r="L10" s="70"/>
      <c r="M10" s="77"/>
      <c r="N10" s="70"/>
      <c r="O10" s="70"/>
      <c r="P10" s="70"/>
      <c r="Q10" s="70"/>
      <c r="R10" s="70"/>
      <c r="S10" s="66"/>
    </row>
    <row r="11" spans="1:19" s="3" customFormat="1" ht="20.25" customHeight="1" thickBot="1">
      <c r="A11" s="61" t="s">
        <v>47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</row>
    <row r="12" spans="1:19" ht="20.25" customHeight="1">
      <c r="A12" s="51" t="s">
        <v>1</v>
      </c>
      <c r="B12" s="42" t="s">
        <v>15</v>
      </c>
      <c r="C12" s="43">
        <v>0</v>
      </c>
      <c r="D12" s="44">
        <v>2061.18</v>
      </c>
      <c r="E12" s="44">
        <f>C12+D12</f>
        <v>2061.18</v>
      </c>
      <c r="F12" s="45">
        <v>0.1569</v>
      </c>
      <c r="G12" s="46">
        <v>0</v>
      </c>
      <c r="H12" s="47">
        <v>18298530</v>
      </c>
      <c r="I12" s="47">
        <v>3611408</v>
      </c>
      <c r="J12" s="47">
        <v>14687122</v>
      </c>
      <c r="K12" s="47">
        <f>I12+J12</f>
        <v>18298530</v>
      </c>
      <c r="L12" s="47">
        <v>3353543</v>
      </c>
      <c r="M12" s="47">
        <f>K12+L12</f>
        <v>21652073</v>
      </c>
      <c r="N12" s="45">
        <v>0.2729</v>
      </c>
      <c r="O12" s="47">
        <v>778597</v>
      </c>
      <c r="P12" s="47">
        <v>294714</v>
      </c>
      <c r="Q12" s="47">
        <f>O12+P12</f>
        <v>1073311</v>
      </c>
      <c r="R12" s="49">
        <f>I12+J12+O12</f>
        <v>19077127</v>
      </c>
      <c r="S12" s="52">
        <f>M12+Q12</f>
        <v>22725384</v>
      </c>
    </row>
    <row r="13" spans="1:19" ht="21.75" customHeight="1">
      <c r="A13" s="48" t="s">
        <v>2</v>
      </c>
      <c r="B13" s="13" t="s">
        <v>41</v>
      </c>
      <c r="C13" s="16">
        <v>0</v>
      </c>
      <c r="D13" s="17">
        <v>62.3</v>
      </c>
      <c r="E13" s="17">
        <f aca="true" t="shared" si="0" ref="E13:E19">C13+D13</f>
        <v>62.3</v>
      </c>
      <c r="F13" s="18">
        <v>0.0047</v>
      </c>
      <c r="G13" s="19">
        <v>0</v>
      </c>
      <c r="H13" s="20">
        <v>684999</v>
      </c>
      <c r="I13" s="20">
        <v>245041</v>
      </c>
      <c r="J13" s="20">
        <v>439958</v>
      </c>
      <c r="K13" s="20">
        <f aca="true" t="shared" si="1" ref="K13:K19">I13+J13</f>
        <v>684999</v>
      </c>
      <c r="L13" s="20">
        <v>77276</v>
      </c>
      <c r="M13" s="20">
        <f aca="true" t="shared" si="2" ref="M13:M19">K13+L13</f>
        <v>762275</v>
      </c>
      <c r="N13" s="18">
        <v>0.0116</v>
      </c>
      <c r="O13" s="20">
        <v>33095</v>
      </c>
      <c r="P13" s="20">
        <v>12474</v>
      </c>
      <c r="Q13" s="20">
        <f aca="true" t="shared" si="3" ref="Q13:Q19">O13+P13</f>
        <v>45569</v>
      </c>
      <c r="R13" s="21">
        <f aca="true" t="shared" si="4" ref="R13:R19">I13+J13+O13</f>
        <v>718094</v>
      </c>
      <c r="S13" s="53">
        <f aca="true" t="shared" si="5" ref="S13:S19">M13+Q13</f>
        <v>807844</v>
      </c>
    </row>
    <row r="14" spans="1:19" ht="15.75">
      <c r="A14" s="48" t="s">
        <v>3</v>
      </c>
      <c r="B14" s="14" t="s">
        <v>42</v>
      </c>
      <c r="C14" s="16">
        <v>0</v>
      </c>
      <c r="D14" s="17">
        <v>1444.7</v>
      </c>
      <c r="E14" s="17">
        <f t="shared" si="0"/>
        <v>1444.7</v>
      </c>
      <c r="F14" s="18">
        <v>0.11</v>
      </c>
      <c r="G14" s="19">
        <v>0</v>
      </c>
      <c r="H14" s="20">
        <v>11590217</v>
      </c>
      <c r="I14" s="20">
        <v>1293319</v>
      </c>
      <c r="J14" s="20">
        <v>10296898</v>
      </c>
      <c r="K14" s="20">
        <f t="shared" si="1"/>
        <v>11590217</v>
      </c>
      <c r="L14" s="20">
        <v>0</v>
      </c>
      <c r="M14" s="20">
        <f t="shared" si="2"/>
        <v>11590217</v>
      </c>
      <c r="N14" s="18">
        <v>0.1767</v>
      </c>
      <c r="O14" s="20">
        <v>504133</v>
      </c>
      <c r="P14" s="20">
        <v>190879</v>
      </c>
      <c r="Q14" s="20">
        <f t="shared" si="3"/>
        <v>695012</v>
      </c>
      <c r="R14" s="21">
        <f t="shared" si="4"/>
        <v>12094350</v>
      </c>
      <c r="S14" s="53">
        <f t="shared" si="5"/>
        <v>12285229</v>
      </c>
    </row>
    <row r="15" spans="1:19" ht="63" customHeight="1">
      <c r="A15" s="48" t="s">
        <v>4</v>
      </c>
      <c r="B15" s="14" t="s">
        <v>40</v>
      </c>
      <c r="C15" s="22">
        <v>759.8</v>
      </c>
      <c r="D15" s="17">
        <v>782.9</v>
      </c>
      <c r="E15" s="17">
        <f t="shared" si="0"/>
        <v>1542.6999999999998</v>
      </c>
      <c r="F15" s="18">
        <v>0.1174</v>
      </c>
      <c r="G15" s="20">
        <v>5659916</v>
      </c>
      <c r="H15" s="20">
        <v>5832299</v>
      </c>
      <c r="I15" s="19">
        <v>502616</v>
      </c>
      <c r="J15" s="20">
        <v>10989599</v>
      </c>
      <c r="K15" s="20">
        <f t="shared" si="1"/>
        <v>11492215</v>
      </c>
      <c r="L15" s="20">
        <f>56051+70303</f>
        <v>126354</v>
      </c>
      <c r="M15" s="20">
        <f t="shared" si="2"/>
        <v>11618569</v>
      </c>
      <c r="N15" s="18">
        <v>0.0776</v>
      </c>
      <c r="O15" s="20">
        <v>221396</v>
      </c>
      <c r="P15" s="20">
        <v>34182</v>
      </c>
      <c r="Q15" s="20">
        <f t="shared" si="3"/>
        <v>255578</v>
      </c>
      <c r="R15" s="21">
        <f t="shared" si="4"/>
        <v>11713611</v>
      </c>
      <c r="S15" s="53">
        <f t="shared" si="5"/>
        <v>11874147</v>
      </c>
    </row>
    <row r="16" spans="1:19" ht="47.25">
      <c r="A16" s="48" t="s">
        <v>5</v>
      </c>
      <c r="B16" s="15" t="s">
        <v>43</v>
      </c>
      <c r="C16" s="22">
        <v>899.99</v>
      </c>
      <c r="D16" s="17">
        <v>786.59</v>
      </c>
      <c r="E16" s="17">
        <f t="shared" si="0"/>
        <v>1686.58</v>
      </c>
      <c r="F16" s="18">
        <v>0.1284</v>
      </c>
      <c r="G16" s="23">
        <v>6716615</v>
      </c>
      <c r="H16" s="23">
        <v>5870744</v>
      </c>
      <c r="I16" s="23">
        <v>568070</v>
      </c>
      <c r="J16" s="23">
        <v>12019289</v>
      </c>
      <c r="K16" s="20">
        <f t="shared" si="1"/>
        <v>12587359</v>
      </c>
      <c r="L16" s="20">
        <v>361498</v>
      </c>
      <c r="M16" s="20">
        <f t="shared" si="2"/>
        <v>12948857</v>
      </c>
      <c r="N16" s="18">
        <v>0.0855</v>
      </c>
      <c r="O16" s="23">
        <v>243936</v>
      </c>
      <c r="P16" s="23">
        <v>0</v>
      </c>
      <c r="Q16" s="23">
        <f t="shared" si="3"/>
        <v>243936</v>
      </c>
      <c r="R16" s="24">
        <f t="shared" si="4"/>
        <v>12831295</v>
      </c>
      <c r="S16" s="54">
        <f t="shared" si="5"/>
        <v>13192793</v>
      </c>
    </row>
    <row r="17" spans="1:19" ht="47.25">
      <c r="A17" s="48" t="s">
        <v>6</v>
      </c>
      <c r="B17" s="15" t="s">
        <v>38</v>
      </c>
      <c r="C17" s="22">
        <v>813.66</v>
      </c>
      <c r="D17" s="17">
        <v>516.4</v>
      </c>
      <c r="E17" s="17">
        <f t="shared" si="0"/>
        <v>1330.06</v>
      </c>
      <c r="F17" s="18">
        <v>0.1012</v>
      </c>
      <c r="G17" s="23">
        <v>5951576</v>
      </c>
      <c r="H17" s="23">
        <v>3777991</v>
      </c>
      <c r="I17" s="23">
        <v>256420</v>
      </c>
      <c r="J17" s="23">
        <v>9473147</v>
      </c>
      <c r="K17" s="20">
        <f t="shared" si="1"/>
        <v>9729567</v>
      </c>
      <c r="L17" s="20">
        <f>342053+347356</f>
        <v>689409</v>
      </c>
      <c r="M17" s="20">
        <f t="shared" si="2"/>
        <v>10418976</v>
      </c>
      <c r="N17" s="18">
        <v>0.0482</v>
      </c>
      <c r="O17" s="23">
        <v>137517</v>
      </c>
      <c r="P17" s="23">
        <v>52091</v>
      </c>
      <c r="Q17" s="23">
        <f t="shared" si="3"/>
        <v>189608</v>
      </c>
      <c r="R17" s="24">
        <f t="shared" si="4"/>
        <v>9867084</v>
      </c>
      <c r="S17" s="54">
        <f t="shared" si="5"/>
        <v>10608584</v>
      </c>
    </row>
    <row r="18" spans="1:19" ht="47.25">
      <c r="A18" s="48" t="s">
        <v>7</v>
      </c>
      <c r="B18" s="15" t="s">
        <v>44</v>
      </c>
      <c r="C18" s="22">
        <v>1224.7</v>
      </c>
      <c r="D18" s="17">
        <v>1102.34</v>
      </c>
      <c r="E18" s="17">
        <f t="shared" si="0"/>
        <v>2327.04</v>
      </c>
      <c r="F18" s="18">
        <v>0.1771</v>
      </c>
      <c r="G18" s="23">
        <v>9414072</v>
      </c>
      <c r="H18" s="23">
        <v>8473202</v>
      </c>
      <c r="I18" s="23">
        <v>1309267</v>
      </c>
      <c r="J18" s="23">
        <v>16578007</v>
      </c>
      <c r="K18" s="20">
        <f t="shared" si="1"/>
        <v>17887274</v>
      </c>
      <c r="L18" s="20">
        <f>153157+142155</f>
        <v>295312</v>
      </c>
      <c r="M18" s="20">
        <f t="shared" si="2"/>
        <v>18182586</v>
      </c>
      <c r="N18" s="18">
        <v>0.1434</v>
      </c>
      <c r="O18" s="23">
        <v>409127</v>
      </c>
      <c r="P18" s="23">
        <v>154920</v>
      </c>
      <c r="Q18" s="23">
        <f t="shared" si="3"/>
        <v>564047</v>
      </c>
      <c r="R18" s="24">
        <f t="shared" si="4"/>
        <v>18296401</v>
      </c>
      <c r="S18" s="54">
        <f t="shared" si="5"/>
        <v>18746633</v>
      </c>
    </row>
    <row r="19" spans="1:19" ht="48" customHeight="1" thickBot="1">
      <c r="A19" s="50" t="s">
        <v>16</v>
      </c>
      <c r="B19" s="26" t="s">
        <v>45</v>
      </c>
      <c r="C19" s="27">
        <v>1617.14</v>
      </c>
      <c r="D19" s="28">
        <v>1067.2</v>
      </c>
      <c r="E19" s="28">
        <f t="shared" si="0"/>
        <v>2684.34</v>
      </c>
      <c r="F19" s="29">
        <v>0.2043</v>
      </c>
      <c r="G19" s="30">
        <v>12072205</v>
      </c>
      <c r="H19" s="30">
        <v>7967977</v>
      </c>
      <c r="I19" s="30">
        <v>916033</v>
      </c>
      <c r="J19" s="30">
        <v>19124149</v>
      </c>
      <c r="K19" s="31">
        <f t="shared" si="1"/>
        <v>20040182</v>
      </c>
      <c r="L19" s="31">
        <f>265263+160100</f>
        <v>425363</v>
      </c>
      <c r="M19" s="31">
        <f t="shared" si="2"/>
        <v>20465545</v>
      </c>
      <c r="N19" s="29">
        <v>0.1841</v>
      </c>
      <c r="O19" s="30">
        <v>525246</v>
      </c>
      <c r="P19" s="30">
        <v>18566</v>
      </c>
      <c r="Q19" s="30">
        <f t="shared" si="3"/>
        <v>543812</v>
      </c>
      <c r="R19" s="32">
        <f t="shared" si="4"/>
        <v>20565428</v>
      </c>
      <c r="S19" s="55">
        <f t="shared" si="5"/>
        <v>21009357</v>
      </c>
    </row>
    <row r="20" spans="1:19" ht="21" customHeight="1" thickBot="1">
      <c r="A20" s="34"/>
      <c r="B20" s="35" t="s">
        <v>39</v>
      </c>
      <c r="C20" s="36">
        <f>SUM(C12:C19)</f>
        <v>5315.29</v>
      </c>
      <c r="D20" s="37">
        <f>SUM(D12:D19)</f>
        <v>7823.61</v>
      </c>
      <c r="E20" s="37">
        <f>SUM(E12:E19)</f>
        <v>13138.900000000001</v>
      </c>
      <c r="F20" s="38">
        <f>SUM(F12:F19)</f>
        <v>1</v>
      </c>
      <c r="G20" s="39">
        <f aca="true" t="shared" si="6" ref="G20:S20">SUM(G12:G19)</f>
        <v>39814384</v>
      </c>
      <c r="H20" s="39">
        <f t="shared" si="6"/>
        <v>62495959</v>
      </c>
      <c r="I20" s="39">
        <f t="shared" si="6"/>
        <v>8702174</v>
      </c>
      <c r="J20" s="39">
        <f t="shared" si="6"/>
        <v>93608169</v>
      </c>
      <c r="K20" s="39">
        <f t="shared" si="6"/>
        <v>102310343</v>
      </c>
      <c r="L20" s="39">
        <f aca="true" t="shared" si="7" ref="L20:Q20">SUM(L12:L19)</f>
        <v>5328755</v>
      </c>
      <c r="M20" s="39">
        <f t="shared" si="7"/>
        <v>107639098</v>
      </c>
      <c r="N20" s="40">
        <f t="shared" si="7"/>
        <v>1</v>
      </c>
      <c r="O20" s="39">
        <f t="shared" si="7"/>
        <v>2853047</v>
      </c>
      <c r="P20" s="39">
        <f t="shared" si="7"/>
        <v>757826</v>
      </c>
      <c r="Q20" s="39">
        <f t="shared" si="7"/>
        <v>3610873</v>
      </c>
      <c r="R20" s="39">
        <f t="shared" si="6"/>
        <v>105163390</v>
      </c>
      <c r="S20" s="41">
        <f t="shared" si="6"/>
        <v>111249971</v>
      </c>
    </row>
    <row r="21" spans="1:19" ht="28.5" customHeight="1" thickBot="1">
      <c r="A21" s="56" t="s">
        <v>26</v>
      </c>
      <c r="B21" s="33" t="s">
        <v>28</v>
      </c>
      <c r="C21" s="58" t="s">
        <v>48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7">
        <v>16550647</v>
      </c>
    </row>
    <row r="22" spans="1:19" ht="34.5" customHeight="1" thickBot="1">
      <c r="A22" s="59" t="s">
        <v>49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25">
        <f>R20+S21</f>
        <v>121714037</v>
      </c>
    </row>
    <row r="23" spans="1:14" s="8" customFormat="1" ht="18.75">
      <c r="A23" s="12"/>
      <c r="B23" s="12"/>
      <c r="C23" s="12"/>
      <c r="D23" s="12"/>
      <c r="E23" s="12"/>
      <c r="F23" s="12"/>
      <c r="G23" s="12"/>
      <c r="H23" s="7"/>
      <c r="I23" s="7"/>
      <c r="J23" s="7"/>
      <c r="K23" s="7"/>
      <c r="L23" s="12"/>
      <c r="M23" s="12"/>
      <c r="N23" s="7"/>
    </row>
    <row r="24" s="9" customFormat="1" ht="15.75"/>
    <row r="25" s="9" customFormat="1" ht="15.75"/>
    <row r="26" s="9" customFormat="1" ht="15.75"/>
  </sheetData>
  <sheetProtection/>
  <mergeCells count="28">
    <mergeCell ref="D8:D10"/>
    <mergeCell ref="L7:L10"/>
    <mergeCell ref="A7:A8"/>
    <mergeCell ref="B7:B10"/>
    <mergeCell ref="K7:K10"/>
    <mergeCell ref="I7:J7"/>
    <mergeCell ref="F7:F10"/>
    <mergeCell ref="G7:H7"/>
    <mergeCell ref="A5:S5"/>
    <mergeCell ref="C8:C10"/>
    <mergeCell ref="H8:H10"/>
    <mergeCell ref="I8:I10"/>
    <mergeCell ref="J8:J10"/>
    <mergeCell ref="E8:E10"/>
    <mergeCell ref="M7:M10"/>
    <mergeCell ref="G8:G10"/>
    <mergeCell ref="P7:P10"/>
    <mergeCell ref="A9:A10"/>
    <mergeCell ref="C21:R21"/>
    <mergeCell ref="A22:R22"/>
    <mergeCell ref="A11:S11"/>
    <mergeCell ref="S7:S10"/>
    <mergeCell ref="N7:O7"/>
    <mergeCell ref="R7:R10"/>
    <mergeCell ref="Q7:Q10"/>
    <mergeCell ref="N8:N10"/>
    <mergeCell ref="O8:O10"/>
    <mergeCell ref="C7:E7"/>
  </mergeCells>
  <printOptions horizontalCentered="1" verticalCentered="1"/>
  <pageMargins left="0.1968503937007874" right="0.1968503937007874" top="0.5905511811023623" bottom="0.1968503937007874" header="0" footer="0"/>
  <pageSetup firstPageNumber="145" useFirstPageNumber="1" fitToHeight="5" horizontalDpi="600" verticalDpi="600" orientation="landscape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2017-06-26T13:16:12Z</cp:lastPrinted>
  <dcterms:created xsi:type="dcterms:W3CDTF">1996-10-08T23:32:33Z</dcterms:created>
  <dcterms:modified xsi:type="dcterms:W3CDTF">2017-06-26T13:16:13Z</dcterms:modified>
  <cp:category/>
  <cp:version/>
  <cp:contentType/>
  <cp:contentStatus/>
</cp:coreProperties>
</file>